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iegoramirez/Dropbox/New_Figures_NatComm/Torsion_Nat_Comm/"/>
    </mc:Choice>
  </mc:AlternateContent>
  <xr:revisionPtr revIDLastSave="0" documentId="13_ncr:1_{AB79A898-AA97-0148-A873-EB7B151F09E6}" xr6:coauthVersionLast="36" xr6:coauthVersionMax="36" xr10:uidLastSave="{00000000-0000-0000-0000-000000000000}"/>
  <bookViews>
    <workbookView xWindow="0" yWindow="460" windowWidth="25200" windowHeight="11880" firstSheet="2" activeTab="2" xr2:uid="{00000000-000D-0000-FFFF-FFFF00000000}"/>
  </bookViews>
  <sheets>
    <sheet name="Fig 3.  pitch-diam-density" sheetId="15" r:id="rId1"/>
    <sheet name="Fig 3. Pitch-distribution" sheetId="16" r:id="rId2"/>
    <sheet name="Fig 4. Force_calc" sheetId="23" r:id="rId3"/>
    <sheet name="Fig 4 Ring-Brightness" sheetId="20" r:id="rId4"/>
    <sheet name="Text. Young-mod-calc" sheetId="4" r:id="rId5"/>
    <sheet name="Fig 5. Ring-diameters" sheetId="18" r:id="rId6"/>
    <sheet name="Fig 2S. Tube-diameters" sheetId="17" r:id="rId7"/>
    <sheet name="Fig 5. Necks" sheetId="26" r:id="rId8"/>
    <sheet name="Fig 6. Vesiculation" sheetId="27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23" l="1"/>
  <c r="C9" i="26" l="1"/>
  <c r="B9" i="26"/>
  <c r="H6" i="26"/>
  <c r="G6" i="26"/>
  <c r="C10" i="26" l="1"/>
  <c r="H8" i="26" s="1"/>
  <c r="H7" i="26"/>
  <c r="A415" i="20" l="1"/>
  <c r="P27" i="23"/>
  <c r="P28" i="23" s="1"/>
  <c r="J4" i="4" l="1"/>
  <c r="J5" i="4" s="1"/>
  <c r="H2" i="4" l="1"/>
  <c r="I2" i="4" s="1"/>
  <c r="A2" i="4" l="1"/>
  <c r="E2" i="4"/>
  <c r="E3" i="4" s="1"/>
  <c r="B2" i="4"/>
  <c r="B4" i="4" s="1"/>
  <c r="D8" i="4" s="1"/>
</calcChain>
</file>

<file path=xl/sharedStrings.xml><?xml version="1.0" encoding="utf-8"?>
<sst xmlns="http://schemas.openxmlformats.org/spreadsheetml/2006/main" count="117" uniqueCount="79">
  <si>
    <t>K_{B}</t>
  </si>
  <si>
    <t>K_{B}*T</t>
  </si>
  <si>
    <t>Room_Temp</t>
  </si>
  <si>
    <t>r</t>
  </si>
  <si>
    <t>I</t>
  </si>
  <si>
    <t>stiffness</t>
  </si>
  <si>
    <t>sensitivity</t>
  </si>
  <si>
    <t>effective r</t>
  </si>
  <si>
    <t>Inertia_area</t>
  </si>
  <si>
    <t>Mean</t>
  </si>
  <si>
    <t>diameter</t>
  </si>
  <si>
    <t>prot_density</t>
  </si>
  <si>
    <t>mean_pitch</t>
  </si>
  <si>
    <t>Pitch_FtsZ</t>
  </si>
  <si>
    <t>Pitch_T108A</t>
  </si>
  <si>
    <t>FtsZ</t>
  </si>
  <si>
    <t>T108A</t>
  </si>
  <si>
    <t>Lipid</t>
  </si>
  <si>
    <t>FtsZ_filtered</t>
  </si>
  <si>
    <t>Signal</t>
  </si>
  <si>
    <t>Force</t>
  </si>
  <si>
    <t>k-spring</t>
  </si>
  <si>
    <t>Force-lipid</t>
  </si>
  <si>
    <t>k-sprng</t>
  </si>
  <si>
    <t>PrteinSignal</t>
  </si>
  <si>
    <t>No.Rings</t>
  </si>
  <si>
    <t>Ring_signal</t>
  </si>
  <si>
    <t>Mean_F_FtsZ</t>
  </si>
  <si>
    <t>FtsZ-Lipid</t>
  </si>
  <si>
    <t>k_z/k_l</t>
  </si>
  <si>
    <t>Bend_mod_Lip</t>
  </si>
  <si>
    <t>Youngs Mod</t>
  </si>
  <si>
    <t>Youngs_FtsZ</t>
  </si>
  <si>
    <t>Flex_rig_FtsZ</t>
  </si>
  <si>
    <t>Pers. Len_FtsZ</t>
  </si>
  <si>
    <t>(Mpa)</t>
  </si>
  <si>
    <t>E_z/E_l</t>
  </si>
  <si>
    <t>Notes</t>
  </si>
  <si>
    <t>pN</t>
  </si>
  <si>
    <t>pN/um</t>
  </si>
  <si>
    <t>Signal represent the amplitude</t>
  </si>
  <si>
    <t>of the signal detected by OT</t>
  </si>
  <si>
    <t xml:space="preserve"> sensitivity of the OT (Volts/um)</t>
  </si>
  <si>
    <t>Stiffness (pN/um)</t>
  </si>
  <si>
    <t>Mean brightness of FtsZ rings</t>
  </si>
  <si>
    <t xml:space="preserve">Since the FtsZ force is less or </t>
  </si>
  <si>
    <t>equal to the highest lipid contribution</t>
  </si>
  <si>
    <t>these data points are removed.</t>
  </si>
  <si>
    <t>Brightness ring</t>
  </si>
  <si>
    <t>(A.U.)</t>
  </si>
  <si>
    <t>Diameter</t>
  </si>
  <si>
    <t>(um)</t>
  </si>
  <si>
    <t>pN/ring</t>
  </si>
  <si>
    <t>Force/ring</t>
  </si>
  <si>
    <t>in flat surface</t>
  </si>
  <si>
    <t>FtsZ-YFP-mts</t>
  </si>
  <si>
    <t>Vesicle</t>
  </si>
  <si>
    <t>Necks</t>
  </si>
  <si>
    <t>S1</t>
  </si>
  <si>
    <t>S2</t>
  </si>
  <si>
    <t>S3</t>
  </si>
  <si>
    <t>S4</t>
  </si>
  <si>
    <t>S5</t>
  </si>
  <si>
    <t>S6</t>
  </si>
  <si>
    <t>Deformations</t>
  </si>
  <si>
    <t>Total</t>
  </si>
  <si>
    <t>Vesicles</t>
  </si>
  <si>
    <t>Def</t>
  </si>
  <si>
    <t>spheric</t>
  </si>
  <si>
    <t>irregular surface</t>
  </si>
  <si>
    <t>vesiculation</t>
  </si>
  <si>
    <t xml:space="preserve"> </t>
  </si>
  <si>
    <t>single vesicle</t>
  </si>
  <si>
    <t>multiple vesicles</t>
  </si>
  <si>
    <t>total</t>
  </si>
  <si>
    <t>%</t>
  </si>
  <si>
    <t>n</t>
  </si>
  <si>
    <t>E. coli ftsZ-yfp-MTS glass</t>
  </si>
  <si>
    <t>E. coli DH5α 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</si>
</sst>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 (Body)_x0000_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11" fontId="0" fillId="5" borderId="0" xfId="0" applyNumberForma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5" borderId="0" xfId="0" applyFill="1"/>
    <xf numFmtId="0" fontId="3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/>
    <xf numFmtId="0" fontId="0" fillId="9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0" xfId="0" applyFont="1" applyFill="1"/>
    <xf numFmtId="0" fontId="0" fillId="4" borderId="1" xfId="0" applyFill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zoomScale="116" zoomScaleNormal="116" workbookViewId="0">
      <selection activeCell="E15" sqref="E15"/>
    </sheetView>
  </sheetViews>
  <sheetFormatPr baseColWidth="10" defaultColWidth="8.83203125" defaultRowHeight="15"/>
  <cols>
    <col min="1" max="1" width="8.83203125" style="1"/>
    <col min="2" max="2" width="10.5" style="1" customWidth="1"/>
    <col min="3" max="3" width="11.6640625" style="1" customWidth="1"/>
    <col min="4" max="4" width="11.83203125" style="1" customWidth="1"/>
    <col min="5" max="7" width="8.83203125" style="1"/>
    <col min="8" max="8" width="11.1640625" style="1" customWidth="1"/>
    <col min="9" max="9" width="11.5" style="1" customWidth="1"/>
    <col min="10" max="10" width="10" style="1" customWidth="1"/>
    <col min="11" max="16384" width="8.83203125" style="1"/>
  </cols>
  <sheetData>
    <row r="1" spans="1:10">
      <c r="A1" s="4" t="s">
        <v>16</v>
      </c>
      <c r="B1" s="4"/>
      <c r="C1" s="4"/>
      <c r="D1" s="4"/>
      <c r="E1" s="4"/>
      <c r="F1" s="4"/>
      <c r="G1" s="4" t="s">
        <v>15</v>
      </c>
      <c r="H1" s="4"/>
      <c r="I1" s="4"/>
      <c r="J1" s="4"/>
    </row>
    <row r="2" spans="1:10">
      <c r="B2" s="2" t="s">
        <v>10</v>
      </c>
      <c r="C2" s="2" t="s">
        <v>11</v>
      </c>
      <c r="D2" s="2" t="s">
        <v>12</v>
      </c>
      <c r="G2" s="2"/>
      <c r="H2" s="2" t="s">
        <v>10</v>
      </c>
      <c r="I2" s="2" t="s">
        <v>11</v>
      </c>
      <c r="J2" s="2" t="s">
        <v>12</v>
      </c>
    </row>
    <row r="3" spans="1:10">
      <c r="A3" s="1">
        <v>1</v>
      </c>
      <c r="B3" s="1">
        <v>0.42849999999999999</v>
      </c>
      <c r="C3" s="1">
        <v>0.86</v>
      </c>
      <c r="D3" s="1">
        <v>3.3171764705882354</v>
      </c>
      <c r="G3" s="2">
        <v>1</v>
      </c>
      <c r="H3" s="1">
        <v>0.50800000000000001</v>
      </c>
      <c r="I3" s="1">
        <v>0.51100000000000001</v>
      </c>
      <c r="J3" s="1">
        <v>1.4297500000000001</v>
      </c>
    </row>
    <row r="4" spans="1:10">
      <c r="A4" s="1">
        <v>2</v>
      </c>
      <c r="B4" s="1">
        <v>0.46400000000000002</v>
      </c>
      <c r="C4" s="1">
        <v>0.71399999999999997</v>
      </c>
      <c r="D4" s="1">
        <v>3.5762222222222224</v>
      </c>
      <c r="G4" s="2">
        <v>2</v>
      </c>
      <c r="H4" s="1">
        <v>0.45900000000000002</v>
      </c>
      <c r="I4" s="1">
        <v>0.68</v>
      </c>
      <c r="J4" s="1">
        <v>1.8714999999999999</v>
      </c>
    </row>
    <row r="5" spans="1:10">
      <c r="A5" s="1">
        <v>3</v>
      </c>
      <c r="B5" s="1">
        <v>0.47399999999999998</v>
      </c>
      <c r="C5" s="1">
        <v>0.86299999999999999</v>
      </c>
      <c r="D5" s="1">
        <v>3.69075</v>
      </c>
      <c r="G5" s="2">
        <v>3</v>
      </c>
      <c r="H5" s="1">
        <v>0.44500000000000001</v>
      </c>
      <c r="I5" s="1">
        <v>0.63200000000000001</v>
      </c>
      <c r="J5" s="1">
        <v>1.5718181818181818</v>
      </c>
    </row>
    <row r="6" spans="1:10">
      <c r="A6" s="1">
        <v>4</v>
      </c>
      <c r="B6" s="1">
        <v>0.40600000000000003</v>
      </c>
      <c r="C6" s="1">
        <v>0.79600000000000004</v>
      </c>
      <c r="D6" s="1">
        <v>3.6974000000000005</v>
      </c>
      <c r="G6" s="2">
        <v>4</v>
      </c>
      <c r="H6" s="1">
        <v>0.44</v>
      </c>
      <c r="I6" s="1">
        <v>0.73</v>
      </c>
      <c r="J6" s="1">
        <v>2.5270000000000001</v>
      </c>
    </row>
    <row r="7" spans="1:10">
      <c r="A7" s="1">
        <v>5</v>
      </c>
      <c r="B7" s="1">
        <v>0.45800000000000002</v>
      </c>
      <c r="C7" s="1">
        <v>0.71899999999999997</v>
      </c>
      <c r="D7" s="1">
        <v>2.3940000000000001</v>
      </c>
      <c r="G7" s="2">
        <v>5</v>
      </c>
      <c r="H7" s="1">
        <v>0.48599999999999999</v>
      </c>
      <c r="I7" s="1">
        <v>1.05</v>
      </c>
      <c r="J7" s="1">
        <v>1.1544400000000001</v>
      </c>
    </row>
    <row r="8" spans="1:10">
      <c r="A8" s="1">
        <v>6</v>
      </c>
      <c r="B8" s="1">
        <v>0.46700000000000003</v>
      </c>
      <c r="C8" s="1">
        <v>1.28</v>
      </c>
      <c r="D8" s="1">
        <v>3.5377999999999998</v>
      </c>
      <c r="G8" s="2">
        <v>6</v>
      </c>
      <c r="H8" s="1">
        <v>0.497</v>
      </c>
      <c r="I8" s="1">
        <v>0.95</v>
      </c>
      <c r="J8" s="1">
        <v>1.2453636363636358</v>
      </c>
    </row>
    <row r="9" spans="1:10">
      <c r="A9" s="1">
        <v>7</v>
      </c>
      <c r="B9" s="1">
        <v>0.47499999999999998</v>
      </c>
      <c r="C9" s="1">
        <v>1.0900000000000001</v>
      </c>
      <c r="D9" s="1">
        <v>3.4746249999999996</v>
      </c>
      <c r="G9" s="2">
        <v>7</v>
      </c>
      <c r="H9" s="1">
        <v>0.42599999999999999</v>
      </c>
      <c r="I9" s="1">
        <v>0.81399999999999995</v>
      </c>
      <c r="J9" s="1">
        <v>2.1400909090909095</v>
      </c>
    </row>
    <row r="10" spans="1:10">
      <c r="A10" s="1">
        <v>8</v>
      </c>
      <c r="B10" s="1">
        <v>0.40560000000000002</v>
      </c>
      <c r="C10" s="1">
        <v>0.69599999999999995</v>
      </c>
      <c r="D10" s="1">
        <v>3.0479166666666671</v>
      </c>
      <c r="G10" s="2">
        <v>8</v>
      </c>
      <c r="H10" s="1">
        <v>0.50900000000000001</v>
      </c>
      <c r="I10" s="1">
        <v>0.82899999999999996</v>
      </c>
      <c r="J10" s="1">
        <v>2.2730909090909095</v>
      </c>
    </row>
    <row r="11" spans="1:10">
      <c r="A11" s="1">
        <v>9</v>
      </c>
      <c r="B11" s="1">
        <v>0.41699999999999998</v>
      </c>
      <c r="C11" s="1">
        <v>0.92</v>
      </c>
      <c r="D11" s="1">
        <v>3.2917500000000004</v>
      </c>
      <c r="G11" s="2">
        <v>9</v>
      </c>
      <c r="H11" s="1">
        <v>0.55500000000000005</v>
      </c>
      <c r="I11" s="1">
        <v>0.97199999999999998</v>
      </c>
      <c r="J11" s="1">
        <v>1.2065000000000001</v>
      </c>
    </row>
    <row r="12" spans="1:10">
      <c r="A12" s="1">
        <v>10</v>
      </c>
      <c r="B12" s="1">
        <v>0.44</v>
      </c>
      <c r="C12" s="1">
        <v>1.33</v>
      </c>
      <c r="D12" s="1">
        <v>3.1010000000000004</v>
      </c>
      <c r="G12" s="2">
        <v>10</v>
      </c>
      <c r="H12" s="1">
        <v>0.42199999999999999</v>
      </c>
      <c r="I12" s="1">
        <v>0.68400000000000005</v>
      </c>
      <c r="J12" s="1">
        <v>1.651416666666667</v>
      </c>
    </row>
    <row r="13" spans="1:10">
      <c r="G13" s="2">
        <v>11</v>
      </c>
      <c r="H13" s="1">
        <v>0.441</v>
      </c>
      <c r="I13" s="1">
        <v>0.72</v>
      </c>
      <c r="J13" s="1">
        <v>2.2610000000000001</v>
      </c>
    </row>
    <row r="14" spans="1:10">
      <c r="G14" s="2">
        <v>12</v>
      </c>
      <c r="H14" s="1">
        <v>0.54</v>
      </c>
      <c r="I14" s="1">
        <v>0.78600000000000003</v>
      </c>
      <c r="J14" s="1">
        <v>1.4186666666666667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6"/>
  <sheetViews>
    <sheetView workbookViewId="0">
      <selection activeCell="F29" sqref="F29"/>
    </sheetView>
  </sheetViews>
  <sheetFormatPr baseColWidth="10" defaultColWidth="8.83203125" defaultRowHeight="15"/>
  <cols>
    <col min="1" max="1" width="13.1640625" style="1" customWidth="1"/>
    <col min="2" max="2" width="11.83203125" style="1" customWidth="1"/>
  </cols>
  <sheetData>
    <row r="1" spans="1:2">
      <c r="A1" s="4" t="s">
        <v>13</v>
      </c>
      <c r="B1" s="4" t="s">
        <v>14</v>
      </c>
    </row>
    <row r="2" spans="1:2">
      <c r="A2" s="1">
        <v>1.7290000000000001</v>
      </c>
      <c r="B2" s="1">
        <v>2.1280000000000001</v>
      </c>
    </row>
    <row r="3" spans="1:2">
      <c r="A3" s="1">
        <v>1.1970000000000001</v>
      </c>
      <c r="B3" s="1">
        <v>2.7930000000000001</v>
      </c>
    </row>
    <row r="4" spans="1:2">
      <c r="A4" s="1">
        <v>1.33</v>
      </c>
      <c r="B4" s="1">
        <v>5.32</v>
      </c>
    </row>
    <row r="5" spans="1:2">
      <c r="A5" s="1">
        <v>1.5960000000000001</v>
      </c>
      <c r="B5" s="1">
        <v>3.3250000000000002</v>
      </c>
    </row>
    <row r="6" spans="1:2">
      <c r="A6" s="1">
        <v>1.4630000000000001</v>
      </c>
      <c r="B6" s="1">
        <v>2.66</v>
      </c>
    </row>
    <row r="7" spans="1:2">
      <c r="A7" s="1">
        <v>1.5960000000000001</v>
      </c>
      <c r="B7" s="1">
        <v>4.1230000000000002</v>
      </c>
    </row>
    <row r="8" spans="1:2">
      <c r="A8" s="1">
        <v>1.4630000000000001</v>
      </c>
      <c r="B8" s="1">
        <v>2.66</v>
      </c>
    </row>
    <row r="9" spans="1:2">
      <c r="A9" s="1">
        <v>1.0640000000000001</v>
      </c>
      <c r="B9" s="1">
        <v>3.99</v>
      </c>
    </row>
    <row r="10" spans="1:2">
      <c r="A10" s="1">
        <v>1.9950000000000001</v>
      </c>
      <c r="B10" s="1">
        <v>4.3890000000000002</v>
      </c>
    </row>
    <row r="11" spans="1:2">
      <c r="A11" s="1">
        <v>1.1970000000000001</v>
      </c>
      <c r="B11" s="1">
        <v>3.0590000000000002</v>
      </c>
    </row>
    <row r="12" spans="1:2">
      <c r="A12" s="1">
        <v>1.4630000000000001</v>
      </c>
      <c r="B12" s="1">
        <v>2.3940000000000001</v>
      </c>
    </row>
    <row r="13" spans="1:2">
      <c r="A13" s="1">
        <v>1.0640000000000001</v>
      </c>
      <c r="B13" s="1">
        <v>3.99</v>
      </c>
    </row>
    <row r="14" spans="1:2">
      <c r="A14" s="1">
        <v>2.5270000000000001</v>
      </c>
      <c r="B14" s="1">
        <v>2.66</v>
      </c>
    </row>
    <row r="15" spans="1:2">
      <c r="A15" s="1">
        <v>1.33</v>
      </c>
      <c r="B15" s="1">
        <v>2.7930000000000001</v>
      </c>
    </row>
    <row r="16" spans="1:2">
      <c r="A16" s="1">
        <v>1.1970000000000001</v>
      </c>
      <c r="B16" s="1">
        <v>3.0590000000000002</v>
      </c>
    </row>
    <row r="17" spans="1:2">
      <c r="A17" s="1">
        <v>1.4630000000000001</v>
      </c>
      <c r="B17" s="1">
        <v>2.66</v>
      </c>
    </row>
    <row r="18" spans="1:2">
      <c r="A18" s="1">
        <v>1.1970000000000001</v>
      </c>
      <c r="B18" s="1">
        <v>4.3890000000000002</v>
      </c>
    </row>
    <row r="19" spans="1:2">
      <c r="A19" s="1">
        <v>1.9950000000000001</v>
      </c>
      <c r="B19" s="1">
        <v>2.3940000000000001</v>
      </c>
    </row>
    <row r="20" spans="1:2">
      <c r="A20" s="1">
        <v>1.8620000000000001</v>
      </c>
      <c r="B20" s="1">
        <v>2.9260000000000002</v>
      </c>
    </row>
    <row r="21" spans="1:2">
      <c r="A21" s="1">
        <v>1.4630000000000001</v>
      </c>
      <c r="B21" s="1">
        <v>4.9210000000000003</v>
      </c>
    </row>
    <row r="22" spans="1:2">
      <c r="A22" s="1">
        <v>2.66</v>
      </c>
      <c r="B22" s="1">
        <v>4.2560000000000002</v>
      </c>
    </row>
    <row r="23" spans="1:2">
      <c r="A23" s="1">
        <v>1.33</v>
      </c>
      <c r="B23" s="1">
        <v>2.7930000000000001</v>
      </c>
    </row>
    <row r="24" spans="1:2">
      <c r="A24" s="1">
        <v>2.66</v>
      </c>
      <c r="B24" s="1">
        <v>4.2560000000000002</v>
      </c>
    </row>
    <row r="25" spans="1:2">
      <c r="A25" s="1">
        <v>2.5270000000000001</v>
      </c>
      <c r="B25" s="1">
        <v>2.5270000000000001</v>
      </c>
    </row>
    <row r="26" spans="1:2">
      <c r="A26" s="1">
        <v>2.66</v>
      </c>
      <c r="B26" s="1">
        <v>2.7930000000000001</v>
      </c>
    </row>
    <row r="27" spans="1:2">
      <c r="A27" s="1">
        <v>1.33</v>
      </c>
      <c r="B27" s="1">
        <v>3.7240000000000002</v>
      </c>
    </row>
    <row r="28" spans="1:2">
      <c r="A28" s="1">
        <v>1.5960000000000001</v>
      </c>
      <c r="B28" s="1">
        <v>4.6550000000000002</v>
      </c>
    </row>
    <row r="29" spans="1:2">
      <c r="A29" s="1">
        <v>1.33</v>
      </c>
      <c r="B29" s="1">
        <v>3.8570000000000002</v>
      </c>
    </row>
    <row r="30" spans="1:2">
      <c r="A30" s="1">
        <v>1.4630000000000001</v>
      </c>
      <c r="B30" s="1">
        <v>3.4580000000000002</v>
      </c>
    </row>
    <row r="31" spans="1:2">
      <c r="A31" s="1">
        <v>2.2610000000000001</v>
      </c>
      <c r="B31" s="1">
        <v>2.1280000000000001</v>
      </c>
    </row>
    <row r="32" spans="1:2">
      <c r="A32" s="1">
        <v>1.5960000000000001</v>
      </c>
      <c r="B32" s="1">
        <v>2.7930000000000001</v>
      </c>
    </row>
    <row r="33" spans="1:2">
      <c r="A33" s="1">
        <v>1.0640000000000001</v>
      </c>
      <c r="B33" s="1">
        <v>5.0540000000000003</v>
      </c>
    </row>
    <row r="34" spans="1:2">
      <c r="A34" s="1">
        <v>1.1970000000000001</v>
      </c>
      <c r="B34" s="1">
        <v>4.6550000000000002</v>
      </c>
    </row>
    <row r="35" spans="1:2">
      <c r="A35" s="1">
        <v>2.1280000000000001</v>
      </c>
      <c r="B35" s="1">
        <v>2.5270000000000001</v>
      </c>
    </row>
    <row r="36" spans="1:2">
      <c r="A36" s="1">
        <v>1.5960000000000001</v>
      </c>
      <c r="B36" s="1">
        <v>4.6550000000000002</v>
      </c>
    </row>
    <row r="37" spans="1:2">
      <c r="A37" s="1">
        <v>1.33</v>
      </c>
      <c r="B37" s="1">
        <v>4.5220000000000002</v>
      </c>
    </row>
    <row r="38" spans="1:2">
      <c r="A38" s="1">
        <v>1.7290000000000001</v>
      </c>
      <c r="B38" s="1">
        <v>3.7240000000000002</v>
      </c>
    </row>
    <row r="39" spans="1:2">
      <c r="A39" s="1">
        <v>1.5960000000000001</v>
      </c>
      <c r="B39" s="1">
        <v>4.1230000000000002</v>
      </c>
    </row>
    <row r="40" spans="1:2">
      <c r="A40" s="1">
        <v>3.0590000000000002</v>
      </c>
      <c r="B40" s="1">
        <v>3.8570000000000002</v>
      </c>
    </row>
    <row r="41" spans="1:2">
      <c r="A41" s="1">
        <v>1.9950000000000001</v>
      </c>
      <c r="B41" s="1">
        <v>3.1920000000000002</v>
      </c>
    </row>
    <row r="42" spans="1:2">
      <c r="A42" s="1">
        <v>1.7290000000000001</v>
      </c>
      <c r="B42" s="1">
        <v>3.7240000000000002</v>
      </c>
    </row>
    <row r="43" spans="1:2">
      <c r="A43" s="1">
        <v>2.66</v>
      </c>
      <c r="B43" s="1">
        <v>4.3890000000000002</v>
      </c>
    </row>
    <row r="44" spans="1:2">
      <c r="A44" s="1">
        <v>2.3940000000000001</v>
      </c>
      <c r="B44" s="1">
        <v>2.3940000000000001</v>
      </c>
    </row>
    <row r="45" spans="1:2">
      <c r="A45" s="1">
        <v>2.3940000000000001</v>
      </c>
      <c r="B45" s="1">
        <v>2.7930000000000001</v>
      </c>
    </row>
    <row r="46" spans="1:2">
      <c r="A46" s="1">
        <v>1.8620000000000001</v>
      </c>
      <c r="B46" s="1">
        <v>4.1230000000000002</v>
      </c>
    </row>
    <row r="47" spans="1:2">
      <c r="A47" s="1">
        <v>3.1920000000000002</v>
      </c>
      <c r="B47" s="1">
        <v>3.5910000000000002</v>
      </c>
    </row>
    <row r="48" spans="1:2">
      <c r="A48" s="1">
        <v>2.5270000000000001</v>
      </c>
      <c r="B48" s="1">
        <v>2.3940000000000001</v>
      </c>
    </row>
    <row r="49" spans="1:2">
      <c r="A49" s="1">
        <v>2.2610000000000001</v>
      </c>
      <c r="B49" s="1">
        <v>3.5910000000000002</v>
      </c>
    </row>
    <row r="50" spans="1:2">
      <c r="A50" s="1">
        <v>1.9950000000000001</v>
      </c>
      <c r="B50" s="1">
        <v>4.7880000000000003</v>
      </c>
    </row>
    <row r="51" spans="1:2">
      <c r="A51" s="1">
        <v>2.3940000000000001</v>
      </c>
      <c r="B51" s="1">
        <v>4.7880000000000003</v>
      </c>
    </row>
    <row r="52" spans="1:2">
      <c r="A52" s="1">
        <v>3.0590000000000002</v>
      </c>
      <c r="B52" s="1">
        <v>4.3890000000000002</v>
      </c>
    </row>
    <row r="53" spans="1:2">
      <c r="A53" s="1">
        <v>1.9950000000000001</v>
      </c>
      <c r="B53" s="1">
        <v>3.1920000000000002</v>
      </c>
    </row>
    <row r="54" spans="1:2">
      <c r="A54" s="1">
        <v>1.8620000000000001</v>
      </c>
      <c r="B54" s="1">
        <v>2.9260000000000002</v>
      </c>
    </row>
    <row r="55" spans="1:2">
      <c r="A55" s="1">
        <v>2.2610000000000001</v>
      </c>
      <c r="B55" s="1">
        <v>3.8570000000000002</v>
      </c>
    </row>
    <row r="56" spans="1:2">
      <c r="A56" s="1">
        <v>4.9210000000000003</v>
      </c>
      <c r="B56" s="1">
        <v>3.4580000000000002</v>
      </c>
    </row>
    <row r="57" spans="1:2">
      <c r="A57" s="1">
        <v>2.1280000000000001</v>
      </c>
      <c r="B57" s="1">
        <v>4.3890000000000002</v>
      </c>
    </row>
    <row r="58" spans="1:2">
      <c r="A58" s="1">
        <v>3.5910000000000002</v>
      </c>
      <c r="B58" s="1">
        <v>3.4580000000000002</v>
      </c>
    </row>
    <row r="59" spans="1:2">
      <c r="A59" s="1">
        <v>2.66</v>
      </c>
      <c r="B59" s="1">
        <v>3.1920000000000002</v>
      </c>
    </row>
    <row r="60" spans="1:2">
      <c r="A60" s="1">
        <v>2.2610000000000001</v>
      </c>
      <c r="B60" s="1">
        <v>4.6550000000000002</v>
      </c>
    </row>
    <row r="61" spans="1:2">
      <c r="A61" s="1">
        <v>1.9950000000000001</v>
      </c>
      <c r="B61" s="1">
        <v>3.3250000000000002</v>
      </c>
    </row>
    <row r="62" spans="1:2">
      <c r="A62" s="1">
        <v>2.9260000000000002</v>
      </c>
      <c r="B62" s="1">
        <v>2.7930000000000001</v>
      </c>
    </row>
    <row r="63" spans="1:2">
      <c r="A63" s="1">
        <v>2.3940000000000001</v>
      </c>
      <c r="B63" s="1">
        <v>3.8570000000000002</v>
      </c>
    </row>
    <row r="64" spans="1:2">
      <c r="A64" s="1">
        <v>2.7930000000000001</v>
      </c>
      <c r="B64" s="1">
        <v>3.99</v>
      </c>
    </row>
    <row r="65" spans="1:2">
      <c r="A65" s="1">
        <v>1.8620000000000001</v>
      </c>
      <c r="B65" s="1">
        <v>3.0590000000000002</v>
      </c>
    </row>
    <row r="66" spans="1:2">
      <c r="A66" s="1">
        <v>2.1280000000000001</v>
      </c>
      <c r="B66" s="1">
        <v>4.2560000000000002</v>
      </c>
    </row>
    <row r="67" spans="1:2">
      <c r="A67" s="1">
        <v>3.7240000000000002</v>
      </c>
      <c r="B67" s="1">
        <v>2.2610000000000001</v>
      </c>
    </row>
    <row r="68" spans="1:2">
      <c r="A68" s="1">
        <v>2.7930000000000001</v>
      </c>
      <c r="B68" s="1">
        <v>2.5270000000000001</v>
      </c>
    </row>
    <row r="69" spans="1:2">
      <c r="A69" s="1">
        <v>3.0590000000000002</v>
      </c>
      <c r="B69" s="1">
        <v>2.3940000000000001</v>
      </c>
    </row>
    <row r="70" spans="1:2">
      <c r="A70" s="1">
        <v>2.66</v>
      </c>
      <c r="B70" s="1">
        <v>1.5960000000000001</v>
      </c>
    </row>
    <row r="71" spans="1:2">
      <c r="A71" s="1">
        <v>2.5270000000000001</v>
      </c>
      <c r="B71" s="1">
        <v>2.3940000000000001</v>
      </c>
    </row>
    <row r="72" spans="1:2">
      <c r="A72" s="1">
        <v>1.9950000000000001</v>
      </c>
      <c r="B72" s="1">
        <v>4.5220000000000002</v>
      </c>
    </row>
    <row r="73" spans="1:2">
      <c r="A73" s="1">
        <v>1.9950000000000001</v>
      </c>
      <c r="B73" s="1">
        <v>2.9260000000000002</v>
      </c>
    </row>
    <row r="74" spans="1:2">
      <c r="A74" s="1">
        <v>3.3250000000000002</v>
      </c>
      <c r="B74" s="1">
        <v>3.99</v>
      </c>
    </row>
    <row r="75" spans="1:2">
      <c r="A75" s="1">
        <v>1.33</v>
      </c>
      <c r="B75" s="1">
        <v>3.8570000000000002</v>
      </c>
    </row>
    <row r="76" spans="1:2">
      <c r="A76" s="1">
        <v>1.1970000000000001</v>
      </c>
      <c r="B76" s="1">
        <v>4.3890000000000002</v>
      </c>
    </row>
    <row r="77" spans="1:2">
      <c r="A77" s="1">
        <v>0.93100000000000005</v>
      </c>
      <c r="B77" s="1">
        <v>3.8570000000000002</v>
      </c>
    </row>
    <row r="78" spans="1:2">
      <c r="A78" s="1">
        <v>1.1970000000000001</v>
      </c>
      <c r="B78" s="1">
        <v>2.66</v>
      </c>
    </row>
    <row r="79" spans="1:2">
      <c r="A79" s="1">
        <v>0.79800000000000004</v>
      </c>
      <c r="B79" s="1">
        <v>2.9260000000000002</v>
      </c>
    </row>
    <row r="80" spans="1:2">
      <c r="A80" s="1">
        <v>1.0640000000000001</v>
      </c>
      <c r="B80" s="1">
        <v>2.5270000000000001</v>
      </c>
    </row>
    <row r="81" spans="1:2">
      <c r="A81" s="1">
        <v>0.93100000000000005</v>
      </c>
      <c r="B81" s="1">
        <v>3.7240000000000002</v>
      </c>
    </row>
    <row r="82" spans="1:2">
      <c r="A82" s="1">
        <v>1.0640000000000001</v>
      </c>
      <c r="B82" s="1">
        <v>4.3890000000000002</v>
      </c>
    </row>
    <row r="83" spans="1:2">
      <c r="A83" s="1">
        <v>1.4630000000000001</v>
      </c>
      <c r="B83" s="1">
        <v>3.3250000000000002</v>
      </c>
    </row>
    <row r="84" spans="1:2">
      <c r="A84" s="1">
        <v>1.0640000000000001</v>
      </c>
      <c r="B84" s="1">
        <v>2.66</v>
      </c>
    </row>
    <row r="85" spans="1:2">
      <c r="A85" s="1">
        <v>1.0640000000000001</v>
      </c>
      <c r="B85" s="1">
        <v>3.3250000000000002</v>
      </c>
    </row>
    <row r="86" spans="1:2">
      <c r="A86" s="1">
        <v>1.8620000000000001</v>
      </c>
      <c r="B86" s="1">
        <v>3.0590000000000002</v>
      </c>
    </row>
    <row r="87" spans="1:2">
      <c r="A87" s="1">
        <v>1.33</v>
      </c>
      <c r="B87" s="1">
        <v>3.0590000000000002</v>
      </c>
    </row>
    <row r="88" spans="1:2">
      <c r="A88" s="1">
        <v>0.93100000000000005</v>
      </c>
      <c r="B88" s="1">
        <v>2.3940000000000001</v>
      </c>
    </row>
    <row r="89" spans="1:2">
      <c r="A89" s="1">
        <v>1.0640000000000001</v>
      </c>
      <c r="B89" s="1">
        <v>3.4580000000000002</v>
      </c>
    </row>
    <row r="90" spans="1:2">
      <c r="A90" s="1">
        <v>1.5960000000000001</v>
      </c>
      <c r="B90" s="1">
        <v>3.7240000000000002</v>
      </c>
    </row>
    <row r="91" spans="1:2">
      <c r="A91" s="1">
        <v>1.4630000000000001</v>
      </c>
      <c r="B91" s="1">
        <v>2.1280000000000001</v>
      </c>
    </row>
    <row r="92" spans="1:2">
      <c r="A92" s="1">
        <v>1.0640000000000001</v>
      </c>
      <c r="B92" s="1">
        <v>2.9260000000000002</v>
      </c>
    </row>
    <row r="93" spans="1:2">
      <c r="A93" s="1">
        <v>1.1970000000000001</v>
      </c>
      <c r="B93" s="1">
        <v>2.1280000000000001</v>
      </c>
    </row>
    <row r="94" spans="1:2">
      <c r="A94" s="1">
        <v>0.93100000000000005</v>
      </c>
      <c r="B94" s="1">
        <v>3.7240000000000002</v>
      </c>
    </row>
    <row r="95" spans="1:2">
      <c r="A95" s="1">
        <v>1.0640000000000001</v>
      </c>
      <c r="B95" s="1">
        <v>3.99</v>
      </c>
    </row>
    <row r="96" spans="1:2">
      <c r="A96" s="1">
        <v>1.0640000000000001</v>
      </c>
      <c r="B96" s="1">
        <v>3.4580000000000002</v>
      </c>
    </row>
    <row r="97" spans="1:2">
      <c r="A97" s="1">
        <v>0.93100000000000005</v>
      </c>
      <c r="B97" s="1">
        <v>5.0540000000000003</v>
      </c>
    </row>
    <row r="98" spans="1:2">
      <c r="A98" s="1">
        <v>0.93100000000000005</v>
      </c>
      <c r="B98" s="1">
        <v>3.5910000000000002</v>
      </c>
    </row>
    <row r="99" spans="1:2">
      <c r="A99" s="1">
        <v>1.33</v>
      </c>
      <c r="B99" s="1">
        <v>2.1280000000000001</v>
      </c>
    </row>
    <row r="100" spans="1:2">
      <c r="A100" s="1">
        <v>1.0640000000000001</v>
      </c>
      <c r="B100" s="1">
        <v>2.1280000000000001</v>
      </c>
    </row>
    <row r="101" spans="1:2">
      <c r="A101" s="1">
        <v>1.33</v>
      </c>
      <c r="B101" s="1">
        <v>2.5270000000000001</v>
      </c>
    </row>
    <row r="102" spans="1:2">
      <c r="A102" s="1">
        <v>0.79800000000000004</v>
      </c>
      <c r="B102" s="1">
        <v>5.0540000000000003</v>
      </c>
    </row>
    <row r="103" spans="1:2">
      <c r="A103" s="1">
        <v>1.4630000000000001</v>
      </c>
      <c r="B103" s="1">
        <v>2.9260000000000002</v>
      </c>
    </row>
    <row r="104" spans="1:2">
      <c r="A104" s="1">
        <v>1.33</v>
      </c>
      <c r="B104" s="1">
        <v>2.1280000000000001</v>
      </c>
    </row>
    <row r="105" spans="1:2">
      <c r="A105" s="1">
        <v>1.0640000000000001</v>
      </c>
      <c r="B105" s="1">
        <v>3.1920000000000002</v>
      </c>
    </row>
    <row r="106" spans="1:2">
      <c r="A106" s="1">
        <v>1.1970000000000001</v>
      </c>
      <c r="B106" s="1">
        <v>3.5910000000000002</v>
      </c>
    </row>
    <row r="107" spans="1:2">
      <c r="A107" s="1">
        <v>1.33</v>
      </c>
      <c r="B107" s="1">
        <v>4.6550000000000002</v>
      </c>
    </row>
    <row r="108" spans="1:2">
      <c r="A108" s="1">
        <v>0.93100000000000005</v>
      </c>
      <c r="B108" s="1">
        <v>2.7930000000000001</v>
      </c>
    </row>
    <row r="109" spans="1:2">
      <c r="A109" s="1">
        <v>2.1280000000000001</v>
      </c>
      <c r="B109" s="1">
        <v>4.7880000000000003</v>
      </c>
    </row>
    <row r="110" spans="1:2">
      <c r="A110" s="1">
        <v>1.7290000000000001</v>
      </c>
      <c r="B110" s="1">
        <v>2.1280000000000001</v>
      </c>
    </row>
    <row r="111" spans="1:2">
      <c r="A111" s="1">
        <v>1.1970000000000001</v>
      </c>
      <c r="B111" s="1">
        <v>3.0590000000000002</v>
      </c>
    </row>
    <row r="112" spans="1:2">
      <c r="A112" s="1">
        <v>1.0640000000000001</v>
      </c>
      <c r="B112" s="1">
        <v>3.4580000000000002</v>
      </c>
    </row>
    <row r="113" spans="1:2">
      <c r="A113" s="1">
        <v>1.1970000000000001</v>
      </c>
      <c r="B113" s="1">
        <v>2.66</v>
      </c>
    </row>
    <row r="114" spans="1:2">
      <c r="A114" s="1">
        <v>1.33</v>
      </c>
      <c r="B114" s="1">
        <v>3.0590000000000002</v>
      </c>
    </row>
    <row r="115" spans="1:2">
      <c r="A115" s="1">
        <v>1.1970000000000001</v>
      </c>
      <c r="B115" s="1">
        <v>3.4580000000000002</v>
      </c>
    </row>
    <row r="116" spans="1:2">
      <c r="A116" s="1">
        <v>1.0640000000000001</v>
      </c>
      <c r="B116" s="1">
        <v>3.19</v>
      </c>
    </row>
    <row r="117" spans="1:2">
      <c r="A117" s="1">
        <v>0.79800000000000004</v>
      </c>
      <c r="B117" s="1">
        <v>3.32</v>
      </c>
    </row>
    <row r="118" spans="1:2">
      <c r="A118" s="1">
        <v>1.0640000000000001</v>
      </c>
      <c r="B118" s="1">
        <v>2.7930000000000001</v>
      </c>
    </row>
    <row r="119" spans="1:2">
      <c r="A119" s="1">
        <v>1.7290000000000001</v>
      </c>
    </row>
    <row r="120" spans="1:2">
      <c r="A120" s="1">
        <v>1.0640000000000001</v>
      </c>
    </row>
    <row r="121" spans="1:2">
      <c r="A121" s="1">
        <v>1.33</v>
      </c>
    </row>
    <row r="122" spans="1:2" ht="16">
      <c r="A122" s="5">
        <v>2.66</v>
      </c>
    </row>
    <row r="123" spans="1:2" ht="16">
      <c r="A123" s="5">
        <v>2.1280000000000001</v>
      </c>
    </row>
    <row r="124" spans="1:2" ht="16">
      <c r="A124" s="5">
        <v>1.8620000000000001</v>
      </c>
    </row>
    <row r="125" spans="1:2" ht="16">
      <c r="A125" s="5">
        <v>2.1280000000000001</v>
      </c>
    </row>
    <row r="126" spans="1:2" ht="16">
      <c r="A126" s="5">
        <v>2.9260000000000002</v>
      </c>
    </row>
    <row r="127" spans="1:2" ht="16">
      <c r="A127" s="5">
        <v>1.5960000000000001</v>
      </c>
    </row>
    <row r="128" spans="1:2" ht="16">
      <c r="A128" s="5">
        <v>1.8620000000000001</v>
      </c>
    </row>
    <row r="129" spans="1:1" ht="16">
      <c r="A129" s="5">
        <v>1.8620000000000001</v>
      </c>
    </row>
    <row r="130" spans="1:1" ht="16">
      <c r="A130" s="5">
        <v>2.7930000000000001</v>
      </c>
    </row>
    <row r="131" spans="1:1" ht="16">
      <c r="A131" s="5">
        <v>1.8620000000000001</v>
      </c>
    </row>
    <row r="132" spans="1:1" ht="16">
      <c r="A132" s="5">
        <v>1.8620000000000001</v>
      </c>
    </row>
    <row r="133" spans="1:1">
      <c r="A133" s="1">
        <v>2.7930000000000001</v>
      </c>
    </row>
    <row r="134" spans="1:1">
      <c r="A134" s="1">
        <v>2.9260000000000002</v>
      </c>
    </row>
    <row r="135" spans="1:1">
      <c r="A135" s="1">
        <v>2.5270000000000001</v>
      </c>
    </row>
    <row r="136" spans="1:1">
      <c r="A136" s="1">
        <v>1.9950000000000001</v>
      </c>
    </row>
    <row r="137" spans="1:1">
      <c r="A137" s="1">
        <v>2.3940000000000001</v>
      </c>
    </row>
    <row r="138" spans="1:1">
      <c r="A138" s="1">
        <v>1.33</v>
      </c>
    </row>
    <row r="139" spans="1:1">
      <c r="A139" s="1">
        <v>1.33</v>
      </c>
    </row>
    <row r="140" spans="1:1">
      <c r="A140" s="1">
        <v>1.9950000000000001</v>
      </c>
    </row>
    <row r="141" spans="1:1">
      <c r="A141" s="1">
        <v>2.2610000000000001</v>
      </c>
    </row>
    <row r="142" spans="1:1">
      <c r="A142" s="1">
        <v>3.0590000000000002</v>
      </c>
    </row>
    <row r="143" spans="1:1">
      <c r="A143" s="1">
        <v>2.3940000000000001</v>
      </c>
    </row>
    <row r="144" spans="1:1">
      <c r="A144" s="1">
        <v>1.4630000000000001</v>
      </c>
    </row>
    <row r="145" spans="1:1">
      <c r="A145" s="1">
        <v>0.79800000000000004</v>
      </c>
    </row>
    <row r="146" spans="1:1">
      <c r="A146" s="1">
        <v>1.33</v>
      </c>
    </row>
    <row r="147" spans="1:1">
      <c r="A147" s="1">
        <v>1.33</v>
      </c>
    </row>
    <row r="148" spans="1:1">
      <c r="A148" s="1">
        <v>1.0640000000000001</v>
      </c>
    </row>
    <row r="149" spans="1:1">
      <c r="A149" s="1">
        <v>1.5960000000000001</v>
      </c>
    </row>
    <row r="150" spans="1:1">
      <c r="A150" s="1">
        <v>0.79800000000000004</v>
      </c>
    </row>
    <row r="151" spans="1:1">
      <c r="A151" s="1">
        <v>1.33</v>
      </c>
    </row>
    <row r="152" spans="1:1">
      <c r="A152" s="1">
        <v>1.33</v>
      </c>
    </row>
    <row r="153" spans="1:1">
      <c r="A153" s="1">
        <v>1.33</v>
      </c>
    </row>
    <row r="154" spans="1:1">
      <c r="A154" s="1">
        <v>0.79800000000000004</v>
      </c>
    </row>
    <row r="155" spans="1:1">
      <c r="A155" s="1">
        <v>1.1970000000000001</v>
      </c>
    </row>
    <row r="156" spans="1:1">
      <c r="A156" s="1">
        <v>1.1970000000000001</v>
      </c>
    </row>
    <row r="157" spans="1:1">
      <c r="A157" s="1">
        <v>1.33</v>
      </c>
    </row>
    <row r="158" spans="1:1">
      <c r="A158" s="1">
        <v>1.0640000000000001</v>
      </c>
    </row>
    <row r="159" spans="1:1">
      <c r="A159" s="1">
        <v>2.3940000000000001</v>
      </c>
    </row>
    <row r="160" spans="1:1">
      <c r="A160" s="1">
        <v>1.4630000000000001</v>
      </c>
    </row>
    <row r="161" spans="1:1">
      <c r="A161" s="1">
        <v>1.4630000000000001</v>
      </c>
    </row>
    <row r="162" spans="1:1">
      <c r="A162" s="1">
        <v>1.33</v>
      </c>
    </row>
    <row r="163" spans="1:1">
      <c r="A163" s="1">
        <v>2.3940000000000001</v>
      </c>
    </row>
    <row r="164" spans="1:1">
      <c r="A164" s="1">
        <v>1.4630000000000001</v>
      </c>
    </row>
    <row r="165" spans="1:1">
      <c r="A165" s="1">
        <v>1.4630000000000001</v>
      </c>
    </row>
    <row r="166" spans="1:1">
      <c r="A166" s="1">
        <v>1.5960000000000001</v>
      </c>
    </row>
    <row r="167" spans="1:1">
      <c r="A167" s="1">
        <v>2.2610000000000001</v>
      </c>
    </row>
    <row r="168" spans="1:1">
      <c r="A168" s="1">
        <v>1.33</v>
      </c>
    </row>
    <row r="169" spans="1:1">
      <c r="A169" s="1">
        <v>1.5960000000000001</v>
      </c>
    </row>
    <row r="170" spans="1:1">
      <c r="A170" s="1">
        <v>1.9950000000000001</v>
      </c>
    </row>
    <row r="171" spans="1:1">
      <c r="A171" s="1">
        <v>2.2610000000000001</v>
      </c>
    </row>
    <row r="172" spans="1:1">
      <c r="A172" s="1">
        <v>2.66</v>
      </c>
    </row>
    <row r="173" spans="1:1">
      <c r="A173" s="1">
        <v>2.1280000000000001</v>
      </c>
    </row>
    <row r="174" spans="1:1">
      <c r="A174" s="1">
        <v>2.1280000000000001</v>
      </c>
    </row>
    <row r="175" spans="1:1">
      <c r="A175" s="1">
        <v>2.1280000000000001</v>
      </c>
    </row>
    <row r="176" spans="1:1">
      <c r="A176" s="1">
        <v>2.2610000000000001</v>
      </c>
    </row>
    <row r="177" spans="1:1">
      <c r="A177" s="1">
        <v>2.5270000000000001</v>
      </c>
    </row>
    <row r="178" spans="1:1">
      <c r="A178" s="1">
        <v>2.1280000000000001</v>
      </c>
    </row>
    <row r="179" spans="1:1">
      <c r="A179" s="1">
        <v>2.1280000000000001</v>
      </c>
    </row>
    <row r="180" spans="1:1">
      <c r="A180" s="1">
        <v>2.66</v>
      </c>
    </row>
    <row r="181" spans="1:1">
      <c r="A181" s="1">
        <v>2.1280000000000001</v>
      </c>
    </row>
    <row r="182" spans="1:1">
      <c r="A182" s="1">
        <v>1.4630000000000001</v>
      </c>
    </row>
    <row r="183" spans="1:1">
      <c r="A183" s="1">
        <v>1.5960000000000001</v>
      </c>
    </row>
    <row r="184" spans="1:1">
      <c r="A184" s="1">
        <v>1.1970000000000001</v>
      </c>
    </row>
    <row r="185" spans="1:1">
      <c r="A185" s="1">
        <v>1.5960000000000001</v>
      </c>
    </row>
    <row r="186" spans="1:1">
      <c r="A186" s="1">
        <v>1.7290000000000001</v>
      </c>
    </row>
    <row r="187" spans="1:1">
      <c r="A187" s="1">
        <v>1.4630000000000001</v>
      </c>
    </row>
    <row r="188" spans="1:1">
      <c r="A188" s="1">
        <v>1.33</v>
      </c>
    </row>
    <row r="189" spans="1:1">
      <c r="A189" s="1">
        <v>1.4630000000000001</v>
      </c>
    </row>
    <row r="190" spans="1:1">
      <c r="A190" s="1">
        <v>0.79800000000000004</v>
      </c>
    </row>
    <row r="191" spans="1:1">
      <c r="A191" s="1">
        <v>1.8620000000000001</v>
      </c>
    </row>
    <row r="192" spans="1:1">
      <c r="A192" s="1">
        <v>1.7290000000000001</v>
      </c>
    </row>
    <row r="193" spans="1:1">
      <c r="A193" s="1">
        <v>1.33</v>
      </c>
    </row>
    <row r="194" spans="1:1">
      <c r="A194" s="1">
        <v>1.33</v>
      </c>
    </row>
    <row r="195" spans="1:1">
      <c r="A195" s="1">
        <v>1.1970000000000001</v>
      </c>
    </row>
    <row r="196" spans="1:1">
      <c r="A196" s="1">
        <v>1.1970000000000001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0"/>
  <sheetViews>
    <sheetView tabSelected="1" topLeftCell="B5" workbookViewId="0">
      <selection activeCell="M26" sqref="M26"/>
    </sheetView>
  </sheetViews>
  <sheetFormatPr baseColWidth="10" defaultColWidth="10.83203125" defaultRowHeight="15"/>
  <cols>
    <col min="1" max="1" width="32.1640625" style="1" customWidth="1"/>
    <col min="2" max="14" width="10.83203125" style="1"/>
    <col min="15" max="15" width="12.6640625" style="1" customWidth="1"/>
    <col min="16" max="16384" width="10.83203125" style="1"/>
  </cols>
  <sheetData>
    <row r="1" spans="1:33" ht="16">
      <c r="A1" s="16" t="s">
        <v>37</v>
      </c>
      <c r="B1" s="6" t="s">
        <v>17</v>
      </c>
      <c r="C1" s="6" t="s">
        <v>38</v>
      </c>
      <c r="D1" s="6" t="s">
        <v>39</v>
      </c>
      <c r="E1" s="6"/>
      <c r="F1" s="6" t="s">
        <v>15</v>
      </c>
      <c r="G1" s="6" t="s">
        <v>38</v>
      </c>
      <c r="H1" s="6" t="s">
        <v>38</v>
      </c>
      <c r="I1" s="6" t="s">
        <v>39</v>
      </c>
      <c r="J1" s="6"/>
      <c r="K1" s="6"/>
      <c r="L1" s="6"/>
      <c r="M1" s="17" t="s">
        <v>18</v>
      </c>
      <c r="N1" s="6" t="s">
        <v>38</v>
      </c>
      <c r="O1" s="6" t="s">
        <v>38</v>
      </c>
      <c r="P1" s="6" t="s">
        <v>39</v>
      </c>
      <c r="Q1" s="6"/>
      <c r="R1" s="6"/>
      <c r="S1" s="20" t="s">
        <v>52</v>
      </c>
    </row>
    <row r="2" spans="1:33" ht="16">
      <c r="A2" s="21" t="s">
        <v>40</v>
      </c>
      <c r="B2" s="10" t="s">
        <v>19</v>
      </c>
      <c r="C2" s="1" t="s">
        <v>20</v>
      </c>
      <c r="D2" s="1" t="s">
        <v>21</v>
      </c>
      <c r="F2" s="22" t="s">
        <v>19</v>
      </c>
      <c r="G2" s="1" t="s">
        <v>20</v>
      </c>
      <c r="H2" s="1" t="s">
        <v>22</v>
      </c>
      <c r="I2" s="1" t="s">
        <v>23</v>
      </c>
      <c r="J2" s="1" t="s">
        <v>24</v>
      </c>
      <c r="K2" s="1" t="s">
        <v>25</v>
      </c>
      <c r="M2" s="22" t="s">
        <v>19</v>
      </c>
      <c r="N2" s="1" t="s">
        <v>20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53</v>
      </c>
      <c r="T2" s="5"/>
      <c r="U2" s="5"/>
      <c r="V2" s="5"/>
      <c r="Y2" s="23"/>
    </row>
    <row r="3" spans="1:33" ht="16">
      <c r="A3" s="21" t="s">
        <v>41</v>
      </c>
      <c r="B3" s="5">
        <v>1.26E-2</v>
      </c>
      <c r="C3" s="5">
        <v>0.56168675000000001</v>
      </c>
      <c r="D3" s="5">
        <v>0.18722891999999999</v>
      </c>
      <c r="E3" s="5"/>
      <c r="F3" s="5">
        <v>4.3999999999999997E-2</v>
      </c>
      <c r="G3" s="5">
        <v>1.9739919678714861</v>
      </c>
      <c r="H3" s="5">
        <v>0.32357539424984982</v>
      </c>
      <c r="I3" s="1">
        <v>0.65799732262382871</v>
      </c>
      <c r="J3" s="1">
        <v>268474</v>
      </c>
      <c r="K3" s="23">
        <v>1.3848431400000001</v>
      </c>
      <c r="L3" s="5"/>
      <c r="M3" s="24">
        <v>4.3999999999999997E-2</v>
      </c>
      <c r="N3" s="24">
        <v>1.9739919678714861</v>
      </c>
      <c r="O3" s="24">
        <v>0.32357539424984982</v>
      </c>
      <c r="P3" s="10">
        <v>0.65799732262382871</v>
      </c>
      <c r="Q3" s="10">
        <v>268474</v>
      </c>
      <c r="R3" s="25">
        <v>1.3848431400000001</v>
      </c>
      <c r="S3" s="10">
        <v>1.4254263972968699</v>
      </c>
      <c r="T3" s="24"/>
      <c r="U3" s="24"/>
      <c r="V3" s="24"/>
      <c r="W3" s="10"/>
      <c r="X3" s="10"/>
      <c r="Y3" s="25"/>
      <c r="Z3" s="10"/>
      <c r="AA3" s="24"/>
      <c r="AB3" s="24"/>
      <c r="AC3" s="24"/>
      <c r="AD3" s="10"/>
      <c r="AE3" s="10"/>
      <c r="AF3" s="25"/>
      <c r="AG3" s="10"/>
    </row>
    <row r="4" spans="1:33" ht="16">
      <c r="A4" s="21"/>
      <c r="B4" s="5">
        <v>1.15E-2</v>
      </c>
      <c r="C4" s="5">
        <v>0.51265059999999996</v>
      </c>
      <c r="D4" s="5">
        <v>0.17088353000000001</v>
      </c>
      <c r="E4" s="5"/>
      <c r="F4" s="5">
        <v>5.3999999999999999E-2</v>
      </c>
      <c r="G4" s="5">
        <v>2.4226265060240966</v>
      </c>
      <c r="H4" s="5">
        <v>0.77220993240246028</v>
      </c>
      <c r="I4" s="5">
        <v>0.80754216867469886</v>
      </c>
      <c r="J4" s="5">
        <v>350867</v>
      </c>
      <c r="K4" s="23">
        <v>1.8098428799999999</v>
      </c>
      <c r="L4" s="5"/>
      <c r="M4" s="24">
        <v>5.3999999999999999E-2</v>
      </c>
      <c r="N4" s="24">
        <v>2.4226265060240966</v>
      </c>
      <c r="O4" s="24">
        <v>0.77220993240246028</v>
      </c>
      <c r="P4" s="24">
        <v>0.80754216867469886</v>
      </c>
      <c r="Q4" s="24">
        <v>350867</v>
      </c>
      <c r="R4" s="25">
        <v>1.8098428799999999</v>
      </c>
      <c r="S4" s="10">
        <v>1.3385838808416901</v>
      </c>
      <c r="T4" s="24"/>
      <c r="U4" s="24"/>
      <c r="V4" s="24"/>
      <c r="W4" s="24"/>
      <c r="X4" s="24"/>
      <c r="Y4" s="25"/>
      <c r="Z4" s="10"/>
      <c r="AA4" s="24"/>
      <c r="AB4" s="24"/>
      <c r="AC4" s="24"/>
      <c r="AD4" s="24"/>
      <c r="AE4" s="24"/>
      <c r="AF4" s="25"/>
      <c r="AG4" s="10"/>
    </row>
    <row r="5" spans="1:33" ht="16">
      <c r="A5" s="26"/>
      <c r="B5" s="5">
        <v>1.0699999999999999E-2</v>
      </c>
      <c r="C5" s="5">
        <v>0.47698794999999999</v>
      </c>
      <c r="D5" s="5">
        <v>0.15899598000000001</v>
      </c>
      <c r="E5" s="5"/>
      <c r="F5" s="5">
        <v>6.9500000000000006E-2</v>
      </c>
      <c r="G5" s="5">
        <v>3.1180100401606436</v>
      </c>
      <c r="H5" s="5">
        <v>1.4675934665390074</v>
      </c>
      <c r="I5" s="5">
        <v>1.039336680053548</v>
      </c>
      <c r="J5" s="5">
        <v>776656</v>
      </c>
      <c r="K5" s="23">
        <v>4.0061485799999996</v>
      </c>
      <c r="L5" s="5"/>
      <c r="M5" s="24">
        <v>6.9500000000000006E-2</v>
      </c>
      <c r="N5" s="24">
        <v>3.1180100401606436</v>
      </c>
      <c r="O5" s="24">
        <v>1.4675934665390074</v>
      </c>
      <c r="P5" s="24">
        <v>1.039336680053548</v>
      </c>
      <c r="Q5" s="24">
        <v>776656</v>
      </c>
      <c r="R5" s="25">
        <v>4.0061485799999996</v>
      </c>
      <c r="S5" s="10">
        <v>0.77830614064759496</v>
      </c>
      <c r="T5" s="24"/>
      <c r="U5" s="24"/>
      <c r="V5" s="24"/>
      <c r="W5" s="24"/>
      <c r="X5" s="24"/>
      <c r="Y5" s="25"/>
      <c r="Z5" s="10"/>
      <c r="AA5" s="24"/>
      <c r="AB5" s="24"/>
      <c r="AC5" s="24"/>
      <c r="AD5" s="24"/>
      <c r="AE5" s="24"/>
      <c r="AF5" s="25"/>
      <c r="AG5" s="10"/>
    </row>
    <row r="6" spans="1:33" ht="16">
      <c r="A6" s="26"/>
      <c r="B6" s="5">
        <v>2.5100000000000001E-2</v>
      </c>
      <c r="C6" s="5">
        <v>1.1189156600000001</v>
      </c>
      <c r="D6" s="5">
        <v>0.37297188999999997</v>
      </c>
      <c r="E6" s="5"/>
      <c r="F6" s="5">
        <v>7.3700000000000002E-2</v>
      </c>
      <c r="G6" s="5">
        <v>3.3064365461847394</v>
      </c>
      <c r="H6" s="5">
        <v>1.6560199725631031</v>
      </c>
      <c r="I6" s="5">
        <v>1.1021455153949131</v>
      </c>
      <c r="J6" s="5">
        <v>326757</v>
      </c>
      <c r="K6" s="23">
        <v>1.68547863</v>
      </c>
      <c r="L6" s="5"/>
      <c r="M6" s="24">
        <v>7.3700000000000002E-2</v>
      </c>
      <c r="N6" s="24">
        <v>3.3064365461847394</v>
      </c>
      <c r="O6" s="24">
        <v>1.6560199725631031</v>
      </c>
      <c r="P6" s="24">
        <v>1.1021455153949131</v>
      </c>
      <c r="Q6" s="24">
        <v>326757</v>
      </c>
      <c r="R6" s="25">
        <v>1.68547863</v>
      </c>
      <c r="S6" s="10">
        <v>1.9617196488482</v>
      </c>
      <c r="T6" s="24"/>
      <c r="U6" s="10"/>
      <c r="V6" s="10"/>
      <c r="W6" s="10"/>
      <c r="X6" s="10"/>
      <c r="Y6" s="25"/>
      <c r="Z6" s="10"/>
      <c r="AA6" s="24"/>
      <c r="AB6" s="24"/>
      <c r="AC6" s="24"/>
      <c r="AD6" s="24"/>
      <c r="AE6" s="24"/>
      <c r="AF6" s="25"/>
      <c r="AG6" s="10"/>
    </row>
    <row r="7" spans="1:33" ht="16">
      <c r="A7" s="26"/>
      <c r="B7" s="5">
        <v>2.6599999999999999E-2</v>
      </c>
      <c r="C7" s="5">
        <v>1.1857831299999999</v>
      </c>
      <c r="D7" s="5">
        <v>0.39526104000000001</v>
      </c>
      <c r="E7" s="5"/>
      <c r="F7" s="5">
        <v>4.0399999999999998E-2</v>
      </c>
      <c r="G7" s="5">
        <v>1.8124835341365464</v>
      </c>
      <c r="H7" s="5">
        <v>0.1620669605149101</v>
      </c>
      <c r="I7" s="5">
        <v>0.6041611780455155</v>
      </c>
      <c r="J7" s="5">
        <v>288022</v>
      </c>
      <c r="K7" s="23">
        <v>1.48567567</v>
      </c>
      <c r="L7" s="5"/>
      <c r="M7" s="24">
        <v>4.0399999999999998E-2</v>
      </c>
      <c r="N7" s="24">
        <v>1.8124835341365464</v>
      </c>
      <c r="O7" s="24">
        <v>0.1620669605149101</v>
      </c>
      <c r="P7" s="24">
        <v>0.6041611780455155</v>
      </c>
      <c r="Q7" s="24">
        <v>288022</v>
      </c>
      <c r="R7" s="25">
        <v>1.48567567</v>
      </c>
      <c r="S7" s="10">
        <v>1.21997254901303</v>
      </c>
      <c r="T7" s="24"/>
      <c r="U7" s="24"/>
      <c r="V7" s="24"/>
      <c r="W7" s="24"/>
      <c r="X7" s="24"/>
      <c r="Y7" s="25"/>
      <c r="Z7" s="10"/>
      <c r="AA7" s="24"/>
      <c r="AB7" s="24"/>
      <c r="AC7" s="24"/>
      <c r="AD7" s="24"/>
      <c r="AE7" s="24"/>
      <c r="AF7" s="25"/>
      <c r="AG7" s="10"/>
    </row>
    <row r="8" spans="1:33" ht="16">
      <c r="A8" s="26"/>
      <c r="B8" s="5">
        <v>2.23E-2</v>
      </c>
      <c r="C8" s="5">
        <v>0.99409639000000005</v>
      </c>
      <c r="D8" s="5">
        <v>0.33136546</v>
      </c>
      <c r="E8" s="5"/>
      <c r="F8" s="1">
        <v>3.9600000000000003E-2</v>
      </c>
      <c r="G8" s="1">
        <v>1.7765927710843379</v>
      </c>
      <c r="H8" s="1">
        <v>0.12617619746270159</v>
      </c>
      <c r="I8" s="5">
        <v>0.59219759036144592</v>
      </c>
      <c r="J8" s="5">
        <v>387095</v>
      </c>
      <c r="K8" s="23">
        <v>1.99671423</v>
      </c>
      <c r="L8" s="5"/>
      <c r="M8" s="10">
        <v>3.9600000000000003E-2</v>
      </c>
      <c r="N8" s="10">
        <v>1.7765927710843379</v>
      </c>
      <c r="O8" s="10">
        <v>0.12617619746270159</v>
      </c>
      <c r="P8" s="24">
        <v>0.59219759036144592</v>
      </c>
      <c r="Q8" s="24">
        <v>387095</v>
      </c>
      <c r="R8" s="25">
        <v>1.99671423</v>
      </c>
      <c r="S8" s="10">
        <v>0.88975815587007601</v>
      </c>
      <c r="T8" s="24"/>
      <c r="U8" s="10"/>
      <c r="V8" s="10"/>
      <c r="W8" s="10"/>
      <c r="X8" s="10"/>
      <c r="Y8" s="25"/>
      <c r="Z8" s="10"/>
      <c r="AA8" s="10"/>
      <c r="AB8" s="10"/>
      <c r="AC8" s="10"/>
      <c r="AD8" s="24"/>
      <c r="AE8" s="24"/>
      <c r="AF8" s="25"/>
      <c r="AG8" s="10"/>
    </row>
    <row r="9" spans="1:33" ht="16">
      <c r="A9" s="26"/>
      <c r="B9" s="5">
        <v>2.01E-2</v>
      </c>
      <c r="C9" s="5">
        <v>0.89602409999999999</v>
      </c>
      <c r="D9" s="5">
        <v>0.29867470000000002</v>
      </c>
      <c r="E9" s="5"/>
      <c r="F9" s="1">
        <v>8.2799999999999999E-2</v>
      </c>
      <c r="G9" s="1">
        <v>3.7146939759036153</v>
      </c>
      <c r="H9" s="1">
        <v>2.064277402281979</v>
      </c>
      <c r="I9" s="5">
        <v>1.2382313253012052</v>
      </c>
      <c r="J9" s="5">
        <v>503777</v>
      </c>
      <c r="K9" s="23">
        <v>2.5985835599999998</v>
      </c>
      <c r="L9" s="5"/>
      <c r="M9" s="10">
        <v>8.2799999999999999E-2</v>
      </c>
      <c r="N9" s="10">
        <v>3.7146939759036153</v>
      </c>
      <c r="O9" s="10">
        <v>2.064277402281979</v>
      </c>
      <c r="P9" s="24">
        <v>1.2382313253012052</v>
      </c>
      <c r="Q9" s="24">
        <v>503777</v>
      </c>
      <c r="R9" s="25">
        <v>2.5985835599999998</v>
      </c>
      <c r="S9" s="10">
        <v>1.42950722581483</v>
      </c>
      <c r="T9" s="24"/>
      <c r="U9" s="10"/>
      <c r="V9" s="10"/>
      <c r="W9" s="10"/>
      <c r="X9" s="10"/>
      <c r="Y9" s="25"/>
      <c r="Z9" s="10"/>
      <c r="AA9" s="10"/>
      <c r="AB9" s="10"/>
      <c r="AC9" s="10"/>
      <c r="AD9" s="24"/>
      <c r="AE9" s="24"/>
      <c r="AF9" s="25"/>
      <c r="AG9" s="10"/>
    </row>
    <row r="10" spans="1:33" ht="16">
      <c r="A10" s="26"/>
      <c r="B10" s="5">
        <v>3.5999999999999997E-2</v>
      </c>
      <c r="C10" s="5">
        <v>1.6070598599999999</v>
      </c>
      <c r="D10" s="5">
        <v>0.53568662</v>
      </c>
      <c r="E10" s="5"/>
      <c r="F10" s="1">
        <v>8.09E-2</v>
      </c>
      <c r="G10" s="1">
        <v>3.6294534136546188</v>
      </c>
      <c r="H10" s="1">
        <v>1.9790368400329825</v>
      </c>
      <c r="I10" s="5">
        <v>1.2098178045515395</v>
      </c>
      <c r="J10" s="5">
        <v>654901</v>
      </c>
      <c r="K10" s="23">
        <v>3.3781116899999999</v>
      </c>
      <c r="L10" s="5"/>
      <c r="M10" s="10">
        <v>8.09E-2</v>
      </c>
      <c r="N10" s="10">
        <v>3.6294534136546188</v>
      </c>
      <c r="O10" s="10">
        <v>1.9790368400329825</v>
      </c>
      <c r="P10" s="24">
        <v>1.2098178045515395</v>
      </c>
      <c r="Q10" s="24">
        <v>654901</v>
      </c>
      <c r="R10" s="25">
        <v>3.3781116899999999</v>
      </c>
      <c r="S10" s="10">
        <v>1.07440302355859</v>
      </c>
      <c r="T10" s="24"/>
      <c r="U10" s="10"/>
      <c r="V10" s="10"/>
      <c r="W10" s="10"/>
      <c r="X10" s="10"/>
      <c r="Y10" s="25"/>
      <c r="Z10" s="10"/>
      <c r="AA10" s="10"/>
      <c r="AB10" s="10"/>
      <c r="AC10" s="10"/>
      <c r="AD10" s="24"/>
      <c r="AE10" s="24"/>
      <c r="AF10" s="25"/>
      <c r="AG10" s="10"/>
    </row>
    <row r="11" spans="1:33" ht="16">
      <c r="A11" s="26"/>
      <c r="B11" s="5">
        <v>2.3E-2</v>
      </c>
      <c r="C11" s="5">
        <v>1.0340652299999999</v>
      </c>
      <c r="D11" s="5">
        <v>0.34468841</v>
      </c>
      <c r="E11" s="5"/>
      <c r="F11" s="27">
        <v>2.5399999999999999E-2</v>
      </c>
      <c r="G11" s="27">
        <v>1.1395317269076306</v>
      </c>
      <c r="H11" s="27">
        <v>-0.51088484671400569</v>
      </c>
      <c r="I11" s="15">
        <v>0.37984390896921022</v>
      </c>
      <c r="J11" s="15">
        <v>387536</v>
      </c>
      <c r="K11" s="28">
        <v>1.99898899</v>
      </c>
      <c r="L11" s="5"/>
      <c r="M11" s="10">
        <v>4.5600000000000002E-2</v>
      </c>
      <c r="N11" s="10">
        <v>2.0457734939759042</v>
      </c>
      <c r="O11" s="10">
        <v>0.39535692035426795</v>
      </c>
      <c r="P11" s="10">
        <v>0.68192449799196808</v>
      </c>
      <c r="Q11" s="10">
        <v>635717</v>
      </c>
      <c r="R11" s="25">
        <v>3.2791567399999999</v>
      </c>
      <c r="S11" s="10">
        <v>0.62387182321022705</v>
      </c>
      <c r="T11" s="24"/>
      <c r="U11" s="10"/>
      <c r="V11" s="10"/>
      <c r="W11" s="24"/>
      <c r="X11" s="24"/>
      <c r="Y11" s="25"/>
      <c r="Z11" s="10"/>
      <c r="AA11" s="10"/>
      <c r="AB11" s="10"/>
      <c r="AC11" s="10"/>
      <c r="AD11" s="10"/>
      <c r="AE11" s="10"/>
      <c r="AF11" s="25"/>
      <c r="AG11" s="10"/>
    </row>
    <row r="12" spans="1:33" ht="16">
      <c r="A12" s="26"/>
      <c r="B12" s="5">
        <v>2.7E-2</v>
      </c>
      <c r="C12" s="5">
        <v>1.21272519</v>
      </c>
      <c r="D12" s="5">
        <v>0.40424173000000002</v>
      </c>
      <c r="E12" s="5"/>
      <c r="F12" s="27">
        <v>2.0400000000000001E-2</v>
      </c>
      <c r="G12" s="27">
        <v>0.91521445783132549</v>
      </c>
      <c r="H12" s="27">
        <v>-0.73520211579031081</v>
      </c>
      <c r="I12" s="15">
        <v>0.30507148594377514</v>
      </c>
      <c r="J12" s="15">
        <v>688250</v>
      </c>
      <c r="K12" s="28">
        <v>3.5501325700000002</v>
      </c>
      <c r="L12" s="5"/>
      <c r="M12" s="10">
        <v>5.0200000000000002E-2</v>
      </c>
      <c r="N12" s="10">
        <v>2.252145381526105</v>
      </c>
      <c r="O12" s="10">
        <v>0.6017288079044687</v>
      </c>
      <c r="P12" s="10">
        <v>0.75071512717536837</v>
      </c>
      <c r="Q12" s="10">
        <v>526507</v>
      </c>
      <c r="R12" s="25">
        <v>2.71582949</v>
      </c>
      <c r="S12" s="10">
        <v>0.82926611917970805</v>
      </c>
      <c r="T12" s="24"/>
      <c r="U12" s="10"/>
      <c r="V12" s="10"/>
      <c r="W12" s="10"/>
      <c r="X12" s="10"/>
      <c r="Y12" s="25"/>
      <c r="Z12" s="10"/>
      <c r="AA12" s="10"/>
      <c r="AB12" s="10"/>
      <c r="AC12" s="10"/>
      <c r="AD12" s="10"/>
      <c r="AE12" s="10"/>
      <c r="AF12" s="25"/>
      <c r="AG12" s="10"/>
    </row>
    <row r="13" spans="1:33" ht="16">
      <c r="A13" s="26"/>
      <c r="B13" s="5">
        <v>3.6999999999999998E-2</v>
      </c>
      <c r="C13" s="5">
        <v>1.65041657</v>
      </c>
      <c r="D13" s="5">
        <v>0.55013886000000001</v>
      </c>
      <c r="E13" s="5"/>
      <c r="F13" s="27">
        <v>2.07E-2</v>
      </c>
      <c r="G13" s="27">
        <v>0.92867349397590382</v>
      </c>
      <c r="H13" s="27">
        <v>-0.72174307964573248</v>
      </c>
      <c r="I13" s="27">
        <v>0.30955783132530129</v>
      </c>
      <c r="J13" s="27">
        <v>509525</v>
      </c>
      <c r="K13" s="28">
        <v>2.6282329</v>
      </c>
      <c r="L13" s="5"/>
      <c r="M13" s="10">
        <v>0.1021</v>
      </c>
      <c r="N13" s="10">
        <v>4.5805586345381535</v>
      </c>
      <c r="O13" s="10">
        <v>2.9301420609165172</v>
      </c>
      <c r="P13" s="10">
        <v>1.5268528781793844</v>
      </c>
      <c r="Q13" s="10">
        <v>753368</v>
      </c>
      <c r="R13" s="25">
        <v>3.8860243699999999</v>
      </c>
      <c r="S13" s="10">
        <v>1.1787261731809899</v>
      </c>
      <c r="T13" s="24"/>
      <c r="U13" s="10"/>
      <c r="V13" s="10"/>
      <c r="W13" s="24"/>
      <c r="X13" s="24"/>
      <c r="Y13" s="25"/>
      <c r="Z13" s="10"/>
      <c r="AA13" s="10"/>
      <c r="AB13" s="10"/>
      <c r="AC13" s="10"/>
      <c r="AD13" s="10"/>
      <c r="AE13" s="10"/>
      <c r="AF13" s="25"/>
      <c r="AG13" s="10"/>
    </row>
    <row r="14" spans="1:33" ht="16">
      <c r="A14" s="26"/>
      <c r="B14" s="29" t="s">
        <v>9</v>
      </c>
      <c r="C14" s="29">
        <v>1.0227646800000001</v>
      </c>
      <c r="D14" s="29">
        <v>0.34092156000000001</v>
      </c>
      <c r="E14" s="5"/>
      <c r="F14" s="1">
        <v>4.5600000000000002E-2</v>
      </c>
      <c r="G14" s="1">
        <v>2.0457734939759042</v>
      </c>
      <c r="H14" s="1">
        <v>0.39535692035426795</v>
      </c>
      <c r="I14" s="1">
        <v>0.68192449799196808</v>
      </c>
      <c r="J14" s="1">
        <v>635717</v>
      </c>
      <c r="K14" s="23">
        <v>3.2791567399999999</v>
      </c>
      <c r="L14" s="5"/>
      <c r="M14" s="10">
        <v>5.3600000000000002E-2</v>
      </c>
      <c r="N14" s="10">
        <v>2.4046811244979924</v>
      </c>
      <c r="O14" s="10">
        <v>0.75426455087635613</v>
      </c>
      <c r="P14" s="10">
        <v>0.80156037483266418</v>
      </c>
      <c r="Q14" s="10">
        <v>652148</v>
      </c>
      <c r="R14" s="25">
        <v>3.3639111599999998</v>
      </c>
      <c r="S14" s="10">
        <v>0.71484679889643499</v>
      </c>
      <c r="T14" s="24"/>
      <c r="U14" s="10"/>
      <c r="V14" s="10"/>
      <c r="W14" s="10"/>
      <c r="X14" s="10"/>
      <c r="Y14" s="25"/>
      <c r="Z14" s="10"/>
      <c r="AA14" s="10"/>
      <c r="AB14" s="10"/>
      <c r="AC14" s="10"/>
      <c r="AD14" s="10"/>
      <c r="AE14" s="10"/>
      <c r="AF14" s="25"/>
      <c r="AG14" s="10"/>
    </row>
    <row r="15" spans="1:33" ht="16">
      <c r="A15" s="26"/>
      <c r="B15" s="30"/>
      <c r="C15" s="30"/>
      <c r="D15" s="30"/>
      <c r="E15" s="5"/>
      <c r="F15" s="27">
        <v>2.0899999999999998E-2</v>
      </c>
      <c r="G15" s="27">
        <v>0.93764618473895589</v>
      </c>
      <c r="H15" s="27">
        <v>-0.71277038888268041</v>
      </c>
      <c r="I15" s="27">
        <v>0.31254872824631863</v>
      </c>
      <c r="J15" s="27">
        <v>821005</v>
      </c>
      <c r="K15" s="28">
        <v>4.2349096800000003</v>
      </c>
      <c r="L15" s="5"/>
      <c r="M15" s="10">
        <v>5.74E-2</v>
      </c>
      <c r="N15" s="10">
        <v>2.5751622489959844</v>
      </c>
      <c r="O15" s="10">
        <v>0.92474567537434815</v>
      </c>
      <c r="P15" s="10">
        <v>0.85838741633199478</v>
      </c>
      <c r="Q15" s="10">
        <v>785352</v>
      </c>
      <c r="R15" s="25">
        <v>4.0510042999999998</v>
      </c>
      <c r="S15" s="10">
        <v>0.63568489645789406</v>
      </c>
      <c r="T15" s="24"/>
      <c r="U15" s="10"/>
      <c r="V15" s="10"/>
      <c r="W15" s="10"/>
      <c r="X15" s="10"/>
      <c r="Y15" s="25"/>
      <c r="Z15" s="10"/>
      <c r="AA15" s="10"/>
      <c r="AB15" s="10"/>
      <c r="AC15" s="10"/>
      <c r="AD15" s="10"/>
      <c r="AE15" s="10"/>
      <c r="AF15" s="25"/>
      <c r="AG15" s="10"/>
    </row>
    <row r="16" spans="1:33" ht="16">
      <c r="A16" s="26"/>
      <c r="B16" s="5"/>
      <c r="C16" s="5"/>
      <c r="D16" s="5"/>
      <c r="E16" s="5"/>
      <c r="F16" s="27">
        <v>2.8400000000000002E-2</v>
      </c>
      <c r="G16" s="27">
        <v>1.2741220883534139</v>
      </c>
      <c r="H16" s="27">
        <v>-0.3762944852682224</v>
      </c>
      <c r="I16" s="27">
        <v>0.4247073627844713</v>
      </c>
      <c r="J16" s="27">
        <v>835628</v>
      </c>
      <c r="K16" s="28">
        <v>4.3103380700000002</v>
      </c>
      <c r="L16" s="5"/>
      <c r="M16" s="10">
        <v>6.3299999999999995E-2</v>
      </c>
      <c r="N16" s="10">
        <v>2.8398566265060246</v>
      </c>
      <c r="O16" s="10">
        <v>1.1894400528843883</v>
      </c>
      <c r="P16" s="10">
        <v>0.94661887550200818</v>
      </c>
      <c r="Q16" s="10">
        <v>545871</v>
      </c>
      <c r="R16" s="25">
        <v>2.8157129200000002</v>
      </c>
      <c r="S16" s="10">
        <v>1.0085746335624399</v>
      </c>
      <c r="T16" s="24"/>
      <c r="U16" s="10"/>
      <c r="V16" s="10"/>
      <c r="W16" s="10"/>
      <c r="X16" s="10"/>
      <c r="Y16" s="25"/>
      <c r="Z16" s="10"/>
      <c r="AA16" s="10"/>
      <c r="AB16" s="10"/>
      <c r="AC16" s="10"/>
      <c r="AD16" s="10"/>
      <c r="AE16" s="10"/>
      <c r="AF16" s="25"/>
      <c r="AG16" s="10"/>
    </row>
    <row r="17" spans="1:33" ht="16">
      <c r="A17" s="26"/>
      <c r="B17" s="5"/>
      <c r="C17" s="5"/>
      <c r="D17" s="5"/>
      <c r="E17" s="5"/>
      <c r="F17" s="27">
        <v>3.7100000000000001E-2</v>
      </c>
      <c r="G17" s="27">
        <v>1.664434136546185</v>
      </c>
      <c r="H17" s="27">
        <v>1.4017562924548699E-2</v>
      </c>
      <c r="I17" s="27">
        <v>0.55481137884872833</v>
      </c>
      <c r="J17" s="27">
        <v>654236</v>
      </c>
      <c r="K17" s="28">
        <v>3.37468148</v>
      </c>
      <c r="L17" s="5"/>
      <c r="M17" s="10">
        <v>7.7200000000000005E-2</v>
      </c>
      <c r="N17" s="10">
        <v>3.4634586345381533</v>
      </c>
      <c r="O17" s="10">
        <v>1.813042060916517</v>
      </c>
      <c r="P17" s="10">
        <v>1.1544862115127177</v>
      </c>
      <c r="Q17" s="10">
        <v>541323</v>
      </c>
      <c r="R17" s="25">
        <v>2.7922534099999998</v>
      </c>
      <c r="S17" s="10">
        <v>1.2403811996913801</v>
      </c>
      <c r="T17" s="24"/>
      <c r="U17" s="10"/>
      <c r="V17" s="10"/>
      <c r="W17" s="10"/>
      <c r="X17" s="10"/>
      <c r="Y17" s="25"/>
      <c r="Z17" s="10"/>
      <c r="AA17" s="10"/>
      <c r="AB17" s="10"/>
      <c r="AC17" s="10"/>
      <c r="AD17" s="10"/>
      <c r="AE17" s="10"/>
      <c r="AF17" s="25"/>
      <c r="AG17" s="10"/>
    </row>
    <row r="18" spans="1:33" ht="16">
      <c r="A18" s="26"/>
      <c r="B18" s="5"/>
      <c r="C18" s="5"/>
      <c r="D18" s="5"/>
      <c r="E18" s="5"/>
      <c r="F18" s="27">
        <v>3.2099999999999997E-2</v>
      </c>
      <c r="G18" s="27">
        <v>1.4401168674698797</v>
      </c>
      <c r="H18" s="27">
        <v>-0.21029970615175664</v>
      </c>
      <c r="I18" s="27">
        <v>0.4800389558232932</v>
      </c>
      <c r="J18" s="27">
        <v>201412</v>
      </c>
      <c r="K18" s="28">
        <v>1.0389237899999999</v>
      </c>
      <c r="L18" s="5"/>
      <c r="M18" s="10">
        <v>9.9000000000000005E-2</v>
      </c>
      <c r="N18" s="10">
        <v>4.4414819277108446</v>
      </c>
      <c r="O18" s="10">
        <v>2.7910653540892083</v>
      </c>
      <c r="P18" s="10">
        <v>1.4804939759036149</v>
      </c>
      <c r="Q18" s="10">
        <v>660145</v>
      </c>
      <c r="R18" s="25">
        <v>3.4051613000000001</v>
      </c>
      <c r="S18" s="10">
        <v>1.3043381902968401</v>
      </c>
      <c r="T18" s="24"/>
      <c r="U18" s="10"/>
      <c r="V18" s="10"/>
      <c r="W18" s="10"/>
      <c r="X18" s="10"/>
      <c r="Y18" s="25"/>
      <c r="Z18" s="10"/>
      <c r="AA18" s="10"/>
      <c r="AB18" s="10"/>
      <c r="AC18" s="10"/>
      <c r="AD18" s="10"/>
      <c r="AE18" s="10"/>
      <c r="AF18" s="25"/>
      <c r="AG18" s="10"/>
    </row>
    <row r="19" spans="1:33" ht="16">
      <c r="A19" s="31" t="s">
        <v>42</v>
      </c>
      <c r="B19" s="7" t="s">
        <v>6</v>
      </c>
      <c r="C19" s="7">
        <v>1.66</v>
      </c>
      <c r="D19" s="5"/>
      <c r="E19" s="5"/>
      <c r="F19" s="27">
        <v>3.7100000000000001E-2</v>
      </c>
      <c r="G19" s="27">
        <v>1.664434136546185</v>
      </c>
      <c r="H19" s="27">
        <v>1.4017562924548699E-2</v>
      </c>
      <c r="I19" s="27">
        <v>0.55481137884872833</v>
      </c>
      <c r="J19" s="27">
        <v>499812</v>
      </c>
      <c r="K19" s="28">
        <v>2.57813129</v>
      </c>
      <c r="L19" s="5"/>
      <c r="M19" s="10">
        <v>7.3800000000000004E-2</v>
      </c>
      <c r="N19" s="10">
        <v>3.3109228915662663</v>
      </c>
      <c r="O19" s="10">
        <v>1.66050631794463</v>
      </c>
      <c r="P19" s="10">
        <v>1.1036409638554221</v>
      </c>
      <c r="Q19" s="10">
        <v>663521</v>
      </c>
      <c r="R19" s="25">
        <v>3.42257539</v>
      </c>
      <c r="S19" s="10">
        <v>0.96737763651314801</v>
      </c>
      <c r="T19" s="24"/>
      <c r="U19" s="10"/>
      <c r="V19" s="10"/>
      <c r="W19" s="10"/>
      <c r="X19" s="10"/>
      <c r="Y19" s="25"/>
      <c r="Z19" s="10"/>
      <c r="AA19" s="10"/>
      <c r="AB19" s="10"/>
      <c r="AC19" s="10"/>
      <c r="AD19" s="10"/>
      <c r="AE19" s="10"/>
      <c r="AF19" s="25"/>
      <c r="AG19" s="10"/>
    </row>
    <row r="20" spans="1:33" ht="16">
      <c r="A20" s="32" t="s">
        <v>43</v>
      </c>
      <c r="B20" s="18" t="s">
        <v>5</v>
      </c>
      <c r="C20" s="18">
        <v>74.473333299999993</v>
      </c>
      <c r="D20" s="5"/>
      <c r="E20" s="5"/>
      <c r="F20" s="27">
        <v>3.3500000000000002E-2</v>
      </c>
      <c r="G20" s="27">
        <v>1.5029257028112453</v>
      </c>
      <c r="H20" s="27">
        <v>-0.14749087081039103</v>
      </c>
      <c r="I20" s="27">
        <v>0.50097523427041513</v>
      </c>
      <c r="J20" s="27">
        <v>823407</v>
      </c>
      <c r="K20" s="28">
        <v>4.2472996800000002</v>
      </c>
      <c r="L20" s="5"/>
      <c r="M20" s="10">
        <v>4.58E-2</v>
      </c>
      <c r="N20" s="10">
        <v>2.0547461847389563</v>
      </c>
      <c r="O20" s="10">
        <v>0.40432961111732002</v>
      </c>
      <c r="P20" s="10">
        <v>0.68491539491298548</v>
      </c>
      <c r="Q20" s="10">
        <v>782114</v>
      </c>
      <c r="R20" s="25">
        <v>4.03430204</v>
      </c>
      <c r="S20" s="10">
        <v>0.50931887706131096</v>
      </c>
      <c r="T20" s="24"/>
      <c r="U20" s="10"/>
      <c r="V20" s="10"/>
      <c r="W20" s="10"/>
      <c r="X20" s="10"/>
      <c r="Y20" s="25"/>
      <c r="Z20" s="10"/>
      <c r="AA20" s="10"/>
      <c r="AB20" s="10"/>
      <c r="AC20" s="10"/>
      <c r="AD20" s="10"/>
      <c r="AE20" s="10"/>
      <c r="AF20" s="25"/>
      <c r="AG20" s="10"/>
    </row>
    <row r="21" spans="1:33" ht="16">
      <c r="A21" s="26"/>
      <c r="B21" s="5"/>
      <c r="C21" s="5"/>
      <c r="D21" s="5"/>
      <c r="E21" s="5"/>
      <c r="F21" s="27">
        <v>1.5800000000000002E-2</v>
      </c>
      <c r="G21" s="27">
        <v>0.70884257028112474</v>
      </c>
      <c r="H21" s="27">
        <v>-0.94157400334051156</v>
      </c>
      <c r="I21" s="27">
        <v>0.23628085676037491</v>
      </c>
      <c r="J21" s="27">
        <v>1025035</v>
      </c>
      <c r="K21" s="28">
        <v>5.2873376499999996</v>
      </c>
      <c r="L21" s="5"/>
      <c r="M21" s="10">
        <v>7.0400000000000004E-2</v>
      </c>
      <c r="N21" s="10">
        <v>3.1583871485943784</v>
      </c>
      <c r="O21" s="10">
        <v>1.5079705749727421</v>
      </c>
      <c r="P21" s="10">
        <v>1.0527957161981261</v>
      </c>
      <c r="Q21" s="10">
        <v>550214</v>
      </c>
      <c r="R21" s="25">
        <v>2.8381149899999998</v>
      </c>
      <c r="S21" s="10">
        <v>1.1128467872946799</v>
      </c>
      <c r="T21" s="24"/>
      <c r="U21" s="10"/>
      <c r="V21" s="10"/>
      <c r="W21" s="10"/>
      <c r="X21" s="10"/>
      <c r="Y21" s="25"/>
      <c r="Z21" s="10"/>
      <c r="AA21" s="10"/>
      <c r="AB21" s="10"/>
      <c r="AC21" s="10"/>
      <c r="AD21" s="10"/>
      <c r="AE21" s="10"/>
      <c r="AF21" s="25"/>
      <c r="AG21" s="10"/>
    </row>
    <row r="22" spans="1:33" ht="16">
      <c r="A22" s="33" t="s">
        <v>44</v>
      </c>
      <c r="B22" s="34" t="s">
        <v>26</v>
      </c>
      <c r="C22" s="35">
        <v>193866</v>
      </c>
      <c r="D22" s="5"/>
      <c r="E22" s="5"/>
      <c r="F22" s="27">
        <v>2.9899999999999999E-2</v>
      </c>
      <c r="G22" s="27">
        <v>1.3414172690763055</v>
      </c>
      <c r="H22" s="27">
        <v>-0.30899930454533076</v>
      </c>
      <c r="I22" s="27">
        <v>0.44713908969210187</v>
      </c>
      <c r="J22" s="27">
        <v>1082934</v>
      </c>
      <c r="K22" s="28">
        <v>5.5859923900000004</v>
      </c>
      <c r="L22" s="5"/>
      <c r="M22" s="10">
        <v>6.3799999999999996E-2</v>
      </c>
      <c r="N22" s="10">
        <v>2.8622883534136552</v>
      </c>
      <c r="O22" s="10">
        <v>1.2118717797920189</v>
      </c>
      <c r="P22" s="10">
        <v>0.95409611780455172</v>
      </c>
      <c r="Q22" s="10">
        <v>359897</v>
      </c>
      <c r="R22" s="25">
        <v>1.85642145</v>
      </c>
      <c r="S22" s="24">
        <v>1.5418311145961301</v>
      </c>
      <c r="T22" s="24"/>
      <c r="U22" s="10"/>
      <c r="V22" s="10"/>
      <c r="W22" s="10"/>
      <c r="X22" s="10"/>
      <c r="Y22" s="25"/>
      <c r="Z22" s="10"/>
      <c r="AA22" s="10"/>
      <c r="AB22" s="10"/>
      <c r="AC22" s="10"/>
      <c r="AD22" s="10"/>
      <c r="AE22" s="10"/>
      <c r="AF22" s="25"/>
      <c r="AG22" s="10"/>
    </row>
    <row r="23" spans="1:33" ht="16">
      <c r="A23" s="33" t="s">
        <v>54</v>
      </c>
      <c r="B23" s="34"/>
      <c r="C23" s="34"/>
      <c r="D23" s="5"/>
      <c r="E23" s="5"/>
      <c r="F23" s="27">
        <v>2.8400000000000002E-2</v>
      </c>
      <c r="G23" s="27">
        <v>1.2741220883534139</v>
      </c>
      <c r="H23" s="27">
        <v>-0.3762944852682224</v>
      </c>
      <c r="I23" s="27">
        <v>0.4247073627844713</v>
      </c>
      <c r="J23" s="27">
        <v>975716</v>
      </c>
      <c r="K23" s="28">
        <v>5.03294028</v>
      </c>
      <c r="L23" s="5"/>
      <c r="M23" s="10">
        <v>4.58E-2</v>
      </c>
      <c r="N23" s="10">
        <v>2.0547461847389563</v>
      </c>
      <c r="O23" s="10">
        <v>0.40432961111732002</v>
      </c>
      <c r="P23" s="10">
        <v>0.68491539491298548</v>
      </c>
      <c r="Q23" s="10">
        <v>714525</v>
      </c>
      <c r="R23" s="25">
        <v>3.6856643199999999</v>
      </c>
      <c r="S23" s="24">
        <v>0.55749683268468597</v>
      </c>
      <c r="T23" s="24"/>
      <c r="U23" s="10"/>
      <c r="V23" s="10"/>
      <c r="W23" s="10"/>
      <c r="X23" s="10"/>
      <c r="Y23" s="25"/>
      <c r="Z23" s="10"/>
      <c r="AA23" s="10"/>
      <c r="AB23" s="10"/>
      <c r="AC23" s="10"/>
      <c r="AD23" s="10"/>
      <c r="AE23" s="10"/>
      <c r="AF23" s="25"/>
      <c r="AG23" s="10"/>
    </row>
    <row r="24" spans="1:33" ht="16">
      <c r="A24" s="26"/>
      <c r="B24" s="5"/>
      <c r="C24" s="5"/>
      <c r="D24" s="5"/>
      <c r="E24" s="5"/>
      <c r="F24" s="1">
        <v>5.0200000000000002E-2</v>
      </c>
      <c r="G24" s="1">
        <v>2.252145381526105</v>
      </c>
      <c r="H24" s="1">
        <v>0.6017288079044687</v>
      </c>
      <c r="I24" s="1">
        <v>0.75071512717536837</v>
      </c>
      <c r="J24" s="1">
        <v>526507</v>
      </c>
      <c r="K24" s="23">
        <v>2.71582949</v>
      </c>
      <c r="L24" s="5"/>
      <c r="M24" s="10">
        <v>6.0199999999999997E-2</v>
      </c>
      <c r="N24" s="10">
        <v>2.7007799196787152</v>
      </c>
      <c r="O24" s="10">
        <v>1.0503633460570789</v>
      </c>
      <c r="P24" s="10">
        <v>0.90025997322623841</v>
      </c>
      <c r="Q24" s="10">
        <v>633036</v>
      </c>
      <c r="R24" s="25">
        <v>3.2653276</v>
      </c>
      <c r="S24" s="24">
        <v>0.82710841009603897</v>
      </c>
      <c r="T24" s="24"/>
      <c r="U24" s="10"/>
      <c r="V24" s="10"/>
      <c r="W24" s="10"/>
      <c r="X24" s="10"/>
      <c r="Y24" s="25"/>
      <c r="Z24" s="10"/>
      <c r="AA24" s="10"/>
      <c r="AB24" s="10"/>
      <c r="AC24" s="10"/>
      <c r="AD24" s="10"/>
      <c r="AE24" s="10"/>
      <c r="AF24" s="25"/>
      <c r="AG24" s="10"/>
    </row>
    <row r="25" spans="1:33" ht="16">
      <c r="A25" s="26"/>
      <c r="B25" s="5"/>
      <c r="C25" s="5"/>
      <c r="D25" s="5"/>
      <c r="E25" s="5"/>
      <c r="F25" s="1">
        <v>0.1021</v>
      </c>
      <c r="G25" s="1">
        <v>4.5805586345381535</v>
      </c>
      <c r="H25" s="1">
        <v>2.9301420609165172</v>
      </c>
      <c r="I25" s="1">
        <v>1.5268528781793844</v>
      </c>
      <c r="J25" s="1">
        <v>753368</v>
      </c>
      <c r="K25" s="23">
        <v>3.8860243699999999</v>
      </c>
      <c r="L25" s="5"/>
      <c r="M25" s="10">
        <v>5.6800000000000003E-2</v>
      </c>
      <c r="N25" s="10">
        <v>2.5482441767068278</v>
      </c>
      <c r="O25" s="10">
        <v>0.89782760308519149</v>
      </c>
      <c r="P25" s="10">
        <v>0.8494147255689426</v>
      </c>
      <c r="Q25" s="10">
        <v>615180</v>
      </c>
      <c r="R25" s="25">
        <v>3.1732227399999999</v>
      </c>
      <c r="S25" s="24">
        <v>0.80304610974356905</v>
      </c>
      <c r="T25" s="24"/>
      <c r="U25" s="10"/>
      <c r="V25" s="10"/>
      <c r="W25" s="10"/>
      <c r="X25" s="10"/>
      <c r="Y25" s="25"/>
      <c r="Z25" s="10"/>
      <c r="AA25" s="10"/>
      <c r="AB25" s="10"/>
      <c r="AC25" s="10"/>
      <c r="AD25" s="10"/>
      <c r="AE25" s="10"/>
      <c r="AF25" s="25"/>
      <c r="AG25" s="10"/>
    </row>
    <row r="26" spans="1:33" ht="16">
      <c r="A26" s="36" t="s">
        <v>45</v>
      </c>
      <c r="B26" s="5"/>
      <c r="C26" s="5"/>
      <c r="D26" s="5"/>
      <c r="E26" s="5"/>
      <c r="F26" s="1">
        <v>5.3600000000000002E-2</v>
      </c>
      <c r="G26" s="1">
        <v>2.4046811244979924</v>
      </c>
      <c r="H26" s="1">
        <v>0.75426455087635613</v>
      </c>
      <c r="I26" s="1">
        <v>0.80156037483266418</v>
      </c>
      <c r="J26" s="1">
        <v>652148</v>
      </c>
      <c r="K26" s="23">
        <v>3.3639111599999998</v>
      </c>
      <c r="L26" s="5"/>
      <c r="O26" s="8" t="s">
        <v>27</v>
      </c>
      <c r="P26" s="8">
        <f>AVERAGE(P3:P24)</f>
        <v>0.94695875015212383</v>
      </c>
      <c r="S26" s="5"/>
      <c r="T26" s="2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25"/>
      <c r="AG26" s="10"/>
    </row>
    <row r="27" spans="1:33" ht="16">
      <c r="A27" s="36" t="s">
        <v>46</v>
      </c>
      <c r="B27" s="5"/>
      <c r="C27" s="5"/>
      <c r="D27" s="5"/>
      <c r="E27" s="5"/>
      <c r="F27" s="1">
        <v>5.74E-2</v>
      </c>
      <c r="G27" s="1">
        <v>2.5751622489959844</v>
      </c>
      <c r="H27" s="1">
        <v>0.92474567537434815</v>
      </c>
      <c r="I27" s="1">
        <v>0.85838741633199478</v>
      </c>
      <c r="J27" s="1">
        <v>785352</v>
      </c>
      <c r="K27" s="23">
        <v>4.0510042999999998</v>
      </c>
      <c r="L27" s="5"/>
      <c r="O27" s="8" t="s">
        <v>28</v>
      </c>
      <c r="P27" s="8">
        <f>P26-D14</f>
        <v>0.60603719015212376</v>
      </c>
      <c r="S27" s="5"/>
      <c r="T27" s="24"/>
    </row>
    <row r="28" spans="1:33" ht="16">
      <c r="A28" s="36" t="s">
        <v>47</v>
      </c>
      <c r="B28" s="5"/>
      <c r="C28" s="5"/>
      <c r="D28" s="5"/>
      <c r="E28" s="5"/>
      <c r="F28" s="1">
        <v>6.3299999999999995E-2</v>
      </c>
      <c r="G28" s="1">
        <v>2.8398566265060246</v>
      </c>
      <c r="H28" s="1">
        <v>1.1894400528843883</v>
      </c>
      <c r="I28" s="1">
        <v>0.94661887550200818</v>
      </c>
      <c r="J28" s="1">
        <v>545871</v>
      </c>
      <c r="K28" s="23">
        <v>2.8157129200000002</v>
      </c>
      <c r="L28" s="5"/>
      <c r="O28" s="8" t="s">
        <v>29</v>
      </c>
      <c r="P28" s="8">
        <f>P27/D14</f>
        <v>1.7776440720033186</v>
      </c>
      <c r="S28" s="5"/>
      <c r="T28" s="24"/>
    </row>
    <row r="29" spans="1:33" ht="16">
      <c r="A29" s="36" t="s">
        <v>18</v>
      </c>
      <c r="B29" s="5"/>
      <c r="C29" s="5"/>
      <c r="D29" s="5"/>
      <c r="E29" s="5"/>
      <c r="F29" s="1">
        <v>7.7200000000000005E-2</v>
      </c>
      <c r="G29" s="1">
        <v>3.4634586345381533</v>
      </c>
      <c r="H29" s="1">
        <v>1.813042060916517</v>
      </c>
      <c r="I29" s="1">
        <v>1.1544862115127177</v>
      </c>
      <c r="J29" s="1">
        <v>541323</v>
      </c>
      <c r="K29" s="23">
        <v>2.7922534099999998</v>
      </c>
      <c r="L29" s="5"/>
      <c r="S29" s="5"/>
      <c r="T29" s="24"/>
    </row>
    <row r="30" spans="1:33" ht="16">
      <c r="A30" s="26"/>
      <c r="B30" s="5"/>
      <c r="C30" s="5"/>
      <c r="D30" s="5"/>
      <c r="E30" s="5"/>
      <c r="F30" s="1">
        <v>9.9000000000000005E-2</v>
      </c>
      <c r="G30" s="1">
        <v>4.4414819277108446</v>
      </c>
      <c r="H30" s="1">
        <v>2.7910653540892083</v>
      </c>
      <c r="I30" s="1">
        <v>1.4804939759036149</v>
      </c>
      <c r="J30" s="1">
        <v>660145</v>
      </c>
      <c r="K30" s="23">
        <v>3.4051613000000001</v>
      </c>
      <c r="L30" s="5"/>
      <c r="S30" s="5"/>
    </row>
    <row r="31" spans="1:33" ht="16">
      <c r="A31" s="26"/>
      <c r="B31" s="5"/>
      <c r="C31" s="5"/>
      <c r="D31" s="5"/>
      <c r="E31" s="5"/>
      <c r="F31" s="1">
        <v>7.3800000000000004E-2</v>
      </c>
      <c r="G31" s="1">
        <v>3.3109228915662663</v>
      </c>
      <c r="H31" s="1">
        <v>1.66050631794463</v>
      </c>
      <c r="I31" s="1">
        <v>1.1036409638554221</v>
      </c>
      <c r="J31" s="1">
        <v>663521</v>
      </c>
      <c r="K31" s="23">
        <v>3.42257539</v>
      </c>
      <c r="L31" s="5"/>
      <c r="S31" s="5"/>
    </row>
    <row r="32" spans="1:33" ht="16">
      <c r="A32" s="26"/>
      <c r="B32" s="5"/>
      <c r="C32" s="5"/>
      <c r="D32" s="5"/>
      <c r="E32" s="5"/>
      <c r="F32" s="1">
        <v>4.58E-2</v>
      </c>
      <c r="G32" s="1">
        <v>2.0547461847389563</v>
      </c>
      <c r="H32" s="1">
        <v>0.40432961111732002</v>
      </c>
      <c r="I32" s="1">
        <v>0.68491539491298548</v>
      </c>
      <c r="J32" s="1">
        <v>782114</v>
      </c>
      <c r="K32" s="23">
        <v>4.03430204</v>
      </c>
      <c r="L32" s="5"/>
      <c r="T32" s="5"/>
      <c r="U32" s="5"/>
    </row>
    <row r="33" spans="1:21" ht="16">
      <c r="A33" s="26"/>
      <c r="B33" s="5"/>
      <c r="C33" s="5"/>
      <c r="D33" s="5"/>
      <c r="E33" s="5"/>
      <c r="F33" s="1">
        <v>7.0400000000000004E-2</v>
      </c>
      <c r="G33" s="1">
        <v>3.1583871485943784</v>
      </c>
      <c r="H33" s="1">
        <v>1.5079705749727421</v>
      </c>
      <c r="I33" s="1">
        <v>1.0527957161981261</v>
      </c>
      <c r="J33" s="1">
        <v>550214</v>
      </c>
      <c r="K33" s="23">
        <v>2.8381149899999998</v>
      </c>
      <c r="L33" s="5"/>
      <c r="T33" s="5"/>
      <c r="U33" s="5"/>
    </row>
    <row r="34" spans="1:21" ht="16">
      <c r="A34" s="26"/>
      <c r="B34" s="5"/>
      <c r="C34" s="5"/>
      <c r="D34" s="5"/>
      <c r="E34" s="5"/>
      <c r="F34" s="27">
        <v>3.44E-2</v>
      </c>
      <c r="G34" s="27">
        <v>1.5433028112449803</v>
      </c>
      <c r="H34" s="27">
        <v>-0.10711376237665604</v>
      </c>
      <c r="I34" s="27">
        <v>0.51443427041499346</v>
      </c>
      <c r="J34" s="27">
        <v>353753</v>
      </c>
      <c r="K34" s="28">
        <v>1.82472945</v>
      </c>
      <c r="L34" s="5"/>
      <c r="T34" s="5"/>
      <c r="U34" s="5"/>
    </row>
    <row r="35" spans="1:21" ht="16">
      <c r="A35" s="26"/>
      <c r="B35" s="5"/>
      <c r="C35" s="5"/>
      <c r="D35" s="5"/>
      <c r="E35" s="5"/>
      <c r="F35" s="1">
        <v>6.3799999999999996E-2</v>
      </c>
      <c r="G35" s="1">
        <v>2.8622883534136552</v>
      </c>
      <c r="H35" s="1">
        <v>1.2118717797920189</v>
      </c>
      <c r="I35" s="1">
        <v>0.95409611780455172</v>
      </c>
      <c r="J35" s="1">
        <v>359897</v>
      </c>
      <c r="K35" s="23">
        <v>1.85642145</v>
      </c>
      <c r="L35" s="5"/>
      <c r="T35" s="5"/>
      <c r="U35" s="5"/>
    </row>
    <row r="36" spans="1:21" ht="16">
      <c r="A36" s="26"/>
      <c r="B36" s="5"/>
      <c r="C36" s="5"/>
      <c r="D36" s="5"/>
      <c r="E36" s="5"/>
      <c r="F36" s="1">
        <v>4.58E-2</v>
      </c>
      <c r="G36" s="1">
        <v>2.0547461847389563</v>
      </c>
      <c r="H36" s="1">
        <v>0.40432961111732002</v>
      </c>
      <c r="I36" s="1">
        <v>0.68491539491298548</v>
      </c>
      <c r="J36" s="1">
        <v>714525</v>
      </c>
      <c r="K36" s="23">
        <v>3.6856643199999999</v>
      </c>
      <c r="L36" s="5"/>
      <c r="T36" s="5"/>
      <c r="U36" s="5"/>
    </row>
    <row r="37" spans="1:21" ht="16">
      <c r="A37" s="26"/>
      <c r="B37" s="5"/>
      <c r="C37" s="5"/>
      <c r="D37" s="5"/>
      <c r="E37" s="5"/>
      <c r="F37" s="1">
        <v>6.0199999999999997E-2</v>
      </c>
      <c r="G37" s="1">
        <v>2.7007799196787152</v>
      </c>
      <c r="H37" s="1">
        <v>1.0503633460570789</v>
      </c>
      <c r="I37" s="1">
        <v>0.90025997322623841</v>
      </c>
      <c r="J37" s="1">
        <v>633036</v>
      </c>
      <c r="K37" s="23">
        <v>3.2653276</v>
      </c>
      <c r="L37" s="5"/>
      <c r="T37" s="5"/>
      <c r="U37" s="5"/>
    </row>
    <row r="38" spans="1:21" ht="16">
      <c r="A38" s="26"/>
      <c r="B38" s="5"/>
      <c r="C38" s="5"/>
      <c r="D38" s="5"/>
      <c r="E38" s="5"/>
      <c r="F38" s="1">
        <v>5.6800000000000003E-2</v>
      </c>
      <c r="G38" s="1">
        <v>2.5482441767068278</v>
      </c>
      <c r="H38" s="1">
        <v>0.89782760308519149</v>
      </c>
      <c r="I38" s="1">
        <v>0.8494147255689426</v>
      </c>
      <c r="J38" s="1">
        <v>615180</v>
      </c>
      <c r="K38" s="23">
        <v>3.1732227399999999</v>
      </c>
      <c r="L38" s="5"/>
      <c r="T38" s="5"/>
      <c r="U38" s="5"/>
    </row>
    <row r="39" spans="1:21" ht="16">
      <c r="B39" s="5"/>
      <c r="C39" s="5"/>
      <c r="D39" s="5"/>
      <c r="E39" s="5"/>
      <c r="K39" s="23"/>
      <c r="T39" s="5"/>
      <c r="U39" s="5"/>
    </row>
    <row r="40" spans="1:21" ht="16">
      <c r="B40" s="5"/>
      <c r="C40" s="5"/>
      <c r="D40" s="5"/>
      <c r="E40" s="5"/>
      <c r="K40" s="23"/>
    </row>
    <row r="41" spans="1:21" ht="16">
      <c r="B41" s="5"/>
      <c r="C41" s="5"/>
      <c r="D41" s="5"/>
      <c r="E41" s="5"/>
      <c r="K41" s="23"/>
    </row>
    <row r="42" spans="1:21" ht="16">
      <c r="D42" s="5"/>
      <c r="E42" s="5"/>
      <c r="K42" s="23"/>
      <c r="L42" s="5"/>
    </row>
    <row r="43" spans="1:21" ht="16">
      <c r="D43" s="5"/>
      <c r="E43" s="5"/>
      <c r="K43" s="23"/>
      <c r="L43" s="5"/>
    </row>
    <row r="44" spans="1:21" ht="16">
      <c r="D44" s="5"/>
      <c r="E44" s="5"/>
      <c r="K44" s="23"/>
      <c r="L44" s="5"/>
    </row>
    <row r="45" spans="1:21" ht="16">
      <c r="D45" s="5"/>
      <c r="E45" s="5"/>
      <c r="K45" s="23"/>
      <c r="L45" s="5"/>
    </row>
    <row r="46" spans="1:21" ht="16">
      <c r="B46" s="5"/>
      <c r="C46" s="5"/>
      <c r="D46" s="5"/>
      <c r="E46" s="5"/>
      <c r="K46" s="23"/>
      <c r="L46" s="5"/>
    </row>
    <row r="47" spans="1:21" ht="16">
      <c r="K47" s="23"/>
      <c r="L47" s="5"/>
    </row>
    <row r="48" spans="1:21" ht="16">
      <c r="L48" s="5"/>
    </row>
    <row r="49" spans="12:12" ht="16">
      <c r="L49" s="5"/>
    </row>
    <row r="50" spans="12:12" ht="16">
      <c r="L5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15"/>
  <sheetViews>
    <sheetView workbookViewId="0">
      <selection activeCell="A416" sqref="A416"/>
    </sheetView>
  </sheetViews>
  <sheetFormatPr baseColWidth="10" defaultRowHeight="15"/>
  <cols>
    <col min="1" max="1" width="14.6640625" customWidth="1"/>
  </cols>
  <sheetData>
    <row r="1" spans="1:2">
      <c r="A1" s="4" t="s">
        <v>48</v>
      </c>
      <c r="B1" s="19" t="s">
        <v>49</v>
      </c>
    </row>
    <row r="2" spans="1:2">
      <c r="A2">
        <v>194549</v>
      </c>
    </row>
    <row r="3" spans="1:2">
      <c r="A3">
        <v>204950</v>
      </c>
    </row>
    <row r="4" spans="1:2">
      <c r="A4">
        <v>149219</v>
      </c>
    </row>
    <row r="5" spans="1:2">
      <c r="A5">
        <v>114033</v>
      </c>
    </row>
    <row r="6" spans="1:2">
      <c r="A6">
        <v>126964</v>
      </c>
    </row>
    <row r="7" spans="1:2">
      <c r="A7">
        <v>156298</v>
      </c>
    </row>
    <row r="8" spans="1:2">
      <c r="A8">
        <v>189637</v>
      </c>
    </row>
    <row r="9" spans="1:2">
      <c r="A9">
        <v>164701</v>
      </c>
    </row>
    <row r="10" spans="1:2">
      <c r="A10">
        <v>172240</v>
      </c>
    </row>
    <row r="11" spans="1:2">
      <c r="A11">
        <v>208518</v>
      </c>
    </row>
    <row r="12" spans="1:2">
      <c r="A12">
        <v>124625</v>
      </c>
    </row>
    <row r="13" spans="1:2">
      <c r="A13">
        <v>146561</v>
      </c>
    </row>
    <row r="14" spans="1:2">
      <c r="A14">
        <v>139487</v>
      </c>
    </row>
    <row r="15" spans="1:2">
      <c r="A15">
        <v>132166</v>
      </c>
    </row>
    <row r="16" spans="1:2">
      <c r="A16">
        <v>93924</v>
      </c>
    </row>
    <row r="17" spans="1:1">
      <c r="A17">
        <v>158507</v>
      </c>
    </row>
    <row r="18" spans="1:1">
      <c r="A18">
        <v>220638</v>
      </c>
    </row>
    <row r="19" spans="1:1">
      <c r="A19">
        <v>196554</v>
      </c>
    </row>
    <row r="20" spans="1:1">
      <c r="A20">
        <v>157182</v>
      </c>
    </row>
    <row r="21" spans="1:1">
      <c r="A21">
        <v>139914</v>
      </c>
    </row>
    <row r="22" spans="1:1">
      <c r="A22">
        <v>135047</v>
      </c>
    </row>
    <row r="23" spans="1:1">
      <c r="A23">
        <v>109108</v>
      </c>
    </row>
    <row r="24" spans="1:1">
      <c r="A24">
        <v>316096</v>
      </c>
    </row>
    <row r="25" spans="1:1">
      <c r="A25">
        <v>189475</v>
      </c>
    </row>
    <row r="26" spans="1:1">
      <c r="A26">
        <v>212389</v>
      </c>
    </row>
    <row r="27" spans="1:1">
      <c r="A27">
        <v>155552</v>
      </c>
    </row>
    <row r="28" spans="1:1">
      <c r="A28">
        <v>150419</v>
      </c>
    </row>
    <row r="29" spans="1:1">
      <c r="A29">
        <v>159100</v>
      </c>
    </row>
    <row r="30" spans="1:1">
      <c r="A30">
        <v>169482</v>
      </c>
    </row>
    <row r="31" spans="1:1">
      <c r="A31">
        <v>177451</v>
      </c>
    </row>
    <row r="32" spans="1:1">
      <c r="A32">
        <v>194990</v>
      </c>
    </row>
    <row r="33" spans="1:1">
      <c r="A33">
        <v>131206</v>
      </c>
    </row>
    <row r="34" spans="1:1">
      <c r="A34">
        <v>199582</v>
      </c>
    </row>
    <row r="35" spans="1:1">
      <c r="A35">
        <v>195842</v>
      </c>
    </row>
    <row r="36" spans="1:1">
      <c r="A36">
        <v>147837</v>
      </c>
    </row>
    <row r="37" spans="1:1">
      <c r="A37">
        <v>156607</v>
      </c>
    </row>
    <row r="38" spans="1:1">
      <c r="A38">
        <v>153992</v>
      </c>
    </row>
    <row r="39" spans="1:1">
      <c r="A39">
        <v>115196</v>
      </c>
    </row>
    <row r="40" spans="1:1">
      <c r="A40">
        <v>202544</v>
      </c>
    </row>
    <row r="41" spans="1:1">
      <c r="A41">
        <v>212757</v>
      </c>
    </row>
    <row r="42" spans="1:1">
      <c r="A42">
        <v>177966</v>
      </c>
    </row>
    <row r="43" spans="1:1">
      <c r="A43">
        <v>158080</v>
      </c>
    </row>
    <row r="44" spans="1:1">
      <c r="A44">
        <v>213888</v>
      </c>
    </row>
    <row r="45" spans="1:1">
      <c r="A45">
        <v>209885</v>
      </c>
    </row>
    <row r="46" spans="1:1">
      <c r="A46">
        <v>194321</v>
      </c>
    </row>
    <row r="47" spans="1:1">
      <c r="A47">
        <v>135833</v>
      </c>
    </row>
    <row r="48" spans="1:1">
      <c r="A48">
        <v>183564</v>
      </c>
    </row>
    <row r="49" spans="1:2">
      <c r="A49">
        <v>219540</v>
      </c>
    </row>
    <row r="50" spans="1:2">
      <c r="A50">
        <v>272356</v>
      </c>
    </row>
    <row r="51" spans="1:2">
      <c r="A51">
        <v>137398</v>
      </c>
    </row>
    <row r="52" spans="1:2">
      <c r="A52">
        <v>168109</v>
      </c>
    </row>
    <row r="53" spans="1:2">
      <c r="A53">
        <v>130556</v>
      </c>
      <c r="B53" s="14"/>
    </row>
    <row r="54" spans="1:2">
      <c r="A54">
        <v>155639</v>
      </c>
    </row>
    <row r="55" spans="1:2">
      <c r="A55">
        <v>113744</v>
      </c>
    </row>
    <row r="56" spans="1:2">
      <c r="A56">
        <v>108578</v>
      </c>
    </row>
    <row r="57" spans="1:2">
      <c r="A57">
        <v>216486</v>
      </c>
    </row>
    <row r="58" spans="1:2">
      <c r="A58">
        <v>111540</v>
      </c>
    </row>
    <row r="59" spans="1:2">
      <c r="A59">
        <v>178752</v>
      </c>
    </row>
    <row r="60" spans="1:2">
      <c r="A60">
        <v>215339</v>
      </c>
    </row>
    <row r="61" spans="1:2">
      <c r="A61">
        <v>198522</v>
      </c>
    </row>
    <row r="62" spans="1:2">
      <c r="A62">
        <v>183878</v>
      </c>
    </row>
    <row r="63" spans="1:2">
      <c r="A63">
        <v>192647</v>
      </c>
    </row>
    <row r="64" spans="1:2">
      <c r="A64">
        <v>163787</v>
      </c>
    </row>
    <row r="65" spans="1:1">
      <c r="A65">
        <v>160654</v>
      </c>
    </row>
    <row r="66" spans="1:1">
      <c r="A66">
        <v>209751</v>
      </c>
    </row>
    <row r="67" spans="1:1">
      <c r="A67">
        <v>175766</v>
      </c>
    </row>
    <row r="68" spans="1:1">
      <c r="A68">
        <v>186940</v>
      </c>
    </row>
    <row r="69" spans="1:1">
      <c r="A69">
        <v>190746</v>
      </c>
    </row>
    <row r="70" spans="1:1">
      <c r="A70">
        <v>165735</v>
      </c>
    </row>
    <row r="71" spans="1:1">
      <c r="A71">
        <v>106974</v>
      </c>
    </row>
    <row r="72" spans="1:1">
      <c r="A72">
        <v>170526</v>
      </c>
    </row>
    <row r="73" spans="1:1">
      <c r="A73">
        <v>197907</v>
      </c>
    </row>
    <row r="74" spans="1:1">
      <c r="A74">
        <v>196735</v>
      </c>
    </row>
    <row r="75" spans="1:1">
      <c r="A75">
        <v>146671</v>
      </c>
    </row>
    <row r="76" spans="1:1">
      <c r="A76">
        <v>188561</v>
      </c>
    </row>
    <row r="77" spans="1:1">
      <c r="A77">
        <v>167651</v>
      </c>
    </row>
    <row r="78" spans="1:1">
      <c r="A78">
        <v>177951</v>
      </c>
    </row>
    <row r="79" spans="1:1">
      <c r="A79">
        <v>289103</v>
      </c>
    </row>
    <row r="80" spans="1:1">
      <c r="A80">
        <v>127962</v>
      </c>
    </row>
    <row r="81" spans="1:1">
      <c r="A81">
        <v>211029</v>
      </c>
    </row>
    <row r="82" spans="1:1">
      <c r="A82">
        <v>227863</v>
      </c>
    </row>
    <row r="83" spans="1:1">
      <c r="A83">
        <v>181171</v>
      </c>
    </row>
    <row r="84" spans="1:1">
      <c r="A84">
        <v>182961</v>
      </c>
    </row>
    <row r="85" spans="1:1">
      <c r="A85">
        <v>205033</v>
      </c>
    </row>
    <row r="86" spans="1:1">
      <c r="A86">
        <v>164666</v>
      </c>
    </row>
    <row r="87" spans="1:1">
      <c r="A87">
        <v>174995</v>
      </c>
    </row>
    <row r="88" spans="1:1">
      <c r="A88">
        <v>194529</v>
      </c>
    </row>
    <row r="89" spans="1:1">
      <c r="A89">
        <v>117997</v>
      </c>
    </row>
    <row r="90" spans="1:1">
      <c r="A90">
        <v>177494</v>
      </c>
    </row>
    <row r="91" spans="1:1">
      <c r="A91">
        <v>172349</v>
      </c>
    </row>
    <row r="92" spans="1:1">
      <c r="A92">
        <v>209018</v>
      </c>
    </row>
    <row r="93" spans="1:1">
      <c r="A93">
        <v>152344</v>
      </c>
    </row>
    <row r="94" spans="1:1">
      <c r="A94">
        <v>142804</v>
      </c>
    </row>
    <row r="95" spans="1:1">
      <c r="A95">
        <v>216267</v>
      </c>
    </row>
    <row r="96" spans="1:1">
      <c r="A96">
        <v>180655</v>
      </c>
    </row>
    <row r="97" spans="1:1">
      <c r="A97">
        <v>158545</v>
      </c>
    </row>
    <row r="98" spans="1:1">
      <c r="A98">
        <v>177340</v>
      </c>
    </row>
    <row r="99" spans="1:1">
      <c r="A99">
        <v>169362</v>
      </c>
    </row>
    <row r="100" spans="1:1">
      <c r="A100">
        <v>274551</v>
      </c>
    </row>
    <row r="101" spans="1:1">
      <c r="A101">
        <v>87401</v>
      </c>
    </row>
    <row r="102" spans="1:1">
      <c r="A102">
        <v>220637</v>
      </c>
    </row>
    <row r="103" spans="1:1">
      <c r="A103">
        <v>183615</v>
      </c>
    </row>
    <row r="104" spans="1:1">
      <c r="A104">
        <v>173599</v>
      </c>
    </row>
    <row r="105" spans="1:1">
      <c r="A105">
        <v>156686</v>
      </c>
    </row>
    <row r="106" spans="1:1">
      <c r="A106">
        <v>176370</v>
      </c>
    </row>
    <row r="107" spans="1:1">
      <c r="A107">
        <v>116012</v>
      </c>
    </row>
    <row r="108" spans="1:1">
      <c r="A108">
        <v>183275</v>
      </c>
    </row>
    <row r="109" spans="1:1">
      <c r="A109">
        <v>199346</v>
      </c>
    </row>
    <row r="110" spans="1:1">
      <c r="A110">
        <v>160391</v>
      </c>
    </row>
    <row r="111" spans="1:1">
      <c r="A111">
        <v>187320</v>
      </c>
    </row>
    <row r="112" spans="1:1">
      <c r="A112">
        <v>172501</v>
      </c>
    </row>
    <row r="113" spans="1:1">
      <c r="A113">
        <v>136292</v>
      </c>
    </row>
    <row r="114" spans="1:1">
      <c r="A114">
        <v>228243</v>
      </c>
    </row>
    <row r="115" spans="1:1">
      <c r="A115">
        <v>149045</v>
      </c>
    </row>
    <row r="116" spans="1:1">
      <c r="A116">
        <v>232380</v>
      </c>
    </row>
    <row r="117" spans="1:1">
      <c r="A117">
        <v>200168</v>
      </c>
    </row>
    <row r="118" spans="1:1">
      <c r="A118">
        <v>191283</v>
      </c>
    </row>
    <row r="119" spans="1:1">
      <c r="A119">
        <v>127241</v>
      </c>
    </row>
    <row r="120" spans="1:1">
      <c r="A120">
        <v>197818</v>
      </c>
    </row>
    <row r="121" spans="1:1">
      <c r="A121">
        <v>425695</v>
      </c>
    </row>
    <row r="122" spans="1:1">
      <c r="A122">
        <v>135300</v>
      </c>
    </row>
    <row r="123" spans="1:1">
      <c r="A123">
        <v>187575</v>
      </c>
    </row>
    <row r="124" spans="1:1">
      <c r="A124">
        <v>119628</v>
      </c>
    </row>
    <row r="125" spans="1:1">
      <c r="A125">
        <v>98196</v>
      </c>
    </row>
    <row r="126" spans="1:1">
      <c r="A126">
        <v>238565</v>
      </c>
    </row>
    <row r="127" spans="1:1">
      <c r="A127">
        <v>201454</v>
      </c>
    </row>
    <row r="128" spans="1:1">
      <c r="A128">
        <v>193866</v>
      </c>
    </row>
    <row r="129" spans="1:1">
      <c r="A129">
        <v>226234</v>
      </c>
    </row>
    <row r="130" spans="1:1">
      <c r="A130">
        <v>179102</v>
      </c>
    </row>
    <row r="131" spans="1:1">
      <c r="A131">
        <v>267293</v>
      </c>
    </row>
    <row r="132" spans="1:1">
      <c r="A132">
        <v>213114</v>
      </c>
    </row>
    <row r="133" spans="1:1">
      <c r="A133">
        <v>211427</v>
      </c>
    </row>
    <row r="134" spans="1:1">
      <c r="A134">
        <v>187428</v>
      </c>
    </row>
    <row r="135" spans="1:1">
      <c r="A135">
        <v>211621</v>
      </c>
    </row>
    <row r="136" spans="1:1">
      <c r="A136">
        <v>138096</v>
      </c>
    </row>
    <row r="137" spans="1:1">
      <c r="A137">
        <v>217440</v>
      </c>
    </row>
    <row r="138" spans="1:1">
      <c r="A138">
        <v>165847</v>
      </c>
    </row>
    <row r="139" spans="1:1">
      <c r="A139">
        <v>135503</v>
      </c>
    </row>
    <row r="140" spans="1:1">
      <c r="A140">
        <v>184881</v>
      </c>
    </row>
    <row r="141" spans="1:1">
      <c r="A141">
        <v>189826</v>
      </c>
    </row>
    <row r="142" spans="1:1">
      <c r="A142">
        <v>216562</v>
      </c>
    </row>
    <row r="143" spans="1:1">
      <c r="A143">
        <v>169113</v>
      </c>
    </row>
    <row r="144" spans="1:1">
      <c r="A144">
        <v>157275</v>
      </c>
    </row>
    <row r="145" spans="1:1">
      <c r="A145">
        <v>343793</v>
      </c>
    </row>
    <row r="146" spans="1:1">
      <c r="A146">
        <v>205331</v>
      </c>
    </row>
    <row r="147" spans="1:1">
      <c r="A147">
        <v>200693</v>
      </c>
    </row>
    <row r="148" spans="1:1">
      <c r="A148">
        <v>223588</v>
      </c>
    </row>
    <row r="149" spans="1:1">
      <c r="A149">
        <v>132964</v>
      </c>
    </row>
    <row r="150" spans="1:1">
      <c r="A150">
        <v>174185</v>
      </c>
    </row>
    <row r="151" spans="1:1">
      <c r="A151">
        <v>105825</v>
      </c>
    </row>
    <row r="152" spans="1:1">
      <c r="A152">
        <v>223689</v>
      </c>
    </row>
    <row r="153" spans="1:1">
      <c r="A153">
        <v>210395</v>
      </c>
    </row>
    <row r="154" spans="1:1">
      <c r="A154">
        <v>154839</v>
      </c>
    </row>
    <row r="155" spans="1:1">
      <c r="A155">
        <v>163860</v>
      </c>
    </row>
    <row r="156" spans="1:1">
      <c r="A156">
        <v>230730</v>
      </c>
    </row>
    <row r="157" spans="1:1">
      <c r="A157">
        <v>182724</v>
      </c>
    </row>
    <row r="158" spans="1:1">
      <c r="A158">
        <v>170300</v>
      </c>
    </row>
    <row r="159" spans="1:1">
      <c r="A159">
        <v>192062</v>
      </c>
    </row>
    <row r="160" spans="1:1">
      <c r="A160">
        <v>212217</v>
      </c>
    </row>
    <row r="161" spans="1:1">
      <c r="A161">
        <v>257340</v>
      </c>
    </row>
    <row r="162" spans="1:1">
      <c r="A162">
        <v>177124</v>
      </c>
    </row>
    <row r="163" spans="1:1">
      <c r="A163">
        <v>232885</v>
      </c>
    </row>
    <row r="164" spans="1:1">
      <c r="A164">
        <v>428515</v>
      </c>
    </row>
    <row r="165" spans="1:1">
      <c r="A165">
        <v>180800</v>
      </c>
    </row>
    <row r="166" spans="1:1">
      <c r="A166">
        <v>191032</v>
      </c>
    </row>
    <row r="167" spans="1:1">
      <c r="A167">
        <v>223850</v>
      </c>
    </row>
    <row r="168" spans="1:1">
      <c r="A168">
        <v>98472</v>
      </c>
    </row>
    <row r="169" spans="1:1">
      <c r="A169">
        <v>138914</v>
      </c>
    </row>
    <row r="170" spans="1:1">
      <c r="A170">
        <v>193379</v>
      </c>
    </row>
    <row r="171" spans="1:1">
      <c r="A171">
        <v>183117</v>
      </c>
    </row>
    <row r="172" spans="1:1">
      <c r="A172">
        <v>201239</v>
      </c>
    </row>
    <row r="173" spans="1:1">
      <c r="A173">
        <v>195539</v>
      </c>
    </row>
    <row r="174" spans="1:1">
      <c r="A174">
        <v>181927</v>
      </c>
    </row>
    <row r="175" spans="1:1">
      <c r="A175">
        <v>153329</v>
      </c>
    </row>
    <row r="176" spans="1:1">
      <c r="A176">
        <v>130675</v>
      </c>
    </row>
    <row r="177" spans="1:1">
      <c r="A177">
        <v>175778</v>
      </c>
    </row>
    <row r="178" spans="1:1">
      <c r="A178">
        <v>132140</v>
      </c>
    </row>
    <row r="179" spans="1:1">
      <c r="A179">
        <v>145480</v>
      </c>
    </row>
    <row r="180" spans="1:1">
      <c r="A180">
        <v>172390</v>
      </c>
    </row>
    <row r="181" spans="1:1">
      <c r="A181">
        <v>177288</v>
      </c>
    </row>
    <row r="182" spans="1:1">
      <c r="A182">
        <v>167535</v>
      </c>
    </row>
    <row r="183" spans="1:1">
      <c r="A183">
        <v>128921</v>
      </c>
    </row>
    <row r="184" spans="1:1">
      <c r="A184">
        <v>168765</v>
      </c>
    </row>
    <row r="185" spans="1:1">
      <c r="A185">
        <v>164049</v>
      </c>
    </row>
    <row r="186" spans="1:1">
      <c r="A186">
        <v>171325</v>
      </c>
    </row>
    <row r="187" spans="1:1">
      <c r="A187">
        <v>243453</v>
      </c>
    </row>
    <row r="188" spans="1:1">
      <c r="A188">
        <v>171142</v>
      </c>
    </row>
    <row r="189" spans="1:1">
      <c r="A189">
        <v>135398</v>
      </c>
    </row>
    <row r="190" spans="1:1">
      <c r="A190">
        <v>180665</v>
      </c>
    </row>
    <row r="191" spans="1:1">
      <c r="A191">
        <v>198034</v>
      </c>
    </row>
    <row r="192" spans="1:1">
      <c r="A192">
        <v>134305</v>
      </c>
    </row>
    <row r="193" spans="1:1">
      <c r="A193">
        <v>350628</v>
      </c>
    </row>
    <row r="194" spans="1:1">
      <c r="A194">
        <v>127878</v>
      </c>
    </row>
    <row r="195" spans="1:1">
      <c r="A195">
        <v>160376</v>
      </c>
    </row>
    <row r="196" spans="1:1">
      <c r="A196">
        <v>198933</v>
      </c>
    </row>
    <row r="197" spans="1:1">
      <c r="A197">
        <v>192172</v>
      </c>
    </row>
    <row r="198" spans="1:1">
      <c r="A198">
        <v>229071</v>
      </c>
    </row>
    <row r="199" spans="1:1">
      <c r="A199">
        <v>227183</v>
      </c>
    </row>
    <row r="200" spans="1:1">
      <c r="A200">
        <v>192890</v>
      </c>
    </row>
    <row r="201" spans="1:1">
      <c r="A201">
        <v>189327</v>
      </c>
    </row>
    <row r="202" spans="1:1">
      <c r="A202">
        <v>174506</v>
      </c>
    </row>
    <row r="203" spans="1:1">
      <c r="A203">
        <v>224347</v>
      </c>
    </row>
    <row r="204" spans="1:1">
      <c r="A204">
        <v>187472</v>
      </c>
    </row>
    <row r="205" spans="1:1">
      <c r="A205">
        <v>241756</v>
      </c>
    </row>
    <row r="206" spans="1:1">
      <c r="A206">
        <v>234366</v>
      </c>
    </row>
    <row r="207" spans="1:1">
      <c r="A207">
        <v>128508</v>
      </c>
    </row>
    <row r="208" spans="1:1">
      <c r="A208">
        <v>215013</v>
      </c>
    </row>
    <row r="209" spans="1:1">
      <c r="A209">
        <v>201623</v>
      </c>
    </row>
    <row r="210" spans="1:1">
      <c r="A210">
        <v>155024</v>
      </c>
    </row>
    <row r="211" spans="1:1">
      <c r="A211">
        <v>155288</v>
      </c>
    </row>
    <row r="212" spans="1:1">
      <c r="A212">
        <v>187340</v>
      </c>
    </row>
    <row r="213" spans="1:1">
      <c r="A213">
        <v>167192</v>
      </c>
    </row>
    <row r="214" spans="1:1">
      <c r="A214">
        <v>136020</v>
      </c>
    </row>
    <row r="215" spans="1:1">
      <c r="A215">
        <v>197878</v>
      </c>
    </row>
    <row r="216" spans="1:1">
      <c r="A216">
        <v>151527</v>
      </c>
    </row>
    <row r="217" spans="1:1">
      <c r="A217">
        <v>177578</v>
      </c>
    </row>
    <row r="218" spans="1:1">
      <c r="A218">
        <v>171425</v>
      </c>
    </row>
    <row r="219" spans="1:1">
      <c r="A219">
        <v>159476</v>
      </c>
    </row>
    <row r="220" spans="1:1">
      <c r="A220">
        <v>174792</v>
      </c>
    </row>
    <row r="221" spans="1:1">
      <c r="A221">
        <v>241334</v>
      </c>
    </row>
    <row r="222" spans="1:1">
      <c r="A222">
        <v>276129</v>
      </c>
    </row>
    <row r="223" spans="1:1">
      <c r="A223">
        <v>238390</v>
      </c>
    </row>
    <row r="224" spans="1:1">
      <c r="A224">
        <v>149847</v>
      </c>
    </row>
    <row r="225" spans="1:1">
      <c r="A225">
        <v>171258</v>
      </c>
    </row>
    <row r="226" spans="1:1">
      <c r="A226">
        <v>170910</v>
      </c>
    </row>
    <row r="227" spans="1:1">
      <c r="A227">
        <v>88880</v>
      </c>
    </row>
    <row r="228" spans="1:1">
      <c r="A228">
        <v>210382</v>
      </c>
    </row>
    <row r="229" spans="1:1">
      <c r="A229">
        <v>225007</v>
      </c>
    </row>
    <row r="230" spans="1:1">
      <c r="A230">
        <v>199532</v>
      </c>
    </row>
    <row r="231" spans="1:1">
      <c r="A231">
        <v>206140</v>
      </c>
    </row>
    <row r="232" spans="1:1">
      <c r="A232">
        <v>223730</v>
      </c>
    </row>
    <row r="233" spans="1:1">
      <c r="A233">
        <v>144912</v>
      </c>
    </row>
    <row r="234" spans="1:1">
      <c r="A234">
        <v>177622</v>
      </c>
    </row>
    <row r="235" spans="1:1">
      <c r="A235">
        <v>290469</v>
      </c>
    </row>
    <row r="236" spans="1:1">
      <c r="A236">
        <v>184473</v>
      </c>
    </row>
    <row r="237" spans="1:1">
      <c r="A237">
        <v>150415</v>
      </c>
    </row>
    <row r="238" spans="1:1">
      <c r="A238">
        <v>140039</v>
      </c>
    </row>
    <row r="239" spans="1:1">
      <c r="A239">
        <v>163098</v>
      </c>
    </row>
    <row r="240" spans="1:1">
      <c r="A240">
        <v>197822</v>
      </c>
    </row>
    <row r="241" spans="1:1">
      <c r="A241">
        <v>247838</v>
      </c>
    </row>
    <row r="242" spans="1:1">
      <c r="A242">
        <v>153551</v>
      </c>
    </row>
    <row r="243" spans="1:1">
      <c r="A243">
        <v>118602</v>
      </c>
    </row>
    <row r="244" spans="1:1">
      <c r="A244">
        <v>157961</v>
      </c>
    </row>
    <row r="245" spans="1:1">
      <c r="A245">
        <v>155869</v>
      </c>
    </row>
    <row r="246" spans="1:1">
      <c r="A246">
        <v>182220</v>
      </c>
    </row>
    <row r="247" spans="1:1">
      <c r="A247">
        <v>156232</v>
      </c>
    </row>
    <row r="248" spans="1:1">
      <c r="A248">
        <v>139530</v>
      </c>
    </row>
    <row r="249" spans="1:1">
      <c r="A249">
        <v>146907</v>
      </c>
    </row>
    <row r="250" spans="1:1">
      <c r="A250">
        <v>177047</v>
      </c>
    </row>
    <row r="251" spans="1:1">
      <c r="A251">
        <v>252186</v>
      </c>
    </row>
    <row r="252" spans="1:1">
      <c r="A252">
        <v>151949</v>
      </c>
    </row>
    <row r="253" spans="1:1">
      <c r="A253">
        <v>165356</v>
      </c>
    </row>
    <row r="254" spans="1:1">
      <c r="A254">
        <v>255022</v>
      </c>
    </row>
    <row r="255" spans="1:1">
      <c r="A255">
        <v>187136</v>
      </c>
    </row>
    <row r="256" spans="1:1">
      <c r="A256">
        <v>237731</v>
      </c>
    </row>
    <row r="257" spans="1:1">
      <c r="A257">
        <v>219196</v>
      </c>
    </row>
    <row r="258" spans="1:1">
      <c r="A258">
        <v>300132</v>
      </c>
    </row>
    <row r="259" spans="1:1">
      <c r="A259">
        <v>400845</v>
      </c>
    </row>
    <row r="260" spans="1:1">
      <c r="A260">
        <v>368121</v>
      </c>
    </row>
    <row r="261" spans="1:1">
      <c r="A261">
        <v>400715</v>
      </c>
    </row>
    <row r="262" spans="1:1">
      <c r="A262">
        <v>361011</v>
      </c>
    </row>
    <row r="263" spans="1:1">
      <c r="A263">
        <v>276253</v>
      </c>
    </row>
    <row r="264" spans="1:1">
      <c r="A264">
        <v>233340</v>
      </c>
    </row>
    <row r="265" spans="1:1">
      <c r="A265">
        <v>337755</v>
      </c>
    </row>
    <row r="266" spans="1:1">
      <c r="A266">
        <v>233915</v>
      </c>
    </row>
    <row r="267" spans="1:1">
      <c r="A267">
        <v>398496</v>
      </c>
    </row>
    <row r="268" spans="1:1">
      <c r="A268">
        <v>225043</v>
      </c>
    </row>
    <row r="269" spans="1:1">
      <c r="A269">
        <v>257348</v>
      </c>
    </row>
    <row r="270" spans="1:1">
      <c r="A270">
        <v>258021</v>
      </c>
    </row>
    <row r="271" spans="1:1">
      <c r="A271">
        <v>278186</v>
      </c>
    </row>
    <row r="272" spans="1:1">
      <c r="A272">
        <v>272199</v>
      </c>
    </row>
    <row r="273" spans="1:1">
      <c r="A273">
        <v>286293</v>
      </c>
    </row>
    <row r="274" spans="1:1">
      <c r="A274">
        <v>164228</v>
      </c>
    </row>
    <row r="275" spans="1:1">
      <c r="A275">
        <v>474175</v>
      </c>
    </row>
    <row r="276" spans="1:1">
      <c r="A276">
        <v>299540</v>
      </c>
    </row>
    <row r="277" spans="1:1">
      <c r="A277">
        <v>282592</v>
      </c>
    </row>
    <row r="278" spans="1:1">
      <c r="A278">
        <v>244363</v>
      </c>
    </row>
    <row r="279" spans="1:1">
      <c r="A279">
        <v>254748</v>
      </c>
    </row>
    <row r="280" spans="1:1">
      <c r="A280">
        <v>206497</v>
      </c>
    </row>
    <row r="281" spans="1:1">
      <c r="A281">
        <v>240498</v>
      </c>
    </row>
    <row r="282" spans="1:1">
      <c r="A282">
        <v>233323</v>
      </c>
    </row>
    <row r="283" spans="1:1">
      <c r="A283">
        <v>193866</v>
      </c>
    </row>
    <row r="284" spans="1:1">
      <c r="A284">
        <v>218725</v>
      </c>
    </row>
    <row r="285" spans="1:1">
      <c r="A285">
        <v>177176</v>
      </c>
    </row>
    <row r="286" spans="1:1">
      <c r="A286">
        <v>408071</v>
      </c>
    </row>
    <row r="287" spans="1:1">
      <c r="A287">
        <v>366744</v>
      </c>
    </row>
    <row r="288" spans="1:1">
      <c r="A288">
        <v>306570</v>
      </c>
    </row>
    <row r="289" spans="1:1">
      <c r="A289">
        <v>242442</v>
      </c>
    </row>
    <row r="290" spans="1:1">
      <c r="A290">
        <v>216923</v>
      </c>
    </row>
    <row r="291" spans="1:1">
      <c r="A291">
        <v>251192</v>
      </c>
    </row>
    <row r="292" spans="1:1">
      <c r="A292">
        <v>290987</v>
      </c>
    </row>
    <row r="293" spans="1:1">
      <c r="A293">
        <v>225275</v>
      </c>
    </row>
    <row r="294" spans="1:1">
      <c r="A294">
        <v>194691</v>
      </c>
    </row>
    <row r="295" spans="1:1">
      <c r="A295">
        <v>200830</v>
      </c>
    </row>
    <row r="296" spans="1:1">
      <c r="A296">
        <v>212457</v>
      </c>
    </row>
    <row r="297" spans="1:1">
      <c r="A297">
        <v>226823</v>
      </c>
    </row>
    <row r="298" spans="1:1">
      <c r="A298">
        <v>164585</v>
      </c>
    </row>
    <row r="299" spans="1:1">
      <c r="A299">
        <v>400013</v>
      </c>
    </row>
    <row r="300" spans="1:1">
      <c r="A300">
        <v>225594</v>
      </c>
    </row>
    <row r="301" spans="1:1">
      <c r="A301">
        <v>347084</v>
      </c>
    </row>
    <row r="302" spans="1:1">
      <c r="A302">
        <v>358590</v>
      </c>
    </row>
    <row r="303" spans="1:1">
      <c r="A303">
        <v>409231</v>
      </c>
    </row>
    <row r="304" spans="1:1">
      <c r="A304">
        <v>364067</v>
      </c>
    </row>
    <row r="305" spans="1:1">
      <c r="A305">
        <v>343993</v>
      </c>
    </row>
    <row r="306" spans="1:1">
      <c r="A306">
        <v>242966</v>
      </c>
    </row>
    <row r="307" spans="1:1">
      <c r="A307">
        <v>335734</v>
      </c>
    </row>
    <row r="308" spans="1:1">
      <c r="A308">
        <v>209985</v>
      </c>
    </row>
    <row r="309" spans="1:1">
      <c r="A309">
        <v>244628</v>
      </c>
    </row>
    <row r="310" spans="1:1">
      <c r="A310">
        <v>196253</v>
      </c>
    </row>
    <row r="311" spans="1:1">
      <c r="A311">
        <v>276331</v>
      </c>
    </row>
    <row r="312" spans="1:1">
      <c r="A312">
        <v>298970</v>
      </c>
    </row>
    <row r="313" spans="1:1">
      <c r="A313">
        <v>295393</v>
      </c>
    </row>
    <row r="314" spans="1:1">
      <c r="A314">
        <v>324787</v>
      </c>
    </row>
    <row r="315" spans="1:1">
      <c r="A315">
        <v>307569</v>
      </c>
    </row>
    <row r="316" spans="1:1">
      <c r="A316">
        <v>284279</v>
      </c>
    </row>
    <row r="317" spans="1:1">
      <c r="A317">
        <v>240912</v>
      </c>
    </row>
    <row r="318" spans="1:1">
      <c r="A318">
        <v>244275</v>
      </c>
    </row>
    <row r="319" spans="1:1">
      <c r="A319">
        <v>337868</v>
      </c>
    </row>
    <row r="320" spans="1:1">
      <c r="A320">
        <v>364766</v>
      </c>
    </row>
    <row r="321" spans="1:1">
      <c r="A321">
        <v>316851</v>
      </c>
    </row>
    <row r="322" spans="1:1">
      <c r="A322">
        <v>199146</v>
      </c>
    </row>
    <row r="323" spans="1:1">
      <c r="A323">
        <v>231580</v>
      </c>
    </row>
    <row r="324" spans="1:1">
      <c r="A324">
        <v>297445</v>
      </c>
    </row>
    <row r="325" spans="1:1">
      <c r="A325">
        <v>190074</v>
      </c>
    </row>
    <row r="326" spans="1:1">
      <c r="A326">
        <v>270176</v>
      </c>
    </row>
    <row r="327" spans="1:1">
      <c r="A327">
        <v>370893</v>
      </c>
    </row>
    <row r="328" spans="1:1">
      <c r="A328">
        <v>210134</v>
      </c>
    </row>
    <row r="329" spans="1:1">
      <c r="A329">
        <v>453911</v>
      </c>
    </row>
    <row r="330" spans="1:1">
      <c r="A330">
        <v>322208</v>
      </c>
    </row>
    <row r="331" spans="1:1">
      <c r="A331">
        <v>311636</v>
      </c>
    </row>
    <row r="332" spans="1:1">
      <c r="A332">
        <v>235542</v>
      </c>
    </row>
    <row r="333" spans="1:1">
      <c r="A333">
        <v>264033</v>
      </c>
    </row>
    <row r="334" spans="1:1">
      <c r="A334">
        <v>333694</v>
      </c>
    </row>
    <row r="335" spans="1:1">
      <c r="A335">
        <v>283076</v>
      </c>
    </row>
    <row r="336" spans="1:1">
      <c r="A336">
        <v>258976</v>
      </c>
    </row>
    <row r="337" spans="1:1">
      <c r="A337">
        <v>253297</v>
      </c>
    </row>
    <row r="338" spans="1:1">
      <c r="A338">
        <v>232530</v>
      </c>
    </row>
    <row r="339" spans="1:1">
      <c r="A339">
        <v>241583</v>
      </c>
    </row>
    <row r="340" spans="1:1">
      <c r="A340">
        <v>300569</v>
      </c>
    </row>
    <row r="341" spans="1:1">
      <c r="A341">
        <v>182238</v>
      </c>
    </row>
    <row r="342" spans="1:1">
      <c r="A342">
        <v>316950</v>
      </c>
    </row>
    <row r="343" spans="1:1">
      <c r="A343">
        <v>350200</v>
      </c>
    </row>
    <row r="344" spans="1:1">
      <c r="A344">
        <v>340826</v>
      </c>
    </row>
    <row r="345" spans="1:1">
      <c r="A345">
        <v>192851</v>
      </c>
    </row>
    <row r="346" spans="1:1">
      <c r="A346">
        <v>297718</v>
      </c>
    </row>
    <row r="347" spans="1:1">
      <c r="A347">
        <v>253626</v>
      </c>
    </row>
    <row r="348" spans="1:1">
      <c r="A348">
        <v>319953</v>
      </c>
    </row>
    <row r="349" spans="1:1">
      <c r="A349">
        <v>197877</v>
      </c>
    </row>
    <row r="350" spans="1:1">
      <c r="A350">
        <v>384855</v>
      </c>
    </row>
    <row r="351" spans="1:1">
      <c r="A351">
        <v>280911</v>
      </c>
    </row>
    <row r="352" spans="1:1">
      <c r="A352">
        <v>325690</v>
      </c>
    </row>
    <row r="353" spans="1:1">
      <c r="A353">
        <v>313314</v>
      </c>
    </row>
    <row r="354" spans="1:1">
      <c r="A354">
        <v>244150</v>
      </c>
    </row>
    <row r="355" spans="1:1">
      <c r="A355">
        <v>338842</v>
      </c>
    </row>
    <row r="356" spans="1:1">
      <c r="A356">
        <v>338715</v>
      </c>
    </row>
    <row r="357" spans="1:1">
      <c r="A357">
        <v>310478</v>
      </c>
    </row>
    <row r="358" spans="1:1">
      <c r="A358">
        <v>188715</v>
      </c>
    </row>
    <row r="359" spans="1:1">
      <c r="A359">
        <v>435409</v>
      </c>
    </row>
    <row r="360" spans="1:1">
      <c r="A360">
        <v>312240</v>
      </c>
    </row>
    <row r="361" spans="1:1">
      <c r="A361">
        <v>205126</v>
      </c>
    </row>
    <row r="362" spans="1:1">
      <c r="A362">
        <v>362246</v>
      </c>
    </row>
    <row r="363" spans="1:1">
      <c r="A363">
        <v>298024</v>
      </c>
    </row>
    <row r="364" spans="1:1">
      <c r="A364">
        <v>196662</v>
      </c>
    </row>
    <row r="365" spans="1:1">
      <c r="A365">
        <v>312703</v>
      </c>
    </row>
    <row r="366" spans="1:1">
      <c r="A366">
        <v>301771</v>
      </c>
    </row>
    <row r="367" spans="1:1">
      <c r="A367">
        <v>352308</v>
      </c>
    </row>
    <row r="368" spans="1:1">
      <c r="A368">
        <v>361174</v>
      </c>
    </row>
    <row r="369" spans="1:1">
      <c r="A369">
        <v>291787</v>
      </c>
    </row>
    <row r="370" spans="1:1">
      <c r="A370">
        <v>285497</v>
      </c>
    </row>
    <row r="371" spans="1:1">
      <c r="A371">
        <v>269015</v>
      </c>
    </row>
    <row r="372" spans="1:1">
      <c r="A372">
        <v>276361</v>
      </c>
    </row>
    <row r="373" spans="1:1">
      <c r="A373">
        <v>203362</v>
      </c>
    </row>
    <row r="374" spans="1:1">
      <c r="A374">
        <v>255535</v>
      </c>
    </row>
    <row r="375" spans="1:1">
      <c r="A375">
        <v>214694</v>
      </c>
    </row>
    <row r="376" spans="1:1">
      <c r="A376">
        <v>215792</v>
      </c>
    </row>
    <row r="377" spans="1:1">
      <c r="A377">
        <v>165019</v>
      </c>
    </row>
    <row r="378" spans="1:1">
      <c r="A378">
        <v>175417</v>
      </c>
    </row>
    <row r="379" spans="1:1">
      <c r="A379">
        <v>168423</v>
      </c>
    </row>
    <row r="380" spans="1:1">
      <c r="A380">
        <v>193793</v>
      </c>
    </row>
    <row r="381" spans="1:1">
      <c r="A381">
        <v>235218</v>
      </c>
    </row>
    <row r="382" spans="1:1">
      <c r="A382">
        <v>168238</v>
      </c>
    </row>
    <row r="383" spans="1:1">
      <c r="A383">
        <v>233223</v>
      </c>
    </row>
    <row r="384" spans="1:1">
      <c r="A384">
        <v>170332</v>
      </c>
    </row>
    <row r="385" spans="1:1">
      <c r="A385">
        <v>427987</v>
      </c>
    </row>
    <row r="386" spans="1:1">
      <c r="A386">
        <v>367232</v>
      </c>
    </row>
    <row r="387" spans="1:1">
      <c r="A387">
        <v>219967</v>
      </c>
    </row>
    <row r="388" spans="1:1">
      <c r="A388">
        <v>295438</v>
      </c>
    </row>
    <row r="389" spans="1:1">
      <c r="A389">
        <v>363624</v>
      </c>
    </row>
    <row r="390" spans="1:1">
      <c r="A390">
        <v>442505</v>
      </c>
    </row>
    <row r="391" spans="1:1">
      <c r="A391">
        <v>361122</v>
      </c>
    </row>
    <row r="392" spans="1:1">
      <c r="A392">
        <v>310844</v>
      </c>
    </row>
    <row r="393" spans="1:1">
      <c r="A393">
        <v>301955</v>
      </c>
    </row>
    <row r="394" spans="1:1">
      <c r="A394">
        <v>261555</v>
      </c>
    </row>
    <row r="395" spans="1:1">
      <c r="A395">
        <v>256684</v>
      </c>
    </row>
    <row r="396" spans="1:1">
      <c r="A396">
        <v>216646</v>
      </c>
    </row>
    <row r="397" spans="1:1">
      <c r="A397">
        <v>287576</v>
      </c>
    </row>
    <row r="398" spans="1:1">
      <c r="A398">
        <v>351601</v>
      </c>
    </row>
    <row r="399" spans="1:1">
      <c r="A399">
        <v>331869</v>
      </c>
    </row>
    <row r="400" spans="1:1">
      <c r="A400">
        <v>270897</v>
      </c>
    </row>
    <row r="401" spans="1:1">
      <c r="A401">
        <v>286348</v>
      </c>
    </row>
    <row r="402" spans="1:1">
      <c r="A402">
        <v>230489</v>
      </c>
    </row>
    <row r="403" spans="1:1">
      <c r="A403">
        <v>256708</v>
      </c>
    </row>
    <row r="404" spans="1:1">
      <c r="A404">
        <v>259174</v>
      </c>
    </row>
    <row r="405" spans="1:1">
      <c r="A405">
        <v>342482</v>
      </c>
    </row>
    <row r="406" spans="1:1">
      <c r="A406">
        <v>246501</v>
      </c>
    </row>
    <row r="407" spans="1:1">
      <c r="A407">
        <v>221671</v>
      </c>
    </row>
    <row r="408" spans="1:1">
      <c r="A408">
        <v>279076</v>
      </c>
    </row>
    <row r="409" spans="1:1">
      <c r="A409">
        <v>220157</v>
      </c>
    </row>
    <row r="410" spans="1:1">
      <c r="A410">
        <v>353303</v>
      </c>
    </row>
    <row r="411" spans="1:1">
      <c r="A411">
        <v>228866</v>
      </c>
    </row>
    <row r="412" spans="1:1">
      <c r="A412">
        <v>209322</v>
      </c>
    </row>
    <row r="413" spans="1:1">
      <c r="A413">
        <v>206830</v>
      </c>
    </row>
    <row r="415" spans="1:1">
      <c r="A415">
        <f>MODE(A2:A413)</f>
        <v>193866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"/>
  <sheetViews>
    <sheetView workbookViewId="0">
      <selection activeCell="L30" sqref="L30"/>
    </sheetView>
  </sheetViews>
  <sheetFormatPr baseColWidth="10" defaultColWidth="8.83203125" defaultRowHeight="15"/>
  <cols>
    <col min="1" max="1" width="13.5" style="1" customWidth="1"/>
    <col min="2" max="2" width="12.1640625" style="1" customWidth="1"/>
    <col min="3" max="3" width="10.5" style="1" customWidth="1"/>
    <col min="4" max="4" width="15.1640625" style="1" customWidth="1"/>
    <col min="5" max="5" width="10.5" style="1" customWidth="1"/>
    <col min="6" max="7" width="8.83203125" style="1"/>
    <col min="8" max="8" width="11.33203125" style="1" customWidth="1"/>
    <col min="9" max="9" width="9" style="1" customWidth="1"/>
    <col min="10" max="10" width="12.5" style="1" customWidth="1"/>
    <col min="11" max="11" width="14.1640625" style="1" customWidth="1"/>
    <col min="12" max="14" width="14.5" style="1" customWidth="1"/>
    <col min="15" max="16" width="8.83203125" style="1"/>
    <col min="17" max="17" width="12" style="1" bestFit="1" customWidth="1"/>
    <col min="18" max="18" width="8.83203125" style="1"/>
    <col min="19" max="21" width="12" style="1" bestFit="1" customWidth="1"/>
    <col min="22" max="16384" width="8.83203125" style="1"/>
  </cols>
  <sheetData>
    <row r="1" spans="1:11">
      <c r="A1" s="9" t="s">
        <v>30</v>
      </c>
      <c r="B1" s="9" t="s">
        <v>31</v>
      </c>
      <c r="C1" s="10"/>
      <c r="D1" s="8" t="s">
        <v>34</v>
      </c>
      <c r="E1" s="12">
        <v>3.9000000000000002E-7</v>
      </c>
      <c r="F1" s="10"/>
      <c r="H1" s="1" t="s">
        <v>0</v>
      </c>
      <c r="I1" s="1" t="s">
        <v>1</v>
      </c>
      <c r="J1" s="1" t="s">
        <v>2</v>
      </c>
      <c r="K1" s="1">
        <v>22</v>
      </c>
    </row>
    <row r="2" spans="1:11">
      <c r="A2" s="9">
        <f>I2*20</f>
        <v>8.1458262679999993E-20</v>
      </c>
      <c r="B2" s="9">
        <f>(A2*((24*(1-(0.5)^2)))/(0.000000004)^3)</f>
        <v>22910136.378749993</v>
      </c>
      <c r="C2" s="10"/>
      <c r="D2" s="8" t="s">
        <v>33</v>
      </c>
      <c r="E2" s="12">
        <f>E1*I2</f>
        <v>1.58843612226E-27</v>
      </c>
      <c r="F2" s="11"/>
      <c r="H2" s="1">
        <f>1.38064852E-23</f>
        <v>1.3806485199999999E-23</v>
      </c>
      <c r="I2" s="1">
        <f>H2*(273+K1)</f>
        <v>4.0729131339999996E-21</v>
      </c>
    </row>
    <row r="3" spans="1:11">
      <c r="A3" s="9"/>
      <c r="B3" s="9"/>
      <c r="C3" s="10"/>
      <c r="D3" s="8" t="s">
        <v>32</v>
      </c>
      <c r="E3" s="12">
        <f>E2/J5</f>
        <v>51774967.939768553</v>
      </c>
      <c r="F3" s="10"/>
    </row>
    <row r="4" spans="1:11">
      <c r="A4" s="9"/>
      <c r="B4" s="9">
        <f>B2/1000000</f>
        <v>22.910136378749993</v>
      </c>
      <c r="C4" s="10"/>
      <c r="D4" s="8" t="s">
        <v>32</v>
      </c>
      <c r="E4" s="8">
        <v>51.8</v>
      </c>
      <c r="F4" s="10"/>
      <c r="H4" s="1" t="s">
        <v>7</v>
      </c>
      <c r="I4" s="1" t="s">
        <v>3</v>
      </c>
      <c r="J4" s="1">
        <f>2.5</f>
        <v>2.5</v>
      </c>
    </row>
    <row r="5" spans="1:11">
      <c r="A5" s="9"/>
      <c r="B5" s="9" t="s">
        <v>35</v>
      </c>
      <c r="C5" s="10"/>
      <c r="D5" s="8"/>
      <c r="E5" s="8" t="s">
        <v>35</v>
      </c>
      <c r="F5" s="10"/>
      <c r="H5" s="1" t="s">
        <v>8</v>
      </c>
      <c r="I5" s="1" t="s">
        <v>4</v>
      </c>
      <c r="J5" s="1">
        <f>PI()*(J4*0.000000001)^4/4</f>
        <v>3.0679615757712832E-35</v>
      </c>
    </row>
    <row r="8" spans="1:11">
      <c r="C8" s="13" t="s">
        <v>36</v>
      </c>
      <c r="D8" s="13">
        <f>E4/B4</f>
        <v>2.2610079287020932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3"/>
  <sheetViews>
    <sheetView workbookViewId="0">
      <selection activeCell="L78" sqref="L78"/>
    </sheetView>
  </sheetViews>
  <sheetFormatPr baseColWidth="10" defaultColWidth="8.83203125" defaultRowHeight="15"/>
  <sheetData>
    <row r="1" spans="1:3">
      <c r="A1" s="4" t="s">
        <v>15</v>
      </c>
      <c r="B1" s="4" t="s">
        <v>16</v>
      </c>
      <c r="C1" s="19" t="s">
        <v>51</v>
      </c>
    </row>
    <row r="2" spans="1:3">
      <c r="A2" s="1">
        <v>0.44999999999999996</v>
      </c>
      <c r="B2" s="1">
        <v>0.98</v>
      </c>
    </row>
    <row r="3" spans="1:3">
      <c r="A3" s="1">
        <v>0.53</v>
      </c>
      <c r="B3" s="1">
        <v>0.91999999999999993</v>
      </c>
    </row>
    <row r="4" spans="1:3">
      <c r="A4" s="1">
        <v>0.44999999999999996</v>
      </c>
      <c r="B4" s="1">
        <v>1.19</v>
      </c>
    </row>
    <row r="5" spans="1:3">
      <c r="A5" s="1">
        <v>0.35</v>
      </c>
      <c r="B5" s="1">
        <v>0.7599999999999999</v>
      </c>
    </row>
    <row r="6" spans="1:3">
      <c r="A6" s="1">
        <v>0.4</v>
      </c>
      <c r="B6" s="1">
        <v>0.64999999999999991</v>
      </c>
    </row>
    <row r="7" spans="1:3">
      <c r="A7" s="1">
        <v>0.44999999999999996</v>
      </c>
      <c r="B7" s="1">
        <v>0.80999999999999983</v>
      </c>
    </row>
    <row r="8" spans="1:3">
      <c r="A8" s="1">
        <v>0.53</v>
      </c>
      <c r="B8" s="1">
        <v>1.31</v>
      </c>
    </row>
    <row r="9" spans="1:3">
      <c r="A9" s="1">
        <v>0.4</v>
      </c>
      <c r="B9" s="1">
        <v>0.90999999999999992</v>
      </c>
    </row>
    <row r="10" spans="1:3">
      <c r="A10" s="1">
        <v>0.47</v>
      </c>
      <c r="B10" s="1">
        <v>0.64000000000000012</v>
      </c>
    </row>
    <row r="11" spans="1:3">
      <c r="A11" s="1">
        <v>0.56000000000000005</v>
      </c>
      <c r="B11" s="1">
        <v>0.90999999999999992</v>
      </c>
    </row>
    <row r="12" spans="1:3">
      <c r="A12" s="1">
        <v>0.6399999999999999</v>
      </c>
      <c r="B12" s="1">
        <v>0.94</v>
      </c>
    </row>
    <row r="13" spans="1:3">
      <c r="A13" s="1">
        <v>0.6399999999999999</v>
      </c>
      <c r="B13" s="1">
        <v>0.8600000000000001</v>
      </c>
    </row>
    <row r="14" spans="1:3">
      <c r="A14" s="1">
        <v>0.5</v>
      </c>
      <c r="B14" s="1">
        <v>1.06</v>
      </c>
    </row>
    <row r="15" spans="1:3">
      <c r="A15" s="1">
        <v>0.4</v>
      </c>
      <c r="B15" s="1">
        <v>0.69</v>
      </c>
    </row>
    <row r="16" spans="1:3">
      <c r="A16" s="1">
        <v>0.43000000000000005</v>
      </c>
      <c r="B16" s="1">
        <v>0.98</v>
      </c>
    </row>
    <row r="17" spans="1:2">
      <c r="A17" s="1">
        <v>0.44999999999999996</v>
      </c>
      <c r="B17" s="1">
        <v>0.98</v>
      </c>
    </row>
    <row r="18" spans="1:2">
      <c r="A18" s="1">
        <v>0.4</v>
      </c>
      <c r="B18" s="1">
        <v>0.72</v>
      </c>
    </row>
    <row r="19" spans="1:2">
      <c r="A19" s="1">
        <v>0.5</v>
      </c>
      <c r="B19" s="1">
        <v>1.1499999999999999</v>
      </c>
    </row>
    <row r="20" spans="1:2">
      <c r="A20" s="1">
        <v>0.4</v>
      </c>
      <c r="B20" s="1">
        <v>0.79999999999999993</v>
      </c>
    </row>
    <row r="21" spans="1:2">
      <c r="A21" s="1">
        <v>0.31999999999999995</v>
      </c>
      <c r="B21" s="1">
        <v>0.91</v>
      </c>
    </row>
    <row r="22" spans="1:2">
      <c r="A22" s="1">
        <v>0.44999999999999996</v>
      </c>
      <c r="B22" s="1">
        <v>0.70000000000000007</v>
      </c>
    </row>
    <row r="23" spans="1:2">
      <c r="A23" s="1">
        <v>0.35</v>
      </c>
      <c r="B23" s="1">
        <v>0.95</v>
      </c>
    </row>
    <row r="24" spans="1:2">
      <c r="A24" s="1">
        <v>0.4</v>
      </c>
      <c r="B24" s="1">
        <v>1.5</v>
      </c>
    </row>
    <row r="25" spans="1:2">
      <c r="A25" s="1">
        <v>0.29999999999999993</v>
      </c>
      <c r="B25" s="1">
        <v>0.69</v>
      </c>
    </row>
    <row r="26" spans="1:2">
      <c r="A26" s="1">
        <v>0.5</v>
      </c>
      <c r="B26" s="1">
        <v>0.90999999999999992</v>
      </c>
    </row>
    <row r="27" spans="1:2">
      <c r="A27" s="1">
        <v>0.4</v>
      </c>
      <c r="B27" s="1">
        <v>1</v>
      </c>
    </row>
    <row r="28" spans="1:2">
      <c r="A28" s="1">
        <v>0.44999999999999996</v>
      </c>
      <c r="B28" s="1">
        <v>1</v>
      </c>
    </row>
    <row r="29" spans="1:2">
      <c r="A29" s="1">
        <v>0.53</v>
      </c>
      <c r="B29" s="1">
        <v>0.90999999999999992</v>
      </c>
    </row>
    <row r="30" spans="1:2">
      <c r="A30" s="1">
        <v>0.49</v>
      </c>
      <c r="B30" s="1">
        <v>0.6100000000000001</v>
      </c>
    </row>
    <row r="31" spans="1:2">
      <c r="A31" s="1">
        <v>0.4</v>
      </c>
      <c r="B31" s="1">
        <v>0.82000000000000006</v>
      </c>
    </row>
    <row r="32" spans="1:2">
      <c r="A32" s="1">
        <v>0.36</v>
      </c>
      <c r="B32" s="1">
        <v>0.90999999999999992</v>
      </c>
    </row>
    <row r="33" spans="1:2">
      <c r="A33" s="1">
        <v>0.49</v>
      </c>
      <c r="B33" s="1">
        <v>1</v>
      </c>
    </row>
    <row r="34" spans="1:2">
      <c r="A34" s="1">
        <v>0.31999999999999995</v>
      </c>
      <c r="B34" s="1">
        <v>0.69</v>
      </c>
    </row>
    <row r="35" spans="1:2">
      <c r="A35" s="1">
        <v>0.44999999999999996</v>
      </c>
      <c r="B35" s="1">
        <v>0.95</v>
      </c>
    </row>
    <row r="36" spans="1:2">
      <c r="A36" s="1">
        <v>0.4</v>
      </c>
      <c r="B36" s="1">
        <v>1.36</v>
      </c>
    </row>
    <row r="37" spans="1:2">
      <c r="A37" s="1">
        <v>0.31999999999999995</v>
      </c>
      <c r="B37" s="1">
        <v>0.8600000000000001</v>
      </c>
    </row>
    <row r="38" spans="1:2">
      <c r="A38" s="1">
        <v>0.4</v>
      </c>
      <c r="B38" s="1">
        <v>0.90999999999999992</v>
      </c>
    </row>
    <row r="39" spans="1:2">
      <c r="A39" s="1">
        <v>0.36</v>
      </c>
      <c r="B39" s="1">
        <v>0.78</v>
      </c>
    </row>
    <row r="40" spans="1:2">
      <c r="A40" s="1">
        <v>0.31999999999999995</v>
      </c>
      <c r="B40" s="1">
        <v>0.82000000000000006</v>
      </c>
    </row>
    <row r="41" spans="1:2">
      <c r="A41" s="1">
        <v>0.49</v>
      </c>
      <c r="B41" s="1">
        <v>1.1000000000000001</v>
      </c>
    </row>
    <row r="42" spans="1:2">
      <c r="A42" s="1">
        <v>0.44999999999999996</v>
      </c>
      <c r="B42" s="1">
        <v>0.6100000000000001</v>
      </c>
    </row>
    <row r="43" spans="1:2">
      <c r="A43" s="1">
        <v>0.4</v>
      </c>
      <c r="B43" s="1">
        <v>1</v>
      </c>
    </row>
    <row r="44" spans="1:2">
      <c r="A44" s="1">
        <v>0.6</v>
      </c>
      <c r="B44" s="1">
        <v>0.90999999999999992</v>
      </c>
    </row>
    <row r="45" spans="1:2">
      <c r="A45" s="1">
        <v>0.53</v>
      </c>
      <c r="B45" s="1">
        <v>0.69</v>
      </c>
    </row>
    <row r="46" spans="1:2">
      <c r="A46" s="1">
        <v>0.36</v>
      </c>
      <c r="B46" s="1">
        <v>1.2999999999999998</v>
      </c>
    </row>
    <row r="47" spans="1:2">
      <c r="A47" s="1">
        <v>0.6</v>
      </c>
      <c r="B47" s="1">
        <v>1.1000000000000001</v>
      </c>
    </row>
    <row r="48" spans="1:2">
      <c r="A48" s="1">
        <v>0.4</v>
      </c>
      <c r="B48" s="1">
        <v>0.60000000000000009</v>
      </c>
    </row>
    <row r="49" spans="1:2">
      <c r="A49" s="1">
        <v>0.31999999999999995</v>
      </c>
      <c r="B49" s="1">
        <v>0.8</v>
      </c>
    </row>
    <row r="50" spans="1:2">
      <c r="A50" s="1">
        <v>0.28000000000000003</v>
      </c>
      <c r="B50" s="1">
        <v>0.74</v>
      </c>
    </row>
    <row r="51" spans="1:2">
      <c r="A51" s="1">
        <v>0.4</v>
      </c>
      <c r="B51" s="1">
        <v>0.84000000000000008</v>
      </c>
    </row>
    <row r="52" spans="1:2">
      <c r="A52" s="1">
        <v>0.44999999999999996</v>
      </c>
      <c r="B52" s="1">
        <v>0.43999999999999995</v>
      </c>
    </row>
    <row r="53" spans="1:2">
      <c r="A53" s="1">
        <v>0.49</v>
      </c>
      <c r="B53" s="1">
        <v>0.90999999999999992</v>
      </c>
    </row>
    <row r="54" spans="1:2">
      <c r="A54" s="1">
        <v>0.44999999999999996</v>
      </c>
      <c r="B54" s="1">
        <v>0.8600000000000001</v>
      </c>
    </row>
    <row r="55" spans="1:2">
      <c r="A55" s="1">
        <v>0.4</v>
      </c>
      <c r="B55" s="1">
        <v>1</v>
      </c>
    </row>
    <row r="56" spans="1:2">
      <c r="A56" s="1">
        <v>0.4</v>
      </c>
      <c r="B56" s="1">
        <v>1</v>
      </c>
    </row>
    <row r="57" spans="1:2">
      <c r="A57" s="1">
        <v>0.36</v>
      </c>
      <c r="B57" s="1">
        <v>1</v>
      </c>
    </row>
    <row r="58" spans="1:2">
      <c r="A58" s="1">
        <v>0.49</v>
      </c>
      <c r="B58" s="1">
        <v>1</v>
      </c>
    </row>
    <row r="59" spans="1:2">
      <c r="A59" s="1">
        <v>0.5</v>
      </c>
      <c r="B59" s="1">
        <v>1</v>
      </c>
    </row>
    <row r="60" spans="1:2">
      <c r="A60" s="1">
        <v>0.36</v>
      </c>
      <c r="B60" s="1">
        <v>0.78</v>
      </c>
    </row>
    <row r="61" spans="1:2">
      <c r="A61" s="1">
        <v>0.36</v>
      </c>
      <c r="B61" s="1">
        <v>1.33</v>
      </c>
    </row>
    <row r="62" spans="1:2">
      <c r="A62" s="1">
        <v>0.44999999999999996</v>
      </c>
      <c r="B62" s="1">
        <v>0.5</v>
      </c>
    </row>
    <row r="63" spans="1:2">
      <c r="A63" s="1">
        <v>0.5</v>
      </c>
      <c r="B63" s="1">
        <v>0.75</v>
      </c>
    </row>
    <row r="64" spans="1:2">
      <c r="A64" s="1">
        <v>0.49</v>
      </c>
      <c r="B64" s="1">
        <v>0.6399999999999999</v>
      </c>
    </row>
    <row r="65" spans="1:2">
      <c r="A65" s="1">
        <v>0.44999999999999996</v>
      </c>
      <c r="B65" s="1">
        <v>1</v>
      </c>
    </row>
    <row r="66" spans="1:2">
      <c r="A66" s="1">
        <v>0.36</v>
      </c>
      <c r="B66" s="1">
        <v>0.5</v>
      </c>
    </row>
    <row r="67" spans="1:2">
      <c r="A67" s="1">
        <v>0.36</v>
      </c>
      <c r="B67" s="1">
        <v>0.6399999999999999</v>
      </c>
    </row>
    <row r="68" spans="1:2">
      <c r="A68" s="1">
        <v>0.44999999999999996</v>
      </c>
      <c r="B68" s="1">
        <v>1</v>
      </c>
    </row>
    <row r="69" spans="1:2">
      <c r="A69" s="1">
        <v>0.53</v>
      </c>
      <c r="B69" s="1">
        <v>0.7</v>
      </c>
    </row>
    <row r="70" spans="1:2">
      <c r="A70" s="1">
        <v>0.44999999999999996</v>
      </c>
      <c r="B70" s="1">
        <v>0.7</v>
      </c>
    </row>
    <row r="71" spans="1:2">
      <c r="A71" s="1">
        <v>0.44999999999999996</v>
      </c>
      <c r="B71" s="1">
        <v>1.1000000000000001</v>
      </c>
    </row>
    <row r="72" spans="1:2">
      <c r="A72" s="1">
        <v>0.36</v>
      </c>
      <c r="B72" s="1">
        <v>0.89999999999999991</v>
      </c>
    </row>
    <row r="73" spans="1:2">
      <c r="A73" s="1">
        <v>0.4</v>
      </c>
      <c r="B73" s="1">
        <v>0.7</v>
      </c>
    </row>
    <row r="74" spans="1:2">
      <c r="A74" s="1">
        <v>0.49</v>
      </c>
      <c r="B74" s="1">
        <v>0.8</v>
      </c>
    </row>
    <row r="75" spans="1:2">
      <c r="A75" s="1">
        <v>0.56999999999999995</v>
      </c>
      <c r="B75" s="1">
        <v>1.1100000000000001</v>
      </c>
    </row>
    <row r="76" spans="1:2">
      <c r="A76" s="1">
        <v>0.4</v>
      </c>
      <c r="B76" s="1">
        <v>0.81</v>
      </c>
    </row>
    <row r="77" spans="1:2">
      <c r="A77" s="1">
        <v>0.36</v>
      </c>
      <c r="B77" s="1">
        <v>0.73</v>
      </c>
    </row>
    <row r="78" spans="1:2">
      <c r="A78" s="1">
        <v>0.4</v>
      </c>
      <c r="B78" s="1">
        <v>0.89999999999999991</v>
      </c>
    </row>
    <row r="79" spans="1:2">
      <c r="A79" s="1">
        <v>0.53</v>
      </c>
      <c r="B79" s="1">
        <v>0.90999999999999992</v>
      </c>
    </row>
    <row r="80" spans="1:2">
      <c r="A80" s="1">
        <v>0.53</v>
      </c>
      <c r="B80" s="1">
        <v>0.95</v>
      </c>
    </row>
    <row r="81" spans="1:2">
      <c r="A81" s="1">
        <v>0.4</v>
      </c>
      <c r="B81" s="1">
        <v>0.77</v>
      </c>
    </row>
    <row r="82" spans="1:2">
      <c r="A82" s="1">
        <v>0.4</v>
      </c>
      <c r="B82" s="1">
        <v>0.81</v>
      </c>
    </row>
    <row r="83" spans="1:2">
      <c r="A83" s="1">
        <v>0.49</v>
      </c>
      <c r="B83" s="1">
        <v>0.78</v>
      </c>
    </row>
    <row r="84" spans="1:2">
      <c r="A84" s="1">
        <v>0.4</v>
      </c>
      <c r="B84" s="1">
        <v>0.90999999999999992</v>
      </c>
    </row>
    <row r="85" spans="1:2">
      <c r="A85" s="1">
        <v>0.44999999999999996</v>
      </c>
      <c r="B85" s="1">
        <v>0.81</v>
      </c>
    </row>
    <row r="86" spans="1:2">
      <c r="A86" s="1">
        <v>0.4</v>
      </c>
      <c r="B86" s="1">
        <v>0.81</v>
      </c>
    </row>
    <row r="87" spans="1:2">
      <c r="A87" s="1">
        <v>0.44999999999999996</v>
      </c>
      <c r="B87" s="1">
        <v>0.90999999999999992</v>
      </c>
    </row>
    <row r="88" spans="1:2">
      <c r="A88" s="1">
        <v>0.6</v>
      </c>
      <c r="B88" s="1">
        <v>0.90999999999999992</v>
      </c>
    </row>
    <row r="89" spans="1:2">
      <c r="A89" s="1">
        <v>0.4</v>
      </c>
      <c r="B89" s="1">
        <v>0.8600000000000001</v>
      </c>
    </row>
    <row r="90" spans="1:2">
      <c r="A90" s="1">
        <v>0.36</v>
      </c>
      <c r="B90" s="1">
        <v>1</v>
      </c>
    </row>
    <row r="91" spans="1:2">
      <c r="A91" s="1">
        <v>0.4</v>
      </c>
      <c r="B91" s="1">
        <v>0.82000000000000006</v>
      </c>
    </row>
    <row r="92" spans="1:2">
      <c r="A92" s="1">
        <v>0.53</v>
      </c>
      <c r="B92" s="1">
        <v>1</v>
      </c>
    </row>
    <row r="93" spans="1:2">
      <c r="A93" s="1">
        <v>0.78999999999999992</v>
      </c>
      <c r="B93" s="1">
        <v>0.89999999999999991</v>
      </c>
    </row>
    <row r="94" spans="1:2">
      <c r="A94" s="1">
        <v>0.53</v>
      </c>
      <c r="B94" s="1">
        <v>1.28</v>
      </c>
    </row>
    <row r="95" spans="1:2">
      <c r="A95" s="1">
        <v>0.44999999999999996</v>
      </c>
      <c r="B95" s="1">
        <v>0.81</v>
      </c>
    </row>
    <row r="96" spans="1:2">
      <c r="A96" s="1">
        <v>0.49</v>
      </c>
      <c r="B96" s="1">
        <v>0.81</v>
      </c>
    </row>
    <row r="97" spans="1:2">
      <c r="A97" s="1">
        <v>0.49</v>
      </c>
      <c r="B97" s="1">
        <v>1.1499999999999999</v>
      </c>
    </row>
    <row r="98" spans="1:2">
      <c r="A98" s="1">
        <v>0.53</v>
      </c>
      <c r="B98" s="1">
        <v>1.1499999999999999</v>
      </c>
    </row>
    <row r="99" spans="1:2">
      <c r="A99" s="1">
        <v>0.4</v>
      </c>
      <c r="B99" s="1">
        <v>0.8600000000000001</v>
      </c>
    </row>
    <row r="100" spans="1:2">
      <c r="A100" s="1">
        <v>0.44999999999999996</v>
      </c>
      <c r="B100" s="1">
        <v>0.89999999999999991</v>
      </c>
    </row>
    <row r="101" spans="1:2">
      <c r="A101" s="1">
        <v>0.49</v>
      </c>
      <c r="B101" s="1">
        <v>1</v>
      </c>
    </row>
    <row r="102" spans="1:2">
      <c r="A102" s="1">
        <v>0.56999999999999995</v>
      </c>
      <c r="B102" s="1">
        <v>1</v>
      </c>
    </row>
    <row r="103" spans="1:2">
      <c r="A103" s="1"/>
      <c r="B103" s="1">
        <v>1.1100000000000001</v>
      </c>
    </row>
    <row r="104" spans="1:2">
      <c r="A104" s="1"/>
      <c r="B104" s="1">
        <v>0.81</v>
      </c>
    </row>
    <row r="105" spans="1:2">
      <c r="A105" s="1"/>
      <c r="B105" s="1">
        <v>0.81</v>
      </c>
    </row>
    <row r="106" spans="1:2">
      <c r="A106" s="1"/>
      <c r="B106" s="1">
        <v>0.64999999999999991</v>
      </c>
    </row>
    <row r="107" spans="1:2">
      <c r="A107" s="1"/>
      <c r="B107" s="1">
        <v>1.1499999999999999</v>
      </c>
    </row>
    <row r="108" spans="1:2">
      <c r="A108" s="1"/>
      <c r="B108" s="1">
        <v>0.81</v>
      </c>
    </row>
    <row r="109" spans="1:2">
      <c r="A109" s="1"/>
      <c r="B109" s="1">
        <v>0.8600000000000001</v>
      </c>
    </row>
    <row r="110" spans="1:2">
      <c r="A110" s="1"/>
      <c r="B110" s="1">
        <v>0.90999999999999992</v>
      </c>
    </row>
    <row r="111" spans="1:2">
      <c r="A111" s="1"/>
      <c r="B111" s="1">
        <v>1</v>
      </c>
    </row>
    <row r="112" spans="1:2">
      <c r="A112" s="1"/>
      <c r="B112" s="1">
        <v>0.71</v>
      </c>
    </row>
    <row r="113" spans="1:2">
      <c r="A113" s="1"/>
      <c r="B113" s="1">
        <v>1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6"/>
  <sheetViews>
    <sheetView zoomScale="120" zoomScaleNormal="120" workbookViewId="0">
      <selection activeCell="F7" sqref="F7"/>
    </sheetView>
  </sheetViews>
  <sheetFormatPr baseColWidth="10" defaultColWidth="8.83203125" defaultRowHeight="15"/>
  <sheetData>
    <row r="1" spans="1:2">
      <c r="A1" s="19" t="s">
        <v>50</v>
      </c>
      <c r="B1" s="19" t="s">
        <v>51</v>
      </c>
    </row>
    <row r="2" spans="1:2">
      <c r="A2" s="3">
        <v>0.504</v>
      </c>
    </row>
    <row r="3" spans="1:2">
      <c r="A3" s="3">
        <v>0.49299999999999999</v>
      </c>
    </row>
    <row r="4" spans="1:2">
      <c r="A4" s="3">
        <v>0.40300000000000002</v>
      </c>
    </row>
    <row r="5" spans="1:2">
      <c r="A5" s="3">
        <v>0.54</v>
      </c>
    </row>
    <row r="6" spans="1:2">
      <c r="A6" s="3">
        <v>0.39100000000000001</v>
      </c>
    </row>
    <row r="7" spans="1:2">
      <c r="A7" s="3">
        <v>0.48099999999999998</v>
      </c>
    </row>
    <row r="8" spans="1:2">
      <c r="A8" s="3">
        <v>0.49099999999999999</v>
      </c>
    </row>
    <row r="9" spans="1:2">
      <c r="A9" s="3">
        <v>0.47299999999999998</v>
      </c>
    </row>
    <row r="10" spans="1:2">
      <c r="A10" s="3">
        <v>0.51900000000000002</v>
      </c>
    </row>
    <row r="11" spans="1:2">
      <c r="A11" s="3">
        <v>0.46800000000000003</v>
      </c>
    </row>
    <row r="12" spans="1:2">
      <c r="A12" s="3">
        <v>0.503</v>
      </c>
    </row>
    <row r="13" spans="1:2">
      <c r="A13" s="3">
        <v>0.433</v>
      </c>
    </row>
    <row r="14" spans="1:2">
      <c r="A14" s="3">
        <v>0.42</v>
      </c>
    </row>
    <row r="15" spans="1:2">
      <c r="A15" s="3">
        <v>0.498</v>
      </c>
    </row>
    <row r="16" spans="1:2">
      <c r="A16" s="3">
        <v>0.46400000000000002</v>
      </c>
    </row>
    <row r="17" spans="1:1">
      <c r="A17" s="3">
        <v>0.39300000000000002</v>
      </c>
    </row>
    <row r="18" spans="1:1">
      <c r="A18" s="3">
        <v>0.55500000000000005</v>
      </c>
    </row>
    <row r="19" spans="1:1">
      <c r="A19" s="3">
        <v>0.52700000000000002</v>
      </c>
    </row>
    <row r="20" spans="1:1">
      <c r="A20" s="3">
        <v>0.42699999999999999</v>
      </c>
    </row>
    <row r="21" spans="1:1">
      <c r="A21" s="3">
        <v>0.41399999999999998</v>
      </c>
    </row>
    <row r="22" spans="1:1">
      <c r="A22" s="3">
        <v>0.374</v>
      </c>
    </row>
    <row r="23" spans="1:1">
      <c r="A23" s="3">
        <v>0.52</v>
      </c>
    </row>
    <row r="24" spans="1:1">
      <c r="A24" s="3">
        <v>0.38700000000000001</v>
      </c>
    </row>
    <row r="25" spans="1:1">
      <c r="A25" s="3">
        <v>0.57999999999999996</v>
      </c>
    </row>
    <row r="26" spans="1:1">
      <c r="A26" s="3">
        <v>0.434</v>
      </c>
    </row>
    <row r="27" spans="1:1">
      <c r="A27" s="3">
        <v>0.55400000000000005</v>
      </c>
    </row>
    <row r="28" spans="1:1">
      <c r="A28" s="3">
        <v>0.49149999999999999</v>
      </c>
    </row>
    <row r="29" spans="1:1">
      <c r="A29" s="3">
        <v>0.442</v>
      </c>
    </row>
    <row r="30" spans="1:1">
      <c r="A30" s="3">
        <v>0.52300000000000002</v>
      </c>
    </row>
    <row r="31" spans="1:1">
      <c r="A31" s="3">
        <v>0.48699999999999999</v>
      </c>
    </row>
    <row r="32" spans="1:1">
      <c r="A32" s="3">
        <v>0.48099999999999998</v>
      </c>
    </row>
    <row r="33" spans="1:1">
      <c r="A33" s="3">
        <v>0.42199999999999999</v>
      </c>
    </row>
    <row r="34" spans="1:1">
      <c r="A34" s="3">
        <v>0.50600000000000001</v>
      </c>
    </row>
    <row r="35" spans="1:1">
      <c r="A35" s="3">
        <v>0.436</v>
      </c>
    </row>
    <row r="36" spans="1:1">
      <c r="A36" s="3">
        <v>0.50600000000000001</v>
      </c>
    </row>
    <row r="37" spans="1:1">
      <c r="A37" s="3">
        <v>0.42</v>
      </c>
    </row>
    <row r="38" spans="1:1">
      <c r="A38" s="3">
        <v>0.437</v>
      </c>
    </row>
    <row r="39" spans="1:1">
      <c r="A39" s="3">
        <v>0.51500000000000001</v>
      </c>
    </row>
    <row r="40" spans="1:1">
      <c r="A40" s="3">
        <v>0.56830000000000003</v>
      </c>
    </row>
    <row r="41" spans="1:1">
      <c r="A41" s="3">
        <v>0.51200000000000001</v>
      </c>
    </row>
    <row r="42" spans="1:1">
      <c r="A42" s="3">
        <v>0.61899999999999999</v>
      </c>
    </row>
    <row r="43" spans="1:1">
      <c r="A43" s="3">
        <v>0.45400000000000001</v>
      </c>
    </row>
    <row r="44" spans="1:1">
      <c r="A44" s="3">
        <v>0.44</v>
      </c>
    </row>
    <row r="45" spans="1:1">
      <c r="A45" s="3">
        <v>0.51800000000000002</v>
      </c>
    </row>
    <row r="46" spans="1:1">
      <c r="A46" s="3">
        <v>0.52200000000000002</v>
      </c>
    </row>
    <row r="47" spans="1:1">
      <c r="A47" s="3">
        <v>0.47499999999999998</v>
      </c>
    </row>
    <row r="48" spans="1:1">
      <c r="A48" s="3">
        <v>0.40300000000000002</v>
      </c>
    </row>
    <row r="49" spans="1:1">
      <c r="A49" s="3">
        <v>0.438</v>
      </c>
    </row>
    <row r="50" spans="1:1">
      <c r="A50" s="3">
        <v>0.375</v>
      </c>
    </row>
    <row r="51" spans="1:1">
      <c r="A51" s="3">
        <v>0.44600000000000001</v>
      </c>
    </row>
    <row r="52" spans="1:1">
      <c r="A52" s="3">
        <v>0.45400000000000001</v>
      </c>
    </row>
    <row r="53" spans="1:1">
      <c r="A53" s="3">
        <v>0.40200000000000002</v>
      </c>
    </row>
    <row r="54" spans="1:1">
      <c r="A54" s="3">
        <v>0.46899999999999997</v>
      </c>
    </row>
    <row r="55" spans="1:1">
      <c r="A55" s="3">
        <v>0.41899999999999998</v>
      </c>
    </row>
    <row r="56" spans="1:1">
      <c r="A56" s="3">
        <v>0.47699999999999998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"/>
  <sheetViews>
    <sheetView workbookViewId="0">
      <selection activeCell="N27" sqref="N27"/>
    </sheetView>
  </sheetViews>
  <sheetFormatPr baseColWidth="10" defaultRowHeight="15"/>
  <sheetData>
    <row r="1" spans="1:9">
      <c r="A1" t="s">
        <v>55</v>
      </c>
      <c r="F1" t="s">
        <v>16</v>
      </c>
    </row>
    <row r="2" spans="1:9">
      <c r="A2" t="s">
        <v>56</v>
      </c>
      <c r="B2" t="s">
        <v>64</v>
      </c>
      <c r="C2" t="s">
        <v>57</v>
      </c>
      <c r="F2" t="s">
        <v>66</v>
      </c>
      <c r="G2" t="s">
        <v>67</v>
      </c>
      <c r="H2" t="s">
        <v>57</v>
      </c>
    </row>
    <row r="3" spans="1:9">
      <c r="A3">
        <v>1</v>
      </c>
      <c r="B3">
        <v>1</v>
      </c>
      <c r="C3">
        <v>1</v>
      </c>
      <c r="D3" t="s">
        <v>58</v>
      </c>
      <c r="F3">
        <v>7</v>
      </c>
      <c r="G3">
        <v>7</v>
      </c>
      <c r="H3">
        <v>1</v>
      </c>
      <c r="I3" t="s">
        <v>58</v>
      </c>
    </row>
    <row r="4" spans="1:9">
      <c r="A4">
        <v>4</v>
      </c>
      <c r="B4">
        <v>4</v>
      </c>
      <c r="C4">
        <v>3</v>
      </c>
      <c r="D4" t="s">
        <v>59</v>
      </c>
      <c r="F4">
        <v>2</v>
      </c>
      <c r="G4">
        <v>2</v>
      </c>
      <c r="H4">
        <v>1</v>
      </c>
      <c r="I4" t="s">
        <v>59</v>
      </c>
    </row>
    <row r="5" spans="1:9">
      <c r="A5">
        <v>2</v>
      </c>
      <c r="B5">
        <v>2</v>
      </c>
      <c r="C5">
        <v>1</v>
      </c>
      <c r="D5" t="s">
        <v>60</v>
      </c>
      <c r="F5">
        <v>6</v>
      </c>
      <c r="G5">
        <v>6</v>
      </c>
      <c r="H5">
        <v>2</v>
      </c>
      <c r="I5" t="s">
        <v>60</v>
      </c>
    </row>
    <row r="6" spans="1:9">
      <c r="A6">
        <v>4</v>
      </c>
      <c r="B6">
        <v>4</v>
      </c>
      <c r="C6">
        <v>3</v>
      </c>
      <c r="D6" t="s">
        <v>61</v>
      </c>
      <c r="G6">
        <f>SUM(G3:G5)</f>
        <v>15</v>
      </c>
      <c r="H6">
        <f>SUM(H3:H5)</f>
        <v>4</v>
      </c>
    </row>
    <row r="7" spans="1:9">
      <c r="A7">
        <v>10</v>
      </c>
      <c r="B7">
        <v>10</v>
      </c>
      <c r="C7">
        <v>9</v>
      </c>
      <c r="D7" t="s">
        <v>62</v>
      </c>
      <c r="H7">
        <f>H6/G6</f>
        <v>0.26666666666666666</v>
      </c>
    </row>
    <row r="8" spans="1:9">
      <c r="A8">
        <v>5</v>
      </c>
      <c r="B8">
        <v>5</v>
      </c>
      <c r="C8">
        <v>4</v>
      </c>
      <c r="D8" t="s">
        <v>63</v>
      </c>
      <c r="H8">
        <f>C10/H7</f>
        <v>3.0288461538461537</v>
      </c>
    </row>
    <row r="9" spans="1:9">
      <c r="A9" t="s">
        <v>65</v>
      </c>
      <c r="B9">
        <f>SUM(B3:B8)</f>
        <v>26</v>
      </c>
      <c r="C9">
        <f>SUM(C3:C8)</f>
        <v>21</v>
      </c>
    </row>
    <row r="10" spans="1:9">
      <c r="C10">
        <f>C9/B9</f>
        <v>0.80769230769230771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O6"/>
  <sheetViews>
    <sheetView workbookViewId="0">
      <selection activeCell="D4" sqref="D4"/>
    </sheetView>
  </sheetViews>
  <sheetFormatPr baseColWidth="10" defaultRowHeight="15"/>
  <sheetData>
    <row r="3" spans="2:15">
      <c r="C3" t="s">
        <v>68</v>
      </c>
      <c r="E3" t="s">
        <v>69</v>
      </c>
      <c r="F3" t="s">
        <v>71</v>
      </c>
      <c r="G3" t="s">
        <v>70</v>
      </c>
      <c r="I3" t="s">
        <v>72</v>
      </c>
      <c r="K3" t="s">
        <v>73</v>
      </c>
      <c r="N3" t="s">
        <v>74</v>
      </c>
    </row>
    <row r="4" spans="2:15">
      <c r="C4" t="s">
        <v>75</v>
      </c>
      <c r="D4" t="s">
        <v>76</v>
      </c>
      <c r="E4" t="s">
        <v>75</v>
      </c>
      <c r="F4" t="s">
        <v>76</v>
      </c>
      <c r="G4" t="s">
        <v>75</v>
      </c>
      <c r="I4" t="s">
        <v>75</v>
      </c>
      <c r="J4" t="s">
        <v>76</v>
      </c>
      <c r="K4" t="s">
        <v>75</v>
      </c>
      <c r="L4" t="s">
        <v>76</v>
      </c>
      <c r="N4" t="s">
        <v>75</v>
      </c>
      <c r="O4" t="s">
        <v>76</v>
      </c>
    </row>
    <row r="5" spans="2:15">
      <c r="B5" t="s">
        <v>77</v>
      </c>
      <c r="C5">
        <v>12</v>
      </c>
      <c r="D5">
        <v>6</v>
      </c>
      <c r="E5">
        <v>22</v>
      </c>
      <c r="F5">
        <v>11</v>
      </c>
      <c r="G5">
        <v>66</v>
      </c>
      <c r="H5">
        <v>33</v>
      </c>
      <c r="I5">
        <v>14.000000000000002</v>
      </c>
      <c r="J5">
        <v>7</v>
      </c>
      <c r="K5">
        <v>52</v>
      </c>
      <c r="L5">
        <v>26</v>
      </c>
      <c r="N5">
        <v>100</v>
      </c>
      <c r="O5">
        <v>50</v>
      </c>
    </row>
    <row r="6" spans="2:15">
      <c r="B6" t="s">
        <v>78</v>
      </c>
      <c r="C6">
        <v>48.8</v>
      </c>
      <c r="D6">
        <v>21</v>
      </c>
      <c r="E6">
        <v>39.5</v>
      </c>
      <c r="F6">
        <v>17</v>
      </c>
      <c r="G6">
        <v>11.627906976744187</v>
      </c>
      <c r="H6">
        <v>5</v>
      </c>
      <c r="I6">
        <v>9.3023255813953494</v>
      </c>
      <c r="J6">
        <v>4</v>
      </c>
      <c r="K6">
        <v>2.3255813953488373</v>
      </c>
      <c r="L6">
        <v>1</v>
      </c>
      <c r="N6">
        <v>99.927906976744183</v>
      </c>
      <c r="O6">
        <v>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 3.  pitch-diam-density</vt:lpstr>
      <vt:lpstr>Fig 3. Pitch-distribution</vt:lpstr>
      <vt:lpstr>Fig 4. Force_calc</vt:lpstr>
      <vt:lpstr>Fig 4 Ring-Brightness</vt:lpstr>
      <vt:lpstr>Text. Young-mod-calc</vt:lpstr>
      <vt:lpstr>Fig 5. Ring-diameters</vt:lpstr>
      <vt:lpstr>Fig 2S. Tube-diameters</vt:lpstr>
      <vt:lpstr>Fig 5. Necks</vt:lpstr>
      <vt:lpstr>Fig 6. Vesiculation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PCPS18</dc:creator>
  <cp:lastModifiedBy>Ramirez Diaz, Diego</cp:lastModifiedBy>
  <cp:lastPrinted>2020-04-27T01:13:53Z</cp:lastPrinted>
  <dcterms:created xsi:type="dcterms:W3CDTF">2018-08-20T12:12:11Z</dcterms:created>
  <dcterms:modified xsi:type="dcterms:W3CDTF">2020-10-07T23:50:12Z</dcterms:modified>
</cp:coreProperties>
</file>