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upplemantary Table 1" sheetId="1" r:id="rId1"/>
    <sheet name="Supplemantary Tabl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H34" i="2" l="1"/>
  <c r="J10" i="2" l="1"/>
  <c r="E34" i="2" l="1"/>
  <c r="D34" i="2" l="1"/>
</calcChain>
</file>

<file path=xl/sharedStrings.xml><?xml version="1.0" encoding="utf-8"?>
<sst xmlns="http://schemas.openxmlformats.org/spreadsheetml/2006/main" count="653" uniqueCount="287">
  <si>
    <t>HOME-1</t>
    <phoneticPr fontId="2" type="noConversion"/>
  </si>
  <si>
    <t>HOME-2</t>
    <phoneticPr fontId="2" type="noConversion"/>
  </si>
  <si>
    <t>HOME-3</t>
    <phoneticPr fontId="2" type="noConversion"/>
  </si>
  <si>
    <t>Habitat</t>
    <phoneticPr fontId="2" type="noConversion"/>
  </si>
  <si>
    <t>Bathroom</t>
    <phoneticPr fontId="2" type="noConversion"/>
  </si>
  <si>
    <t>Kitchen</t>
    <phoneticPr fontId="2" type="noConversion"/>
  </si>
  <si>
    <t>swab</t>
    <phoneticPr fontId="2" type="noConversion"/>
  </si>
  <si>
    <t>water</t>
    <phoneticPr fontId="2" type="noConversion"/>
  </si>
  <si>
    <t>water</t>
    <phoneticPr fontId="2" type="noConversion"/>
  </si>
  <si>
    <t>Hot water from bathroom tap</t>
    <phoneticPr fontId="6" type="noConversion"/>
  </si>
  <si>
    <t>Cold water from bathroom tap</t>
    <phoneticPr fontId="6" type="noConversion"/>
  </si>
  <si>
    <t>Hot water from showerhead</t>
    <phoneticPr fontId="6" type="noConversion"/>
  </si>
  <si>
    <t>Scale on surface of kitchen tap (proximal part)</t>
    <phoneticPr fontId="6" type="noConversion"/>
  </si>
  <si>
    <t>Scale on surface of kitchen tap (distal part)</t>
    <phoneticPr fontId="6" type="noConversion"/>
  </si>
  <si>
    <t>Hot water from the kitchen tap</t>
    <phoneticPr fontId="6" type="noConversion"/>
  </si>
  <si>
    <t>Cold water from the kitchen tap</t>
    <phoneticPr fontId="6" type="noConversion"/>
  </si>
  <si>
    <t>Cold water from bathroom tap</t>
    <phoneticPr fontId="6" type="noConversion"/>
  </si>
  <si>
    <t>HOME-1</t>
    <phoneticPr fontId="2" type="noConversion"/>
  </si>
  <si>
    <t>HOME-3</t>
    <phoneticPr fontId="2" type="noConversion"/>
  </si>
  <si>
    <t>Cold water from the kitchen tap</t>
    <phoneticPr fontId="6" type="noConversion"/>
  </si>
  <si>
    <t>M. fortuitum</t>
    <phoneticPr fontId="2" type="noConversion"/>
  </si>
  <si>
    <t>M. intracellulare</t>
    <phoneticPr fontId="2" type="noConversion"/>
  </si>
  <si>
    <t>Mean depth</t>
    <phoneticPr fontId="2" type="noConversion"/>
  </si>
  <si>
    <t>-</t>
    <phoneticPr fontId="2" type="noConversion"/>
  </si>
  <si>
    <t>-</t>
    <phoneticPr fontId="2" type="noConversion"/>
  </si>
  <si>
    <t>Total read counts</t>
    <phoneticPr fontId="6" type="noConversion"/>
  </si>
  <si>
    <t>Sources</t>
    <phoneticPr fontId="6" type="noConversion"/>
  </si>
  <si>
    <t>Sample ID</t>
    <phoneticPr fontId="6" type="noConversion"/>
  </si>
  <si>
    <t>Patient A's sputum</t>
  </si>
  <si>
    <t>Patient B's sputum</t>
  </si>
  <si>
    <t>Patient C's sputum</t>
  </si>
  <si>
    <t>Patient D's sputum</t>
  </si>
  <si>
    <t>Patient</t>
  </si>
  <si>
    <t>Number of collected specimens</t>
    <phoneticPr fontId="2" type="noConversion"/>
  </si>
  <si>
    <t>Number of culture-positive specimens</t>
    <phoneticPr fontId="2" type="noConversion"/>
  </si>
  <si>
    <t>Number of morphologically distinct isolates</t>
    <phoneticPr fontId="2" type="noConversion"/>
  </si>
  <si>
    <t>Supplementary Table 1. Characteristics on Environmental Specimens</t>
    <phoneticPr fontId="2" type="noConversion"/>
  </si>
  <si>
    <t>M. intracellulare</t>
    <phoneticPr fontId="2" type="noConversion"/>
  </si>
  <si>
    <t>Supplementary Table 2. NTM Species Identified and Sequencing Results</t>
    <phoneticPr fontId="2" type="noConversion"/>
  </si>
  <si>
    <t>Subcultured</t>
    <phoneticPr fontId="2" type="noConversion"/>
  </si>
  <si>
    <t>no</t>
    <phoneticPr fontId="2" type="noConversion"/>
  </si>
  <si>
    <t>no</t>
    <phoneticPr fontId="2" type="noConversion"/>
  </si>
  <si>
    <t>no</t>
    <phoneticPr fontId="2" type="noConversion"/>
  </si>
  <si>
    <t>clonality</t>
    <phoneticPr fontId="2" type="noConversion"/>
  </si>
  <si>
    <t>yes</t>
    <phoneticPr fontId="2" type="noConversion"/>
  </si>
  <si>
    <t>yes</t>
    <phoneticPr fontId="2" type="noConversion"/>
  </si>
  <si>
    <t>yes</t>
    <phoneticPr fontId="2" type="noConversion"/>
  </si>
  <si>
    <t>yes</t>
    <phoneticPr fontId="2" type="noConversion"/>
  </si>
  <si>
    <t>yes</t>
    <phoneticPr fontId="2" type="noConversion"/>
  </si>
  <si>
    <t>SRR10120489</t>
  </si>
  <si>
    <t>SRR10120490</t>
  </si>
  <si>
    <t>SRR10120491</t>
  </si>
  <si>
    <t>SRR10120492</t>
  </si>
  <si>
    <t>SRR10120493</t>
  </si>
  <si>
    <t>Average of this study</t>
    <phoneticPr fontId="2" type="noConversion"/>
  </si>
  <si>
    <t>Cold water from the kitchen tap</t>
    <phoneticPr fontId="6" type="noConversion"/>
  </si>
  <si>
    <t>H1_Kitchen_Sink_Cold_Water_#1</t>
    <phoneticPr fontId="6" type="noConversion"/>
  </si>
  <si>
    <t>H1_Kitchen_Sink_Cold_Water_#2</t>
    <phoneticPr fontId="6" type="noConversion"/>
  </si>
  <si>
    <t>H1_Kitchen_Sink_Cold_Water_#3</t>
    <phoneticPr fontId="6" type="noConversion"/>
  </si>
  <si>
    <t>H1_Kitchen_Sink_Cold_Water_#5</t>
    <phoneticPr fontId="6" type="noConversion"/>
  </si>
  <si>
    <t>H1_Kitchen_Sink_Hot_Water</t>
    <phoneticPr fontId="6" type="noConversion"/>
  </si>
  <si>
    <t>H1_Kitchen_Sink_Cold_Water_#3 replicate</t>
    <phoneticPr fontId="6" type="noConversion"/>
  </si>
  <si>
    <t>H1_Kitchen_Sink_Cold_Water_#4</t>
    <phoneticPr fontId="6" type="noConversion"/>
  </si>
  <si>
    <t>H1_Bathroom_Shower_Water_#1</t>
    <phoneticPr fontId="6" type="noConversion"/>
  </si>
  <si>
    <t>H1_Bathroom_Shower_Water_#2</t>
    <phoneticPr fontId="6" type="noConversion"/>
  </si>
  <si>
    <t>H1_Bathroom_Shower_Water_#3</t>
    <phoneticPr fontId="6" type="noConversion"/>
  </si>
  <si>
    <t>H1_Kitchen_Sink_Faucet_#1</t>
    <phoneticPr fontId="6" type="noConversion"/>
  </si>
  <si>
    <t>H1_Kitchen_Sink_Faucet_#1 replicate</t>
    <phoneticPr fontId="2" type="noConversion"/>
  </si>
  <si>
    <t>H1_Kitchen_Sink_Faucet_#2</t>
    <phoneticPr fontId="2" type="noConversion"/>
  </si>
  <si>
    <t>Patient-A</t>
    <phoneticPr fontId="6" type="noConversion"/>
  </si>
  <si>
    <t>Patient-A replicate</t>
    <phoneticPr fontId="6" type="noConversion"/>
  </si>
  <si>
    <t>Patient-B</t>
    <phoneticPr fontId="6" type="noConversion"/>
  </si>
  <si>
    <t>Patient-D</t>
    <phoneticPr fontId="6" type="noConversion"/>
  </si>
  <si>
    <t>Patient-E</t>
    <phoneticPr fontId="6" type="noConversion"/>
  </si>
  <si>
    <t>Patient-F</t>
    <phoneticPr fontId="6" type="noConversion"/>
  </si>
  <si>
    <t>H1_Bathroom_Sink_Hot_Water</t>
    <phoneticPr fontId="6" type="noConversion"/>
  </si>
  <si>
    <t>Patient E's bronchial washing sample</t>
    <phoneticPr fontId="2" type="noConversion"/>
  </si>
  <si>
    <t>Patient F's bronchial washing sample</t>
    <phoneticPr fontId="2" type="noConversion"/>
  </si>
  <si>
    <t>The closest reference genome</t>
    <phoneticPr fontId="2" type="noConversion"/>
  </si>
  <si>
    <t>Category</t>
    <phoneticPr fontId="2" type="noConversion"/>
  </si>
  <si>
    <t>Percentage of SNPs with allele fraction &lt; 0.9</t>
    <phoneticPr fontId="2" type="noConversion"/>
  </si>
  <si>
    <t>H1 Bathroom Sink Cold Water #1</t>
    <phoneticPr fontId="6" type="noConversion"/>
  </si>
  <si>
    <t>H1 Bathroom Sink Cold Water #2</t>
    <phoneticPr fontId="6" type="noConversion"/>
  </si>
  <si>
    <t>H1 Bathroom Sink Pipe #1</t>
    <phoneticPr fontId="6" type="noConversion"/>
  </si>
  <si>
    <t>H1 Bathroom Sink Pipe #2</t>
    <phoneticPr fontId="6" type="noConversion"/>
  </si>
  <si>
    <t>H1_Kitchen_Sink_Faucet_#3</t>
    <phoneticPr fontId="2" type="noConversion"/>
  </si>
  <si>
    <t>H1_Kitchen_Sink_Faucet_#4</t>
    <phoneticPr fontId="2" type="noConversion"/>
  </si>
  <si>
    <t>H3 Bathroom Sink Cold Water #1</t>
    <phoneticPr fontId="6" type="noConversion"/>
  </si>
  <si>
    <t>H3 Bathroom Sink Cold Water #2</t>
    <phoneticPr fontId="2" type="noConversion"/>
  </si>
  <si>
    <t>H3 Bathroom Sink Cold Water #3</t>
    <phoneticPr fontId="2" type="noConversion"/>
  </si>
  <si>
    <t>Sphingopyxis macrogoltabida</t>
  </si>
  <si>
    <t>Sphingopyxis macrogoltabida</t>
    <phoneticPr fontId="2" type="noConversion"/>
  </si>
  <si>
    <r>
      <t xml:space="preserve">M. avium </t>
    </r>
    <r>
      <rPr>
        <sz val="11"/>
        <color theme="1"/>
        <rFont val="Times New Roman"/>
        <family val="1"/>
      </rPr>
      <t xml:space="preserve">subsp. </t>
    </r>
    <r>
      <rPr>
        <i/>
        <sz val="11"/>
        <color theme="1"/>
        <rFont val="Times New Roman"/>
        <family val="1"/>
      </rPr>
      <t>hominissuis</t>
    </r>
    <phoneticPr fontId="2" type="noConversion"/>
  </si>
  <si>
    <t>unclassified</t>
    <phoneticPr fontId="2" type="noConversion"/>
  </si>
  <si>
    <t>poly</t>
    <phoneticPr fontId="2" type="noConversion"/>
  </si>
  <si>
    <t>-</t>
    <phoneticPr fontId="2" type="noConversion"/>
  </si>
  <si>
    <t>-</t>
    <phoneticPr fontId="2" type="noConversion"/>
  </si>
  <si>
    <t>no</t>
    <phoneticPr fontId="2" type="noConversion"/>
  </si>
  <si>
    <t>yes</t>
    <phoneticPr fontId="2" type="noConversion"/>
  </si>
  <si>
    <t>mono</t>
    <phoneticPr fontId="2" type="noConversion"/>
  </si>
  <si>
    <t>Patient-Cmajor</t>
    <phoneticPr fontId="2" type="noConversion"/>
  </si>
  <si>
    <t>Patient-Cminor</t>
    <phoneticPr fontId="6" type="noConversion"/>
  </si>
  <si>
    <t>M. abscessus</t>
    <phoneticPr fontId="2" type="noConversion"/>
  </si>
  <si>
    <t>no</t>
    <phoneticPr fontId="2" type="noConversion"/>
  </si>
  <si>
    <t>Number of high-confident SNP</t>
    <phoneticPr fontId="2" type="noConversion"/>
  </si>
  <si>
    <t>SRR10098937</t>
  </si>
  <si>
    <t>SRR10112070</t>
  </si>
  <si>
    <t>SRR10112071</t>
  </si>
  <si>
    <t>SRR10112072</t>
  </si>
  <si>
    <t>SRR10112073</t>
  </si>
  <si>
    <t>SRR10112074</t>
  </si>
  <si>
    <t>SRR10112075</t>
  </si>
  <si>
    <t>SRR10112076</t>
  </si>
  <si>
    <t>SRR10112077</t>
  </si>
  <si>
    <t>SRR10112078</t>
  </si>
  <si>
    <t>SRR10112079</t>
  </si>
  <si>
    <t>SRR10112080</t>
  </si>
  <si>
    <t>SRR10112132</t>
  </si>
  <si>
    <t>SRR10112133</t>
  </si>
  <si>
    <t>SRR10112134</t>
  </si>
  <si>
    <t>SRR10112135</t>
  </si>
  <si>
    <t>SRR10112136</t>
  </si>
  <si>
    <t>SRR10112137</t>
  </si>
  <si>
    <t>SRR10112138</t>
  </si>
  <si>
    <t>SRR10112139</t>
  </si>
  <si>
    <t>SRR10112140</t>
  </si>
  <si>
    <t>SRR10112141</t>
  </si>
  <si>
    <t>SRR10119997</t>
  </si>
  <si>
    <t>SRR10119998</t>
  </si>
  <si>
    <t>SRR10119999</t>
  </si>
  <si>
    <t>SRR10120000</t>
  </si>
  <si>
    <t>SRR10120001</t>
  </si>
  <si>
    <t>SRR10120005</t>
  </si>
  <si>
    <t>SRR10120006</t>
  </si>
  <si>
    <t>SRR10120007</t>
  </si>
  <si>
    <t>SRR10120008</t>
  </si>
  <si>
    <t>SRR10120009</t>
  </si>
  <si>
    <t>SRR10120486</t>
  </si>
  <si>
    <t>SRR10120487</t>
  </si>
  <si>
    <t>SRR10120488</t>
  </si>
  <si>
    <t>P4 Respiratory</t>
  </si>
  <si>
    <t>P6 Respiratory</t>
  </si>
  <si>
    <t>P19 Respiratory</t>
  </si>
  <si>
    <t>P11 Respiratory</t>
  </si>
  <si>
    <t>P13 Respiratory</t>
  </si>
  <si>
    <t>P24 Respiratory</t>
  </si>
  <si>
    <t>P10 Respiratory</t>
  </si>
  <si>
    <t>P8 Respiratory</t>
  </si>
  <si>
    <t>P23 Respiratory</t>
  </si>
  <si>
    <t>P33 Respiratory</t>
  </si>
  <si>
    <t>P14 Respiratory</t>
  </si>
  <si>
    <t>P7 Respiratory</t>
  </si>
  <si>
    <t>P6 Bathroom Shower Head</t>
  </si>
  <si>
    <t>P9 Kitchen Sink Faucet</t>
  </si>
  <si>
    <t>P6 Bathroom Shower Pipe</t>
  </si>
  <si>
    <t>P9 Bathroom Shower Head</t>
  </si>
  <si>
    <t>P4 Kitchen Sink Faucet</t>
  </si>
  <si>
    <t>P10 Bathroom Shower Pipe</t>
  </si>
  <si>
    <t>P7 Bathroom Sink Faucet</t>
  </si>
  <si>
    <t>P8 Bathroom Shower Pipe</t>
  </si>
  <si>
    <t>P10 Kitchen Sink Faucet</t>
  </si>
  <si>
    <t>P34 Bathroom Shower Pipe</t>
  </si>
  <si>
    <t>P27 Bathroom Sink Faucet</t>
  </si>
  <si>
    <t>P34 Bathroom Sink Faucet</t>
  </si>
  <si>
    <t>P33 Kitchen Sink Faucet</t>
  </si>
  <si>
    <t>P34 Kitchen Sink Faucet</t>
  </si>
  <si>
    <t>P23 Bathroom Shower Head</t>
  </si>
  <si>
    <t>P27 Kitchen Sink Faucet</t>
  </si>
  <si>
    <t>P18 Kitchen Sink Faucet</t>
  </si>
  <si>
    <t>P24 Humidifier Drain Pipe</t>
  </si>
  <si>
    <t>P24 Fridge Water Dispenser</t>
  </si>
  <si>
    <t>P17 Kitchen Sink Faucet</t>
  </si>
  <si>
    <t>P11 Bathroom Shower Pipe</t>
  </si>
  <si>
    <t>P13 Kitchen Sink Faucet</t>
  </si>
  <si>
    <t>P14 Humidifier Drain Pipe</t>
  </si>
  <si>
    <t>P11 Bathroom Shower Head</t>
  </si>
  <si>
    <t>P11 Bathroom Sink Faucet</t>
  </si>
  <si>
    <t>P11 Kitchen Sink Faucet</t>
  </si>
  <si>
    <t>-</t>
    <phoneticPr fontId="2" type="noConversion"/>
  </si>
  <si>
    <t>-</t>
    <phoneticPr fontId="2" type="noConversion"/>
  </si>
  <si>
    <t>DSM 44156</t>
  </si>
  <si>
    <t>SRR10541896</t>
    <phoneticPr fontId="2" type="noConversion"/>
  </si>
  <si>
    <t>SRR8236345</t>
  </si>
  <si>
    <t>SRR8236346</t>
  </si>
  <si>
    <t>SRR8236348</t>
  </si>
  <si>
    <t>SRR8236392</t>
  </si>
  <si>
    <t>SRR8236391</t>
  </si>
  <si>
    <t>SRR8236388</t>
  </si>
  <si>
    <t>SRR8236386</t>
  </si>
  <si>
    <t>SRR8236380</t>
  </si>
  <si>
    <t>SRR8236381</t>
  </si>
  <si>
    <t>SRR8236377</t>
  </si>
  <si>
    <t>S39</t>
  </si>
  <si>
    <t>S3</t>
  </si>
  <si>
    <t>S41</t>
  </si>
  <si>
    <t>S26</t>
  </si>
  <si>
    <t>S96</t>
  </si>
  <si>
    <t>SRR8236398</t>
  </si>
  <si>
    <t>SRR8236401</t>
  </si>
  <si>
    <t>SRR8236406</t>
  </si>
  <si>
    <t>SRR8236412</t>
  </si>
  <si>
    <t>SRR8236421</t>
  </si>
  <si>
    <t>SRR8236422</t>
  </si>
  <si>
    <t>SRR8236427</t>
  </si>
  <si>
    <t>SRR8236430</t>
  </si>
  <si>
    <t>SRR8236434</t>
  </si>
  <si>
    <t>SRR8236435</t>
  </si>
  <si>
    <t>S71</t>
  </si>
  <si>
    <t>S69</t>
  </si>
  <si>
    <t>S74</t>
  </si>
  <si>
    <t>S48</t>
  </si>
  <si>
    <t>S50</t>
  </si>
  <si>
    <t>S54</t>
  </si>
  <si>
    <t>S58</t>
  </si>
  <si>
    <t>S62</t>
  </si>
  <si>
    <t>S63</t>
  </si>
  <si>
    <t>S33</t>
  </si>
  <si>
    <t>S32</t>
  </si>
  <si>
    <t>Denmark</t>
    <phoneticPr fontId="2" type="noConversion"/>
  </si>
  <si>
    <t>Reference</t>
    <phoneticPr fontId="2" type="noConversion"/>
  </si>
  <si>
    <t>S73</t>
  </si>
  <si>
    <t>S93</t>
  </si>
  <si>
    <t>S94</t>
  </si>
  <si>
    <t>S21</t>
  </si>
  <si>
    <t>S22</t>
  </si>
  <si>
    <t>SRR8236352</t>
  </si>
  <si>
    <t>SRR8236354</t>
  </si>
  <si>
    <t>SRR8236375</t>
  </si>
  <si>
    <t>SRR8236393</t>
  </si>
  <si>
    <t>SRR8236394</t>
  </si>
  <si>
    <t>SRR8236404</t>
  </si>
  <si>
    <t>SRR8236408</t>
  </si>
  <si>
    <t>SRR8236409</t>
  </si>
  <si>
    <t>SRR8236410</t>
  </si>
  <si>
    <t>SRR8236415</t>
  </si>
  <si>
    <t>SRR8236433</t>
  </si>
  <si>
    <t>SRR8236438</t>
  </si>
  <si>
    <t>S45</t>
  </si>
  <si>
    <t>S88</t>
  </si>
  <si>
    <t>S28</t>
  </si>
  <si>
    <t>S72</t>
  </si>
  <si>
    <t>S68</t>
  </si>
  <si>
    <t>S7</t>
  </si>
  <si>
    <t>S76</t>
  </si>
  <si>
    <t>S77</t>
  </si>
  <si>
    <t>S81</t>
  </si>
  <si>
    <t>S49</t>
  </si>
  <si>
    <t>S34</t>
  </si>
  <si>
    <t>S31</t>
  </si>
  <si>
    <t>S2</t>
  </si>
  <si>
    <r>
      <t xml:space="preserve">M. avium </t>
    </r>
    <r>
      <rPr>
        <sz val="11"/>
        <color theme="1"/>
        <rFont val="Times New Roman"/>
        <family val="1"/>
      </rPr>
      <t xml:space="preserve">subsp. </t>
    </r>
    <r>
      <rPr>
        <i/>
        <sz val="11"/>
        <color theme="1"/>
        <rFont val="Times New Roman"/>
        <family val="1"/>
      </rPr>
      <t>hominissuis</t>
    </r>
    <phoneticPr fontId="2" type="noConversion"/>
  </si>
  <si>
    <t>SRR8236423</t>
    <phoneticPr fontId="2" type="noConversion"/>
  </si>
  <si>
    <t>S59</t>
    <phoneticPr fontId="2" type="noConversion"/>
  </si>
  <si>
    <t>UP19</t>
    <phoneticPr fontId="2" type="noConversion"/>
  </si>
  <si>
    <t>SRR10053763</t>
    <phoneticPr fontId="2" type="noConversion"/>
  </si>
  <si>
    <t>Sample ID</t>
    <phoneticPr fontId="6" type="noConversion"/>
  </si>
  <si>
    <t>USA, Philadelphia</t>
    <phoneticPr fontId="2" type="noConversion"/>
  </si>
  <si>
    <t>USA, Virginia</t>
    <phoneticPr fontId="2" type="noConversion"/>
  </si>
  <si>
    <t>Locations</t>
    <phoneticPr fontId="2" type="noConversion"/>
  </si>
  <si>
    <t xml:space="preserve"> Reference genome</t>
    <phoneticPr fontId="2" type="noConversion"/>
  </si>
  <si>
    <t>Assession number in SRA</t>
    <phoneticPr fontId="2" type="noConversion"/>
  </si>
  <si>
    <t>Morphologic feature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</si>
  <si>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</si>
  <si>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</si>
  <si>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</si>
  <si>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</si>
  <si>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large</t>
    <phoneticPr fontId="2" type="noConversion"/>
  </si>
  <si>
    <t>small</t>
    <phoneticPr fontId="2" type="noConversion"/>
  </si>
  <si>
    <t>large</t>
    <phoneticPr fontId="2" type="noConversion"/>
  </si>
  <si>
    <t>dark yellow, large</t>
    <phoneticPr fontId="2" type="noConversion"/>
  </si>
  <si>
    <t>dark yellow, small</t>
    <phoneticPr fontId="2" type="noConversion"/>
  </si>
  <si>
    <t>-</t>
    <phoneticPr fontId="2" type="noConversion"/>
  </si>
  <si>
    <t>light yellow, small</t>
    <phoneticPr fontId="2" type="noConversion"/>
  </si>
  <si>
    <t>small</t>
    <phoneticPr fontId="2" type="noConversion"/>
  </si>
  <si>
    <t>middle</t>
    <phoneticPr fontId="2" type="noConversion"/>
  </si>
  <si>
    <t>small</t>
    <phoneticPr fontId="2" type="noConversion"/>
  </si>
  <si>
    <t>large, round shape</t>
    <phoneticPr fontId="2" type="noConversion"/>
  </si>
  <si>
    <t>large, oval shape</t>
    <phoneticPr fontId="2" type="noConversion"/>
  </si>
  <si>
    <t>middle, round shape</t>
    <phoneticPr fontId="2" type="noConversion"/>
  </si>
  <si>
    <t>small, spot</t>
    <phoneticPr fontId="2" type="noConversion"/>
  </si>
  <si>
    <t>large, lighter than others</t>
    <phoneticPr fontId="2" type="noConversion"/>
  </si>
  <si>
    <t>-</t>
    <phoneticPr fontId="2" type="noConversion"/>
  </si>
  <si>
    <t>q</t>
    <phoneticPr fontId="2" type="noConversion"/>
  </si>
  <si>
    <t>SRR8236417</t>
    <phoneticPr fontId="2" type="noConversion"/>
  </si>
  <si>
    <t>SRR8236436</t>
    <phoneticPr fontId="2" type="noConversion"/>
  </si>
  <si>
    <t>ERR1463922</t>
    <phoneticPr fontId="6" type="noConversion"/>
  </si>
  <si>
    <t>20x coverage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</si>
</sst>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 "/>
    </font>
    <font>
      <sz val="8"/>
      <name val="맑은 고딕"/>
      <family val="2"/>
      <charset val="129"/>
      <scheme val="minor"/>
    </font>
    <font>
      <i/>
      <sz val="11"/>
      <color theme="1"/>
      <name val="Times New Roman"/>
      <family val="1"/>
    </font>
    <font>
      <sz val="11"/>
      <color theme="1"/>
      <name val="times new roman 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1" fontId="5" fillId="0" borderId="0" xfId="0" applyNumberFormat="1" applyFont="1"/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41" fontId="4" fillId="0" borderId="1" xfId="1" applyFont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1" fontId="4" fillId="0" borderId="1" xfId="1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41" fontId="4" fillId="0" borderId="9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1" fontId="4" fillId="0" borderId="9" xfId="1" applyFont="1" applyBorder="1" applyAlignment="1">
      <alignment vertical="center"/>
    </xf>
    <xf numFmtId="10" fontId="8" fillId="0" borderId="9" xfId="2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0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7" xfId="0" applyFont="1" applyBorder="1"/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41" fontId="4" fillId="0" borderId="19" xfId="1" applyFont="1" applyBorder="1" applyAlignment="1">
      <alignment horizontal="center" vertical="center"/>
    </xf>
    <xf numFmtId="0" fontId="4" fillId="0" borderId="19" xfId="0" quotePrefix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0" fontId="4" fillId="0" borderId="9" xfId="2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1" fontId="4" fillId="0" borderId="25" xfId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1" fontId="4" fillId="0" borderId="25" xfId="1" applyFont="1" applyBorder="1" applyAlignment="1">
      <alignment vertical="center"/>
    </xf>
    <xf numFmtId="10" fontId="4" fillId="0" borderId="25" xfId="2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1" fontId="4" fillId="0" borderId="12" xfId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41" fontId="4" fillId="0" borderId="12" xfId="1" applyFont="1" applyBorder="1" applyAlignment="1">
      <alignment vertical="center"/>
    </xf>
    <xf numFmtId="10" fontId="4" fillId="0" borderId="12" xfId="2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 vertical="center"/>
    </xf>
    <xf numFmtId="10" fontId="5" fillId="0" borderId="9" xfId="2" applyNumberFormat="1" applyFont="1" applyBorder="1" applyAlignment="1">
      <alignment horizontal="center" vertical="center"/>
    </xf>
    <xf numFmtId="10" fontId="5" fillId="0" borderId="1" xfId="2" applyNumberFormat="1" applyFont="1" applyBorder="1" applyAlignment="1">
      <alignment horizontal="center" vertical="center"/>
    </xf>
    <xf numFmtId="10" fontId="4" fillId="0" borderId="1" xfId="2" applyNumberFormat="1" applyFont="1" applyBorder="1" applyAlignment="1">
      <alignment horizontal="center"/>
    </xf>
    <xf numFmtId="10" fontId="4" fillId="0" borderId="1" xfId="2" applyNumberFormat="1" applyFont="1" applyFill="1" applyBorder="1" applyAlignment="1">
      <alignment horizontal="center" vertical="center"/>
    </xf>
    <xf numFmtId="10" fontId="4" fillId="0" borderId="12" xfId="2" applyNumberFormat="1" applyFont="1" applyBorder="1" applyAlignment="1">
      <alignment horizontal="center"/>
    </xf>
    <xf numFmtId="10" fontId="4" fillId="0" borderId="9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0" fontId="4" fillId="0" borderId="25" xfId="2" applyNumberFormat="1" applyFont="1" applyBorder="1" applyAlignment="1">
      <alignment horizontal="center" vertical="center"/>
    </xf>
    <xf numFmtId="10" fontId="4" fillId="0" borderId="9" xfId="2" applyNumberFormat="1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E25" sqref="E25"/>
    </sheetView>
  </sheetViews>
  <sheetFormatPr defaultColWidth="8.75" defaultRowHeight="15"/>
  <cols>
    <col min="1" max="1" width="10.375" style="2" customWidth="1"/>
    <col min="2" max="2" width="12.5" style="2" customWidth="1"/>
    <col min="3" max="6" width="8.75" style="2"/>
    <col min="7" max="7" width="12.5" style="2" customWidth="1"/>
    <col min="8" max="8" width="12.75" style="2" customWidth="1"/>
    <col min="9" max="16384" width="8.75" style="2"/>
  </cols>
  <sheetData>
    <row r="1" spans="1:8" ht="28.9" customHeight="1">
      <c r="A1" s="1" t="s">
        <v>36</v>
      </c>
    </row>
    <row r="2" spans="1:8" ht="27" customHeight="1">
      <c r="A2" s="99" t="s">
        <v>3</v>
      </c>
      <c r="B2" s="98" t="s">
        <v>33</v>
      </c>
      <c r="C2" s="99" t="s">
        <v>4</v>
      </c>
      <c r="D2" s="99"/>
      <c r="E2" s="99" t="s">
        <v>5</v>
      </c>
      <c r="F2" s="99"/>
      <c r="G2" s="98" t="s">
        <v>34</v>
      </c>
      <c r="H2" s="98" t="s">
        <v>35</v>
      </c>
    </row>
    <row r="3" spans="1:8" ht="32.25" customHeight="1">
      <c r="A3" s="99"/>
      <c r="B3" s="98"/>
      <c r="C3" s="7" t="s">
        <v>6</v>
      </c>
      <c r="D3" s="7" t="s">
        <v>7</v>
      </c>
      <c r="E3" s="7" t="s">
        <v>6</v>
      </c>
      <c r="F3" s="7" t="s">
        <v>8</v>
      </c>
      <c r="G3" s="98"/>
      <c r="H3" s="98"/>
    </row>
    <row r="4" spans="1:8" ht="17.45" customHeight="1">
      <c r="A4" s="7" t="s">
        <v>0</v>
      </c>
      <c r="B4" s="7">
        <v>12</v>
      </c>
      <c r="C4" s="7">
        <v>4</v>
      </c>
      <c r="D4" s="7">
        <v>4</v>
      </c>
      <c r="E4" s="7">
        <v>2</v>
      </c>
      <c r="F4" s="7">
        <v>2</v>
      </c>
      <c r="G4" s="7">
        <v>7</v>
      </c>
      <c r="H4" s="7">
        <v>18</v>
      </c>
    </row>
    <row r="5" spans="1:8" ht="17.45" customHeight="1">
      <c r="A5" s="7" t="s">
        <v>1</v>
      </c>
      <c r="B5" s="7">
        <v>15</v>
      </c>
      <c r="C5" s="7">
        <v>4</v>
      </c>
      <c r="D5" s="7">
        <v>8</v>
      </c>
      <c r="E5" s="7">
        <v>1</v>
      </c>
      <c r="F5" s="7">
        <v>2</v>
      </c>
      <c r="G5" s="7">
        <v>0</v>
      </c>
      <c r="H5" s="7">
        <v>0</v>
      </c>
    </row>
    <row r="6" spans="1:8" ht="17.45" customHeight="1">
      <c r="A6" s="7" t="s">
        <v>2</v>
      </c>
      <c r="B6" s="7">
        <v>15</v>
      </c>
      <c r="C6" s="7">
        <v>5</v>
      </c>
      <c r="D6" s="7">
        <v>6</v>
      </c>
      <c r="E6" s="7">
        <v>2</v>
      </c>
      <c r="F6" s="7">
        <v>2</v>
      </c>
      <c r="G6" s="7">
        <v>1</v>
      </c>
      <c r="H6" s="7">
        <v>3</v>
      </c>
    </row>
  </sheetData>
  <mergeCells count="6">
    <mergeCell ref="H2:H3"/>
    <mergeCell ref="C2:D2"/>
    <mergeCell ref="E2:F2"/>
    <mergeCell ref="A2:A3"/>
    <mergeCell ref="B2:B3"/>
    <mergeCell ref="G2:G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topLeftCell="A69" zoomScale="70" zoomScaleNormal="70" workbookViewId="0">
      <selection activeCell="L82" sqref="L82"/>
    </sheetView>
  </sheetViews>
  <sheetFormatPr defaultColWidth="8.75" defaultRowHeight="15"/>
  <cols>
    <col min="1" max="1" width="20.125" style="3" customWidth="1"/>
    <col min="2" max="2" width="36.875" style="6" bestFit="1" customWidth="1"/>
    <col min="3" max="3" width="37" style="3" bestFit="1" customWidth="1"/>
    <col min="4" max="4" width="19.5" style="10" customWidth="1"/>
    <col min="5" max="6" width="12.5" style="3" customWidth="1"/>
    <col min="7" max="7" width="24.375" style="6" bestFit="1" customWidth="1"/>
    <col min="8" max="8" width="18.75" style="3" customWidth="1"/>
    <col min="9" max="9" width="10.125" style="6" bestFit="1" customWidth="1"/>
    <col min="10" max="10" width="21.375" style="6" customWidth="1"/>
    <col min="11" max="11" width="8.75" style="6"/>
    <col min="12" max="12" width="20.25" style="3" customWidth="1"/>
    <col min="13" max="16384" width="8.75" style="3"/>
  </cols>
  <sheetData>
    <row r="1" spans="1:13" ht="33" customHeight="1" thickBot="1">
      <c r="A1" s="4" t="s">
        <v>38</v>
      </c>
      <c r="C1" s="5"/>
      <c r="D1" s="12"/>
    </row>
    <row r="2" spans="1:13" ht="41.25" customHeight="1" thickBot="1">
      <c r="A2" s="33" t="s">
        <v>79</v>
      </c>
      <c r="B2" s="34" t="s">
        <v>27</v>
      </c>
      <c r="C2" s="34" t="s">
        <v>26</v>
      </c>
      <c r="D2" s="35" t="s">
        <v>25</v>
      </c>
      <c r="E2" s="34" t="s">
        <v>22</v>
      </c>
      <c r="F2" s="34" t="s">
        <v>286</v>
      </c>
      <c r="G2" s="36" t="s">
        <v>259</v>
      </c>
      <c r="H2" s="36" t="s">
        <v>104</v>
      </c>
      <c r="I2" s="37" t="s">
        <v>39</v>
      </c>
      <c r="J2" s="38" t="s">
        <v>80</v>
      </c>
      <c r="K2" s="52" t="s">
        <v>43</v>
      </c>
      <c r="L2" s="56" t="s">
        <v>261</v>
      </c>
    </row>
    <row r="3" spans="1:13" ht="21.75" customHeight="1">
      <c r="A3" s="101" t="s">
        <v>32</v>
      </c>
      <c r="B3" s="26" t="s">
        <v>69</v>
      </c>
      <c r="C3" s="27" t="s">
        <v>28</v>
      </c>
      <c r="D3" s="28">
        <v>23287091</v>
      </c>
      <c r="E3" s="26">
        <v>379</v>
      </c>
      <c r="F3" s="72">
        <v>0.91929911975077772</v>
      </c>
      <c r="G3" s="29" t="s">
        <v>92</v>
      </c>
      <c r="H3" s="30">
        <v>27479</v>
      </c>
      <c r="I3" s="26" t="s">
        <v>40</v>
      </c>
      <c r="J3" s="31">
        <v>0.99807216644842101</v>
      </c>
      <c r="K3" s="53" t="s">
        <v>99</v>
      </c>
      <c r="L3" s="32" t="s">
        <v>262</v>
      </c>
      <c r="M3" s="11"/>
    </row>
    <row r="4" spans="1:13" ht="21.75" customHeight="1">
      <c r="A4" s="102"/>
      <c r="B4" s="42" t="s">
        <v>70</v>
      </c>
      <c r="C4" s="47" t="s">
        <v>28</v>
      </c>
      <c r="D4" s="43">
        <v>18544600</v>
      </c>
      <c r="E4" s="42">
        <v>291</v>
      </c>
      <c r="F4" s="41">
        <v>0.91893825196577716</v>
      </c>
      <c r="G4" s="44" t="s">
        <v>92</v>
      </c>
      <c r="H4" s="15">
        <v>27492</v>
      </c>
      <c r="I4" s="42" t="s">
        <v>41</v>
      </c>
      <c r="J4" s="46">
        <v>0.99843516867425997</v>
      </c>
      <c r="K4" s="54" t="s">
        <v>99</v>
      </c>
      <c r="L4" s="45" t="s">
        <v>263</v>
      </c>
    </row>
    <row r="5" spans="1:13" ht="21.75" customHeight="1">
      <c r="A5" s="102"/>
      <c r="B5" s="42" t="s">
        <v>71</v>
      </c>
      <c r="C5" s="47" t="s">
        <v>29</v>
      </c>
      <c r="D5" s="43">
        <v>25209389</v>
      </c>
      <c r="E5" s="42">
        <v>365</v>
      </c>
      <c r="F5" s="41">
        <v>0.93851586370507634</v>
      </c>
      <c r="G5" s="44" t="s">
        <v>92</v>
      </c>
      <c r="H5" s="15">
        <v>29829</v>
      </c>
      <c r="I5" s="42" t="s">
        <v>42</v>
      </c>
      <c r="J5" s="46">
        <v>0.99778738811223999</v>
      </c>
      <c r="K5" s="54" t="s">
        <v>99</v>
      </c>
      <c r="L5" s="45" t="s">
        <v>262</v>
      </c>
    </row>
    <row r="6" spans="1:13" ht="21.75" customHeight="1">
      <c r="A6" s="102"/>
      <c r="B6" s="42" t="s">
        <v>100</v>
      </c>
      <c r="C6" s="111" t="s">
        <v>30</v>
      </c>
      <c r="D6" s="104">
        <v>27248107</v>
      </c>
      <c r="E6" s="99">
        <v>487</v>
      </c>
      <c r="F6" s="112">
        <v>0.9841676009731225</v>
      </c>
      <c r="G6" s="105" t="s">
        <v>21</v>
      </c>
      <c r="H6" s="15">
        <v>25441</v>
      </c>
      <c r="I6" s="99" t="s">
        <v>41</v>
      </c>
      <c r="J6" s="107" t="s">
        <v>95</v>
      </c>
      <c r="K6" s="106" t="s">
        <v>94</v>
      </c>
      <c r="L6" s="100" t="s">
        <v>264</v>
      </c>
    </row>
    <row r="7" spans="1:13" ht="21.75" customHeight="1">
      <c r="A7" s="102"/>
      <c r="B7" s="42" t="s">
        <v>101</v>
      </c>
      <c r="C7" s="111"/>
      <c r="D7" s="104"/>
      <c r="E7" s="99"/>
      <c r="F7" s="113"/>
      <c r="G7" s="105"/>
      <c r="H7" s="14">
        <v>2485</v>
      </c>
      <c r="I7" s="99"/>
      <c r="J7" s="107"/>
      <c r="K7" s="106"/>
      <c r="L7" s="100"/>
    </row>
    <row r="8" spans="1:13" ht="21.75" customHeight="1">
      <c r="A8" s="102"/>
      <c r="B8" s="42" t="s">
        <v>72</v>
      </c>
      <c r="C8" s="47" t="s">
        <v>31</v>
      </c>
      <c r="D8" s="43">
        <v>23818071</v>
      </c>
      <c r="E8" s="42">
        <v>426</v>
      </c>
      <c r="F8" s="41">
        <v>0.97533727121060754</v>
      </c>
      <c r="G8" s="44" t="s">
        <v>21</v>
      </c>
      <c r="H8" s="15">
        <v>13637</v>
      </c>
      <c r="I8" s="42" t="s">
        <v>42</v>
      </c>
      <c r="J8" s="46">
        <v>0.99948669062110396</v>
      </c>
      <c r="K8" s="54" t="s">
        <v>99</v>
      </c>
      <c r="L8" s="45" t="s">
        <v>265</v>
      </c>
    </row>
    <row r="9" spans="1:13" ht="21.75" customHeight="1">
      <c r="A9" s="102"/>
      <c r="B9" s="42" t="s">
        <v>73</v>
      </c>
      <c r="C9" s="47" t="s">
        <v>76</v>
      </c>
      <c r="D9" s="43">
        <v>23354322</v>
      </c>
      <c r="E9" s="42">
        <v>421</v>
      </c>
      <c r="F9" s="41">
        <v>0.99938693947859869</v>
      </c>
      <c r="G9" s="44" t="s">
        <v>37</v>
      </c>
      <c r="H9" s="14">
        <v>15</v>
      </c>
      <c r="I9" s="42" t="s">
        <v>41</v>
      </c>
      <c r="J9" s="46">
        <v>1</v>
      </c>
      <c r="K9" s="54" t="s">
        <v>99</v>
      </c>
      <c r="L9" s="45" t="s">
        <v>262</v>
      </c>
    </row>
    <row r="10" spans="1:13" ht="21.75" customHeight="1">
      <c r="A10" s="102"/>
      <c r="B10" s="42" t="s">
        <v>74</v>
      </c>
      <c r="C10" s="47" t="s">
        <v>77</v>
      </c>
      <c r="D10" s="43">
        <v>22287690</v>
      </c>
      <c r="E10" s="42">
        <v>396</v>
      </c>
      <c r="F10" s="41">
        <v>0.8841</v>
      </c>
      <c r="G10" s="44" t="s">
        <v>102</v>
      </c>
      <c r="H10" s="14">
        <v>108348</v>
      </c>
      <c r="I10" s="42" t="s">
        <v>41</v>
      </c>
      <c r="J10" s="46">
        <f xml:space="preserve"> (108348-132)/108348</f>
        <v>0.99878170340015504</v>
      </c>
      <c r="K10" s="54" t="s">
        <v>99</v>
      </c>
      <c r="L10" s="45" t="s">
        <v>262</v>
      </c>
    </row>
    <row r="11" spans="1:13" ht="21.75" customHeight="1">
      <c r="A11" s="102" t="s">
        <v>17</v>
      </c>
      <c r="B11" s="42" t="s">
        <v>75</v>
      </c>
      <c r="C11" s="8" t="s">
        <v>9</v>
      </c>
      <c r="D11" s="43">
        <v>22899038</v>
      </c>
      <c r="E11" s="42">
        <v>361</v>
      </c>
      <c r="F11" s="41">
        <v>0.92063396133137476</v>
      </c>
      <c r="G11" s="44" t="s">
        <v>92</v>
      </c>
      <c r="H11" s="15">
        <v>29821</v>
      </c>
      <c r="I11" s="42" t="s">
        <v>44</v>
      </c>
      <c r="J11" s="46">
        <v>0.99778679454076002</v>
      </c>
      <c r="K11" s="54" t="s">
        <v>99</v>
      </c>
      <c r="L11" s="45" t="s">
        <v>281</v>
      </c>
    </row>
    <row r="12" spans="1:13" ht="21.75" customHeight="1">
      <c r="A12" s="102"/>
      <c r="B12" s="42" t="s">
        <v>81</v>
      </c>
      <c r="C12" s="8" t="s">
        <v>10</v>
      </c>
      <c r="D12" s="43">
        <v>23480621</v>
      </c>
      <c r="E12" s="42">
        <v>300</v>
      </c>
      <c r="F12" s="9" t="s">
        <v>23</v>
      </c>
      <c r="G12" s="44" t="s">
        <v>20</v>
      </c>
      <c r="H12" s="24" t="s">
        <v>23</v>
      </c>
      <c r="I12" s="42" t="s">
        <v>45</v>
      </c>
      <c r="J12" s="22" t="s">
        <v>23</v>
      </c>
      <c r="K12" s="55" t="s">
        <v>23</v>
      </c>
      <c r="L12" s="45" t="s">
        <v>266</v>
      </c>
    </row>
    <row r="13" spans="1:13" ht="21.75" customHeight="1">
      <c r="A13" s="102"/>
      <c r="B13" s="42" t="s">
        <v>82</v>
      </c>
      <c r="C13" s="8" t="s">
        <v>10</v>
      </c>
      <c r="D13" s="43">
        <v>22810892</v>
      </c>
      <c r="E13" s="42">
        <v>294</v>
      </c>
      <c r="F13" s="9" t="s">
        <v>23</v>
      </c>
      <c r="G13" s="44" t="s">
        <v>20</v>
      </c>
      <c r="H13" s="24" t="s">
        <v>23</v>
      </c>
      <c r="I13" s="42" t="s">
        <v>44</v>
      </c>
      <c r="J13" s="22" t="s">
        <v>23</v>
      </c>
      <c r="K13" s="55" t="s">
        <v>23</v>
      </c>
      <c r="L13" s="45" t="s">
        <v>267</v>
      </c>
    </row>
    <row r="14" spans="1:13" ht="21.75" customHeight="1">
      <c r="A14" s="102"/>
      <c r="B14" s="9" t="s">
        <v>63</v>
      </c>
      <c r="C14" s="8" t="s">
        <v>11</v>
      </c>
      <c r="D14" s="43">
        <v>18570933</v>
      </c>
      <c r="E14" s="42">
        <v>243</v>
      </c>
      <c r="F14" s="41">
        <v>0.93828888816771472</v>
      </c>
      <c r="G14" s="44" t="s">
        <v>92</v>
      </c>
      <c r="H14" s="15">
        <v>29826</v>
      </c>
      <c r="I14" s="42" t="s">
        <v>41</v>
      </c>
      <c r="J14" s="46">
        <v>0.99748541540937397</v>
      </c>
      <c r="K14" s="54" t="s">
        <v>99</v>
      </c>
      <c r="L14" s="45" t="s">
        <v>268</v>
      </c>
    </row>
    <row r="15" spans="1:13" ht="21.75" customHeight="1">
      <c r="A15" s="102"/>
      <c r="B15" s="42" t="s">
        <v>64</v>
      </c>
      <c r="C15" s="8" t="s">
        <v>11</v>
      </c>
      <c r="D15" s="43">
        <v>21013840</v>
      </c>
      <c r="E15" s="42">
        <v>325</v>
      </c>
      <c r="F15" s="41">
        <v>0.92055506401273701</v>
      </c>
      <c r="G15" s="44" t="s">
        <v>92</v>
      </c>
      <c r="H15" s="15">
        <v>29811</v>
      </c>
      <c r="I15" s="42" t="s">
        <v>46</v>
      </c>
      <c r="J15" s="46">
        <v>0.99788668612257203</v>
      </c>
      <c r="K15" s="54" t="s">
        <v>99</v>
      </c>
      <c r="L15" s="45" t="s">
        <v>274</v>
      </c>
    </row>
    <row r="16" spans="1:13" ht="21.75" customHeight="1">
      <c r="A16" s="102"/>
      <c r="B16" s="42" t="s">
        <v>65</v>
      </c>
      <c r="C16" s="8" t="s">
        <v>11</v>
      </c>
      <c r="D16" s="43">
        <v>20904510</v>
      </c>
      <c r="E16" s="42">
        <v>315</v>
      </c>
      <c r="F16" s="41">
        <v>0.93782696962977918</v>
      </c>
      <c r="G16" s="44" t="s">
        <v>92</v>
      </c>
      <c r="H16" s="15">
        <v>29828</v>
      </c>
      <c r="I16" s="42" t="s">
        <v>42</v>
      </c>
      <c r="J16" s="46">
        <v>0.997552635107952</v>
      </c>
      <c r="K16" s="54" t="s">
        <v>99</v>
      </c>
      <c r="L16" s="45" t="s">
        <v>267</v>
      </c>
    </row>
    <row r="17" spans="1:13" ht="21.75" customHeight="1">
      <c r="A17" s="102"/>
      <c r="B17" s="42" t="s">
        <v>66</v>
      </c>
      <c r="C17" s="8" t="s">
        <v>12</v>
      </c>
      <c r="D17" s="43">
        <v>21179422</v>
      </c>
      <c r="E17" s="42">
        <v>342</v>
      </c>
      <c r="F17" s="41">
        <v>0.9188506098704432</v>
      </c>
      <c r="G17" s="44" t="s">
        <v>92</v>
      </c>
      <c r="H17" s="15">
        <v>27479</v>
      </c>
      <c r="I17" s="42" t="s">
        <v>47</v>
      </c>
      <c r="J17" s="46">
        <v>0.99843516867425997</v>
      </c>
      <c r="K17" s="54" t="s">
        <v>99</v>
      </c>
      <c r="L17" s="45" t="s">
        <v>282</v>
      </c>
    </row>
    <row r="18" spans="1:13" ht="21.75" customHeight="1">
      <c r="A18" s="102"/>
      <c r="B18" s="42" t="s">
        <v>67</v>
      </c>
      <c r="C18" s="8" t="s">
        <v>12</v>
      </c>
      <c r="D18" s="43">
        <v>17442748</v>
      </c>
      <c r="E18" s="42">
        <v>281</v>
      </c>
      <c r="F18" s="41">
        <v>0.918747810162169</v>
      </c>
      <c r="G18" s="44" t="s">
        <v>92</v>
      </c>
      <c r="H18" s="15">
        <v>27477</v>
      </c>
      <c r="I18" s="42" t="s">
        <v>46</v>
      </c>
      <c r="J18" s="46">
        <v>0.99807111402263704</v>
      </c>
      <c r="K18" s="54" t="s">
        <v>99</v>
      </c>
      <c r="L18" s="45" t="s">
        <v>271</v>
      </c>
    </row>
    <row r="19" spans="1:13" ht="21.75" customHeight="1">
      <c r="A19" s="102"/>
      <c r="B19" s="42" t="s">
        <v>68</v>
      </c>
      <c r="C19" s="8" t="s">
        <v>12</v>
      </c>
      <c r="D19" s="43">
        <v>17840384</v>
      </c>
      <c r="E19" s="42">
        <v>286</v>
      </c>
      <c r="F19" s="41">
        <v>0.91890618778455746</v>
      </c>
      <c r="G19" s="44" t="s">
        <v>92</v>
      </c>
      <c r="H19" s="15">
        <v>27469</v>
      </c>
      <c r="I19" s="42" t="s">
        <v>48</v>
      </c>
      <c r="J19" s="46">
        <v>0.99850740835123197</v>
      </c>
      <c r="K19" s="54" t="s">
        <v>99</v>
      </c>
      <c r="L19" s="45" t="s">
        <v>272</v>
      </c>
    </row>
    <row r="20" spans="1:13" ht="21.75" customHeight="1">
      <c r="A20" s="102"/>
      <c r="B20" s="42" t="s">
        <v>85</v>
      </c>
      <c r="C20" s="8" t="s">
        <v>12</v>
      </c>
      <c r="D20" s="43">
        <v>16032411</v>
      </c>
      <c r="E20" s="9" t="s">
        <v>24</v>
      </c>
      <c r="F20" s="9" t="s">
        <v>23</v>
      </c>
      <c r="G20" s="42" t="s">
        <v>93</v>
      </c>
      <c r="H20" s="24" t="s">
        <v>23</v>
      </c>
      <c r="I20" s="42" t="s">
        <v>48</v>
      </c>
      <c r="J20" s="25" t="s">
        <v>95</v>
      </c>
      <c r="K20" s="54" t="s">
        <v>95</v>
      </c>
      <c r="L20" s="45" t="s">
        <v>269</v>
      </c>
    </row>
    <row r="21" spans="1:13" ht="21.75" customHeight="1">
      <c r="A21" s="102"/>
      <c r="B21" s="42" t="s">
        <v>86</v>
      </c>
      <c r="C21" s="8" t="s">
        <v>12</v>
      </c>
      <c r="D21" s="43">
        <v>15483975</v>
      </c>
      <c r="E21" s="9" t="s">
        <v>24</v>
      </c>
      <c r="F21" s="9" t="s">
        <v>23</v>
      </c>
      <c r="G21" s="42" t="s">
        <v>93</v>
      </c>
      <c r="H21" s="24" t="s">
        <v>23</v>
      </c>
      <c r="I21" s="42" t="s">
        <v>48</v>
      </c>
      <c r="J21" s="25" t="s">
        <v>96</v>
      </c>
      <c r="K21" s="54" t="s">
        <v>96</v>
      </c>
      <c r="L21" s="45" t="s">
        <v>270</v>
      </c>
    </row>
    <row r="22" spans="1:13" ht="21.75" customHeight="1">
      <c r="A22" s="102"/>
      <c r="B22" s="42" t="s">
        <v>83</v>
      </c>
      <c r="C22" s="8" t="s">
        <v>13</v>
      </c>
      <c r="D22" s="43">
        <v>16566814</v>
      </c>
      <c r="E22" s="9" t="s">
        <v>24</v>
      </c>
      <c r="F22" s="9" t="s">
        <v>23</v>
      </c>
      <c r="G22" s="44" t="s">
        <v>91</v>
      </c>
      <c r="H22" s="24" t="s">
        <v>23</v>
      </c>
      <c r="I22" s="42" t="s">
        <v>48</v>
      </c>
      <c r="J22" s="25" t="s">
        <v>95</v>
      </c>
      <c r="K22" s="54" t="s">
        <v>95</v>
      </c>
      <c r="L22" s="45" t="s">
        <v>268</v>
      </c>
    </row>
    <row r="23" spans="1:13" ht="21.75" customHeight="1">
      <c r="A23" s="102"/>
      <c r="B23" s="42" t="s">
        <v>84</v>
      </c>
      <c r="C23" s="8" t="s">
        <v>13</v>
      </c>
      <c r="D23" s="43">
        <v>12924094</v>
      </c>
      <c r="E23" s="9" t="s">
        <v>24</v>
      </c>
      <c r="F23" s="9" t="s">
        <v>23</v>
      </c>
      <c r="G23" s="44" t="s">
        <v>90</v>
      </c>
      <c r="H23" s="24" t="s">
        <v>23</v>
      </c>
      <c r="I23" s="42" t="s">
        <v>48</v>
      </c>
      <c r="J23" s="25" t="s">
        <v>96</v>
      </c>
      <c r="K23" s="54" t="s">
        <v>96</v>
      </c>
      <c r="L23" s="45" t="s">
        <v>273</v>
      </c>
    </row>
    <row r="24" spans="1:13" ht="21.75" customHeight="1">
      <c r="A24" s="102"/>
      <c r="B24" s="42" t="s">
        <v>60</v>
      </c>
      <c r="C24" s="8" t="s">
        <v>14</v>
      </c>
      <c r="D24" s="43">
        <v>20818007</v>
      </c>
      <c r="E24" s="42">
        <v>231</v>
      </c>
      <c r="F24" s="41">
        <v>0.938027905165423</v>
      </c>
      <c r="G24" s="44" t="s">
        <v>92</v>
      </c>
      <c r="H24" s="15">
        <v>28804</v>
      </c>
      <c r="I24" s="42" t="s">
        <v>103</v>
      </c>
      <c r="J24" s="46">
        <v>0.91202610748507196</v>
      </c>
      <c r="K24" s="54" t="s">
        <v>99</v>
      </c>
      <c r="L24" s="45" t="s">
        <v>271</v>
      </c>
    </row>
    <row r="25" spans="1:13" ht="21.75" customHeight="1">
      <c r="A25" s="102"/>
      <c r="B25" s="9" t="s">
        <v>56</v>
      </c>
      <c r="C25" s="8" t="s">
        <v>15</v>
      </c>
      <c r="D25" s="43">
        <v>17788792</v>
      </c>
      <c r="E25" s="42">
        <v>220</v>
      </c>
      <c r="F25" s="41">
        <v>0.93675039045427944</v>
      </c>
      <c r="G25" s="44" t="s">
        <v>92</v>
      </c>
      <c r="H25" s="15">
        <v>29674</v>
      </c>
      <c r="I25" s="42" t="s">
        <v>98</v>
      </c>
      <c r="J25" s="46">
        <v>0.99774213115859001</v>
      </c>
      <c r="K25" s="54" t="s">
        <v>99</v>
      </c>
      <c r="L25" s="45" t="s">
        <v>276</v>
      </c>
      <c r="M25" s="11"/>
    </row>
    <row r="26" spans="1:13" ht="21.75" customHeight="1">
      <c r="A26" s="102"/>
      <c r="B26" s="9" t="s">
        <v>57</v>
      </c>
      <c r="C26" s="8" t="s">
        <v>15</v>
      </c>
      <c r="D26" s="43">
        <v>15592506</v>
      </c>
      <c r="E26" s="42">
        <v>239</v>
      </c>
      <c r="F26" s="41">
        <v>0.92016096607629061</v>
      </c>
      <c r="G26" s="44" t="s">
        <v>92</v>
      </c>
      <c r="H26" s="15">
        <v>29845</v>
      </c>
      <c r="I26" s="42" t="s">
        <v>48</v>
      </c>
      <c r="J26" s="46">
        <v>0.99762104205059499</v>
      </c>
      <c r="K26" s="54" t="s">
        <v>99</v>
      </c>
      <c r="L26" s="45" t="s">
        <v>278</v>
      </c>
      <c r="M26" s="11"/>
    </row>
    <row r="27" spans="1:13" ht="21.75" customHeight="1">
      <c r="A27" s="102"/>
      <c r="B27" s="9" t="s">
        <v>58</v>
      </c>
      <c r="C27" s="8" t="s">
        <v>19</v>
      </c>
      <c r="D27" s="43">
        <v>21059519</v>
      </c>
      <c r="E27" s="42">
        <v>278</v>
      </c>
      <c r="F27" s="41">
        <v>0.92038755295691022</v>
      </c>
      <c r="G27" s="44" t="s">
        <v>92</v>
      </c>
      <c r="H27" s="15">
        <v>29842</v>
      </c>
      <c r="I27" s="42" t="s">
        <v>97</v>
      </c>
      <c r="J27" s="46">
        <v>0.92899269485959401</v>
      </c>
      <c r="K27" s="54" t="s">
        <v>99</v>
      </c>
      <c r="L27" s="45" t="s">
        <v>279</v>
      </c>
      <c r="M27" s="11"/>
    </row>
    <row r="28" spans="1:13" ht="21.75" customHeight="1">
      <c r="A28" s="102"/>
      <c r="B28" s="9" t="s">
        <v>61</v>
      </c>
      <c r="C28" s="8" t="s">
        <v>19</v>
      </c>
      <c r="D28" s="43">
        <v>16093202</v>
      </c>
      <c r="E28" s="42">
        <v>210</v>
      </c>
      <c r="F28" s="41">
        <v>0.9210525446425708</v>
      </c>
      <c r="G28" s="44" t="s">
        <v>92</v>
      </c>
      <c r="H28" s="15">
        <v>29836</v>
      </c>
      <c r="I28" s="42" t="s">
        <v>40</v>
      </c>
      <c r="J28" s="46">
        <v>0.92193993832953502</v>
      </c>
      <c r="K28" s="54" t="s">
        <v>99</v>
      </c>
      <c r="L28" s="45" t="s">
        <v>262</v>
      </c>
    </row>
    <row r="29" spans="1:13" ht="21.75" customHeight="1">
      <c r="A29" s="102"/>
      <c r="B29" s="9" t="s">
        <v>62</v>
      </c>
      <c r="C29" s="8" t="s">
        <v>55</v>
      </c>
      <c r="D29" s="43">
        <v>16098772</v>
      </c>
      <c r="E29" s="42">
        <v>252</v>
      </c>
      <c r="F29" s="41">
        <v>0.92051619833853127</v>
      </c>
      <c r="G29" s="44" t="s">
        <v>92</v>
      </c>
      <c r="H29" s="15">
        <v>29830</v>
      </c>
      <c r="I29" s="42" t="s">
        <v>48</v>
      </c>
      <c r="J29" s="46">
        <v>0.99795507877975198</v>
      </c>
      <c r="K29" s="54" t="s">
        <v>99</v>
      </c>
      <c r="L29" s="45" t="s">
        <v>277</v>
      </c>
    </row>
    <row r="30" spans="1:13" ht="21.75" customHeight="1">
      <c r="A30" s="102"/>
      <c r="B30" s="9" t="s">
        <v>59</v>
      </c>
      <c r="C30" s="8" t="s">
        <v>15</v>
      </c>
      <c r="D30" s="43">
        <v>24372476</v>
      </c>
      <c r="E30" s="42">
        <v>255</v>
      </c>
      <c r="F30" s="41">
        <v>0.93817151383161335</v>
      </c>
      <c r="G30" s="44" t="s">
        <v>92</v>
      </c>
      <c r="H30" s="15">
        <v>29811</v>
      </c>
      <c r="I30" s="42" t="s">
        <v>44</v>
      </c>
      <c r="J30" s="46">
        <v>0.99771896279896699</v>
      </c>
      <c r="K30" s="54" t="s">
        <v>99</v>
      </c>
      <c r="L30" s="45" t="s">
        <v>280</v>
      </c>
    </row>
    <row r="31" spans="1:13" ht="21.75" customHeight="1">
      <c r="A31" s="102" t="s">
        <v>18</v>
      </c>
      <c r="B31" s="42" t="s">
        <v>87</v>
      </c>
      <c r="C31" s="8" t="s">
        <v>16</v>
      </c>
      <c r="D31" s="43">
        <v>21184725</v>
      </c>
      <c r="E31" s="9" t="s">
        <v>24</v>
      </c>
      <c r="F31" s="9" t="s">
        <v>23</v>
      </c>
      <c r="G31" s="42" t="s">
        <v>93</v>
      </c>
      <c r="H31" s="9" t="s">
        <v>23</v>
      </c>
      <c r="I31" s="42" t="s">
        <v>48</v>
      </c>
      <c r="J31" s="25" t="s">
        <v>95</v>
      </c>
      <c r="K31" s="54" t="s">
        <v>95</v>
      </c>
      <c r="L31" s="45" t="s">
        <v>268</v>
      </c>
    </row>
    <row r="32" spans="1:13" ht="21.75" customHeight="1">
      <c r="A32" s="102"/>
      <c r="B32" s="42" t="s">
        <v>88</v>
      </c>
      <c r="C32" s="8" t="s">
        <v>16</v>
      </c>
      <c r="D32" s="43">
        <v>15145000</v>
      </c>
      <c r="E32" s="9" t="s">
        <v>24</v>
      </c>
      <c r="F32" s="9" t="s">
        <v>23</v>
      </c>
      <c r="G32" s="42" t="s">
        <v>93</v>
      </c>
      <c r="H32" s="9" t="s">
        <v>23</v>
      </c>
      <c r="I32" s="42" t="s">
        <v>48</v>
      </c>
      <c r="J32" s="25" t="s">
        <v>95</v>
      </c>
      <c r="K32" s="54" t="s">
        <v>95</v>
      </c>
      <c r="L32" s="45" t="s">
        <v>274</v>
      </c>
    </row>
    <row r="33" spans="1:12" ht="21.75" customHeight="1" thickBot="1">
      <c r="A33" s="110"/>
      <c r="B33" s="58" t="s">
        <v>89</v>
      </c>
      <c r="C33" s="59" t="s">
        <v>16</v>
      </c>
      <c r="D33" s="60">
        <v>15947716</v>
      </c>
      <c r="E33" s="61" t="s">
        <v>24</v>
      </c>
      <c r="F33" s="61" t="s">
        <v>23</v>
      </c>
      <c r="G33" s="58" t="s">
        <v>93</v>
      </c>
      <c r="H33" s="61" t="s">
        <v>23</v>
      </c>
      <c r="I33" s="58" t="s">
        <v>48</v>
      </c>
      <c r="J33" s="62" t="s">
        <v>96</v>
      </c>
      <c r="K33" s="63" t="s">
        <v>96</v>
      </c>
      <c r="L33" s="64" t="s">
        <v>275</v>
      </c>
    </row>
    <row r="34" spans="1:12" ht="31.5" customHeight="1" thickBot="1">
      <c r="A34" s="57"/>
      <c r="B34" s="108" t="s">
        <v>54</v>
      </c>
      <c r="C34" s="109"/>
      <c r="D34" s="17">
        <f>AVERAGE(D3:D33)</f>
        <v>19833322.233333334</v>
      </c>
      <c r="E34" s="18">
        <f>AVERAGE(E24:E30,E3:E19)</f>
        <v>312.91304347826087</v>
      </c>
      <c r="F34" s="18"/>
      <c r="G34" s="21" t="s">
        <v>23</v>
      </c>
      <c r="H34" s="17">
        <f>AVERAGE(H24:H30,H3:H19)</f>
        <v>29276.31818181818</v>
      </c>
      <c r="I34" s="19"/>
      <c r="J34" s="23"/>
      <c r="K34" s="20"/>
      <c r="L34" s="2"/>
    </row>
    <row r="35" spans="1:12" ht="48.75" customHeight="1" thickBot="1">
      <c r="A35" s="73" t="s">
        <v>258</v>
      </c>
      <c r="B35" s="37" t="s">
        <v>255</v>
      </c>
      <c r="C35" s="74" t="s">
        <v>260</v>
      </c>
      <c r="D35" s="35" t="s">
        <v>25</v>
      </c>
      <c r="E35" s="34" t="s">
        <v>22</v>
      </c>
      <c r="F35" s="34" t="s">
        <v>286</v>
      </c>
      <c r="G35" s="36" t="s">
        <v>78</v>
      </c>
      <c r="H35" s="36" t="s">
        <v>104</v>
      </c>
      <c r="I35" s="37" t="s">
        <v>39</v>
      </c>
      <c r="J35" s="38" t="s">
        <v>80</v>
      </c>
      <c r="K35" s="39" t="s">
        <v>43</v>
      </c>
      <c r="L35" s="2"/>
    </row>
    <row r="36" spans="1:12" ht="19.5" customHeight="1">
      <c r="A36" s="101" t="s">
        <v>256</v>
      </c>
      <c r="B36" s="26" t="s">
        <v>140</v>
      </c>
      <c r="C36" s="70" t="s">
        <v>254</v>
      </c>
      <c r="D36" s="28">
        <v>2922247</v>
      </c>
      <c r="E36" s="71">
        <f>467236263/5145929</f>
        <v>90.797261874386535</v>
      </c>
      <c r="F36" s="92">
        <v>0.90558925317469396</v>
      </c>
      <c r="G36" s="29" t="s">
        <v>250</v>
      </c>
      <c r="H36" s="30">
        <v>41257</v>
      </c>
      <c r="I36" s="26" t="s">
        <v>178</v>
      </c>
      <c r="J36" s="72">
        <v>0.997382262403956</v>
      </c>
      <c r="K36" s="32" t="s">
        <v>99</v>
      </c>
      <c r="L36" s="2"/>
    </row>
    <row r="37" spans="1:12" ht="19.5" customHeight="1">
      <c r="A37" s="102"/>
      <c r="B37" s="48" t="s">
        <v>141</v>
      </c>
      <c r="C37" s="48" t="s">
        <v>105</v>
      </c>
      <c r="D37" s="49">
        <v>1285417</v>
      </c>
      <c r="E37" s="69">
        <v>58.184258469170487</v>
      </c>
      <c r="F37" s="93">
        <v>0.89983985398943511</v>
      </c>
      <c r="G37" s="50" t="s">
        <v>250</v>
      </c>
      <c r="H37" s="15">
        <v>41802</v>
      </c>
      <c r="I37" s="48" t="s">
        <v>95</v>
      </c>
      <c r="J37" s="41">
        <v>0.99653126644658196</v>
      </c>
      <c r="K37" s="51" t="s">
        <v>99</v>
      </c>
      <c r="L37" s="2"/>
    </row>
    <row r="38" spans="1:12" ht="19.5" customHeight="1">
      <c r="A38" s="102"/>
      <c r="B38" s="48" t="s">
        <v>142</v>
      </c>
      <c r="C38" s="48" t="s">
        <v>106</v>
      </c>
      <c r="D38" s="49">
        <v>1688219</v>
      </c>
      <c r="E38" s="65">
        <v>79.638652612579776</v>
      </c>
      <c r="F38" s="94">
        <v>0.9185309397001008</v>
      </c>
      <c r="G38" s="50" t="s">
        <v>250</v>
      </c>
      <c r="H38" s="15">
        <v>41540</v>
      </c>
      <c r="I38" s="48" t="s">
        <v>95</v>
      </c>
      <c r="J38" s="41">
        <v>0.99860375541646595</v>
      </c>
      <c r="K38" s="51" t="s">
        <v>99</v>
      </c>
      <c r="L38" s="2"/>
    </row>
    <row r="39" spans="1:12" ht="19.5" customHeight="1">
      <c r="A39" s="102"/>
      <c r="B39" s="48" t="s">
        <v>143</v>
      </c>
      <c r="C39" s="48" t="s">
        <v>107</v>
      </c>
      <c r="D39" s="49">
        <v>1250801</v>
      </c>
      <c r="E39" s="65">
        <v>60.00826342532126</v>
      </c>
      <c r="F39" s="94">
        <v>0.90105926451764107</v>
      </c>
      <c r="G39" s="50" t="s">
        <v>250</v>
      </c>
      <c r="H39" s="15">
        <v>41709</v>
      </c>
      <c r="I39" s="48" t="s">
        <v>95</v>
      </c>
      <c r="J39" s="41">
        <v>0.99789014361408801</v>
      </c>
      <c r="K39" s="51" t="s">
        <v>99</v>
      </c>
      <c r="L39" s="2"/>
    </row>
    <row r="40" spans="1:12" ht="19.5" customHeight="1">
      <c r="A40" s="102"/>
      <c r="B40" s="48" t="s">
        <v>144</v>
      </c>
      <c r="C40" s="48" t="s">
        <v>108</v>
      </c>
      <c r="D40" s="49">
        <v>1345595</v>
      </c>
      <c r="E40" s="65">
        <v>60.12755247886242</v>
      </c>
      <c r="F40" s="94">
        <v>0.9120549467355652</v>
      </c>
      <c r="G40" s="50" t="s">
        <v>250</v>
      </c>
      <c r="H40" s="15">
        <v>41445</v>
      </c>
      <c r="I40" s="48" t="s">
        <v>179</v>
      </c>
      <c r="J40" s="41">
        <v>0.99768367716250494</v>
      </c>
      <c r="K40" s="51" t="s">
        <v>99</v>
      </c>
      <c r="L40" s="2"/>
    </row>
    <row r="41" spans="1:12" ht="19.5" customHeight="1">
      <c r="A41" s="102"/>
      <c r="B41" s="48" t="s">
        <v>145</v>
      </c>
      <c r="C41" s="48" t="s">
        <v>109</v>
      </c>
      <c r="D41" s="49">
        <v>2157436</v>
      </c>
      <c r="E41" s="65">
        <v>103.06819584957351</v>
      </c>
      <c r="F41" s="94">
        <v>0.916139146109478</v>
      </c>
      <c r="G41" s="50" t="s">
        <v>250</v>
      </c>
      <c r="H41" s="15">
        <v>41251</v>
      </c>
      <c r="I41" s="48" t="s">
        <v>95</v>
      </c>
      <c r="J41" s="41">
        <v>0.99801216940195403</v>
      </c>
      <c r="K41" s="51" t="s">
        <v>99</v>
      </c>
      <c r="L41" s="2"/>
    </row>
    <row r="42" spans="1:12" ht="19.5" customHeight="1">
      <c r="A42" s="102"/>
      <c r="B42" s="48" t="s">
        <v>146</v>
      </c>
      <c r="C42" s="48" t="s">
        <v>110</v>
      </c>
      <c r="D42" s="49">
        <v>1920795</v>
      </c>
      <c r="E42" s="65">
        <v>87.186092734664626</v>
      </c>
      <c r="F42" s="94">
        <v>0.91251569930327447</v>
      </c>
      <c r="G42" s="50" t="s">
        <v>250</v>
      </c>
      <c r="H42" s="15">
        <v>41207</v>
      </c>
      <c r="I42" s="48" t="s">
        <v>95</v>
      </c>
      <c r="J42" s="41">
        <v>0.99759749557114097</v>
      </c>
      <c r="K42" s="51" t="s">
        <v>99</v>
      </c>
      <c r="L42" s="2"/>
    </row>
    <row r="43" spans="1:12" ht="19.5" customHeight="1">
      <c r="A43" s="102"/>
      <c r="B43" s="48" t="s">
        <v>147</v>
      </c>
      <c r="C43" s="48" t="s">
        <v>111</v>
      </c>
      <c r="D43" s="49">
        <v>977338</v>
      </c>
      <c r="E43" s="65">
        <v>48.026334992185085</v>
      </c>
      <c r="F43" s="94">
        <v>0.88864304190749621</v>
      </c>
      <c r="G43" s="50" t="s">
        <v>250</v>
      </c>
      <c r="H43" s="15">
        <v>40879</v>
      </c>
      <c r="I43" s="48" t="s">
        <v>95</v>
      </c>
      <c r="J43" s="41">
        <v>0.99826316690721395</v>
      </c>
      <c r="K43" s="51" t="s">
        <v>99</v>
      </c>
      <c r="L43" s="2"/>
    </row>
    <row r="44" spans="1:12" ht="19.5" customHeight="1">
      <c r="A44" s="102"/>
      <c r="B44" s="48" t="s">
        <v>148</v>
      </c>
      <c r="C44" s="48" t="s">
        <v>112</v>
      </c>
      <c r="D44" s="49">
        <v>2408672</v>
      </c>
      <c r="E44" s="65">
        <v>110.26847144606931</v>
      </c>
      <c r="F44" s="94">
        <v>0.91621260223372691</v>
      </c>
      <c r="G44" s="50" t="s">
        <v>250</v>
      </c>
      <c r="H44" s="15">
        <v>41269</v>
      </c>
      <c r="I44" s="48" t="s">
        <v>179</v>
      </c>
      <c r="J44" s="41">
        <v>0.99786764884053403</v>
      </c>
      <c r="K44" s="51" t="s">
        <v>99</v>
      </c>
      <c r="L44" s="2"/>
    </row>
    <row r="45" spans="1:12" ht="19.5" customHeight="1">
      <c r="A45" s="102"/>
      <c r="B45" s="48" t="s">
        <v>149</v>
      </c>
      <c r="C45" s="48" t="s">
        <v>113</v>
      </c>
      <c r="D45" s="49">
        <v>2133942</v>
      </c>
      <c r="E45" s="65">
        <v>105.3550779655141</v>
      </c>
      <c r="F45" s="94">
        <v>0.90824397305131876</v>
      </c>
      <c r="G45" s="50" t="s">
        <v>250</v>
      </c>
      <c r="H45" s="15">
        <v>41296</v>
      </c>
      <c r="I45" s="48" t="s">
        <v>178</v>
      </c>
      <c r="J45" s="41">
        <v>0.99799012010848498</v>
      </c>
      <c r="K45" s="51" t="s">
        <v>99</v>
      </c>
      <c r="L45" s="2"/>
    </row>
    <row r="46" spans="1:12" ht="19.5" customHeight="1">
      <c r="A46" s="102"/>
      <c r="B46" s="48" t="s">
        <v>150</v>
      </c>
      <c r="C46" s="48" t="s">
        <v>114</v>
      </c>
      <c r="D46" s="49">
        <v>2320781</v>
      </c>
      <c r="E46" s="65">
        <v>66.013074024146079</v>
      </c>
      <c r="F46" s="94">
        <v>0.90930656058410442</v>
      </c>
      <c r="G46" s="50" t="s">
        <v>250</v>
      </c>
      <c r="H46" s="15">
        <v>41270</v>
      </c>
      <c r="I46" s="48" t="s">
        <v>95</v>
      </c>
      <c r="J46" s="41">
        <v>0.99592924642597502</v>
      </c>
      <c r="K46" s="51" t="s">
        <v>99</v>
      </c>
      <c r="L46" s="2"/>
    </row>
    <row r="47" spans="1:12" ht="19.5" customHeight="1">
      <c r="A47" s="102"/>
      <c r="B47" s="48" t="s">
        <v>142</v>
      </c>
      <c r="C47" s="48" t="s">
        <v>115</v>
      </c>
      <c r="D47" s="49">
        <v>2203080</v>
      </c>
      <c r="E47" s="65">
        <v>105.47667758338679</v>
      </c>
      <c r="F47" s="94">
        <v>0.91971401082292425</v>
      </c>
      <c r="G47" s="50" t="s">
        <v>250</v>
      </c>
      <c r="H47" s="15">
        <v>41492</v>
      </c>
      <c r="I47" s="48" t="s">
        <v>95</v>
      </c>
      <c r="J47" s="41">
        <v>0.99845753398245396</v>
      </c>
      <c r="K47" s="51" t="s">
        <v>99</v>
      </c>
      <c r="L47" s="2"/>
    </row>
    <row r="48" spans="1:12" ht="19.5" customHeight="1">
      <c r="A48" s="102"/>
      <c r="B48" s="48" t="s">
        <v>151</v>
      </c>
      <c r="C48" s="48" t="s">
        <v>116</v>
      </c>
      <c r="D48" s="49">
        <v>1995701</v>
      </c>
      <c r="E48" s="65">
        <v>85.114270523359338</v>
      </c>
      <c r="F48" s="94">
        <v>0.91945846901502137</v>
      </c>
      <c r="G48" s="50" t="s">
        <v>250</v>
      </c>
      <c r="H48" s="15">
        <v>42331</v>
      </c>
      <c r="I48" s="48" t="s">
        <v>95</v>
      </c>
      <c r="J48" s="41">
        <v>0.998204625451797</v>
      </c>
      <c r="K48" s="51" t="s">
        <v>99</v>
      </c>
      <c r="L48" s="2"/>
    </row>
    <row r="49" spans="1:12" ht="19.5" customHeight="1">
      <c r="A49" s="102"/>
      <c r="B49" s="48" t="s">
        <v>152</v>
      </c>
      <c r="C49" s="48" t="s">
        <v>117</v>
      </c>
      <c r="D49" s="49">
        <v>1047424</v>
      </c>
      <c r="E49" s="67">
        <v>47.950739312571159</v>
      </c>
      <c r="F49" s="41">
        <v>0.87614947660568188</v>
      </c>
      <c r="G49" s="50" t="s">
        <v>250</v>
      </c>
      <c r="H49" s="15">
        <v>41651</v>
      </c>
      <c r="I49" s="48" t="s">
        <v>179</v>
      </c>
      <c r="J49" s="41">
        <v>0.99697486254831802</v>
      </c>
      <c r="K49" s="51" t="s">
        <v>99</v>
      </c>
      <c r="L49" s="2"/>
    </row>
    <row r="50" spans="1:12" ht="19.5" customHeight="1">
      <c r="A50" s="102"/>
      <c r="B50" s="48" t="s">
        <v>153</v>
      </c>
      <c r="C50" s="48" t="s">
        <v>118</v>
      </c>
      <c r="D50" s="49">
        <v>1688365</v>
      </c>
      <c r="E50" s="69">
        <v>81.091679461570493</v>
      </c>
      <c r="F50" s="93">
        <v>0.90780984347044047</v>
      </c>
      <c r="G50" s="50" t="s">
        <v>250</v>
      </c>
      <c r="H50" s="15">
        <v>41147</v>
      </c>
      <c r="I50" s="48" t="s">
        <v>95</v>
      </c>
      <c r="J50" s="41">
        <v>0.99771550781344898</v>
      </c>
      <c r="K50" s="51" t="s">
        <v>99</v>
      </c>
      <c r="L50" s="2"/>
    </row>
    <row r="51" spans="1:12" ht="19.5" customHeight="1">
      <c r="A51" s="102"/>
      <c r="B51" s="48" t="s">
        <v>154</v>
      </c>
      <c r="C51" s="48" t="s">
        <v>119</v>
      </c>
      <c r="D51" s="49">
        <v>2264334</v>
      </c>
      <c r="E51" s="67">
        <v>59.269730305256836</v>
      </c>
      <c r="F51" s="41">
        <v>0.89020816260776237</v>
      </c>
      <c r="G51" s="50" t="s">
        <v>250</v>
      </c>
      <c r="H51" s="15">
        <v>41673</v>
      </c>
      <c r="I51" s="48" t="s">
        <v>95</v>
      </c>
      <c r="J51" s="41">
        <v>0.99606459818107695</v>
      </c>
      <c r="K51" s="51" t="s">
        <v>99</v>
      </c>
      <c r="L51" s="2"/>
    </row>
    <row r="52" spans="1:12" ht="19.5" customHeight="1">
      <c r="A52" s="102"/>
      <c r="B52" s="48" t="s">
        <v>155</v>
      </c>
      <c r="C52" s="48" t="s">
        <v>120</v>
      </c>
      <c r="D52" s="49">
        <v>3337922</v>
      </c>
      <c r="E52" s="67">
        <v>146.02332465138949</v>
      </c>
      <c r="F52" s="41">
        <v>0.90332921421962875</v>
      </c>
      <c r="G52" s="50" t="s">
        <v>250</v>
      </c>
      <c r="H52" s="15">
        <v>40823</v>
      </c>
      <c r="I52" s="48" t="s">
        <v>95</v>
      </c>
      <c r="J52" s="41">
        <v>0.99781985645347004</v>
      </c>
      <c r="K52" s="51" t="s">
        <v>99</v>
      </c>
      <c r="L52" s="2"/>
    </row>
    <row r="53" spans="1:12" ht="19.5" customHeight="1">
      <c r="A53" s="102"/>
      <c r="B53" s="48" t="s">
        <v>156</v>
      </c>
      <c r="C53" s="48" t="s">
        <v>121</v>
      </c>
      <c r="D53" s="49">
        <v>2328936</v>
      </c>
      <c r="E53" s="67">
        <v>103.94161423525276</v>
      </c>
      <c r="F53" s="41">
        <v>0.91606491267174495</v>
      </c>
      <c r="G53" s="50" t="s">
        <v>250</v>
      </c>
      <c r="H53" s="15">
        <v>41459</v>
      </c>
      <c r="I53" s="48" t="s">
        <v>179</v>
      </c>
      <c r="J53" s="41">
        <v>0.99802214235750997</v>
      </c>
      <c r="K53" s="51" t="s">
        <v>99</v>
      </c>
      <c r="L53" s="2"/>
    </row>
    <row r="54" spans="1:12" ht="19.5" customHeight="1">
      <c r="A54" s="102"/>
      <c r="B54" s="48" t="s">
        <v>157</v>
      </c>
      <c r="C54" s="48" t="s">
        <v>122</v>
      </c>
      <c r="D54" s="49">
        <v>1695843</v>
      </c>
      <c r="E54" s="66">
        <v>81.158878212272271</v>
      </c>
      <c r="F54" s="95">
        <v>0.91228658615383151</v>
      </c>
      <c r="G54" s="50" t="s">
        <v>250</v>
      </c>
      <c r="H54" s="15">
        <v>41209</v>
      </c>
      <c r="I54" s="48" t="s">
        <v>178</v>
      </c>
      <c r="J54" s="41">
        <v>0.99798587687155704</v>
      </c>
      <c r="K54" s="51" t="s">
        <v>99</v>
      </c>
      <c r="L54" s="2"/>
    </row>
    <row r="55" spans="1:12" ht="19.5" customHeight="1">
      <c r="A55" s="102"/>
      <c r="B55" s="48" t="s">
        <v>158</v>
      </c>
      <c r="C55" s="48" t="s">
        <v>123</v>
      </c>
      <c r="D55" s="49">
        <v>2231690</v>
      </c>
      <c r="E55" s="66">
        <v>59.523522574835368</v>
      </c>
      <c r="F55" s="95">
        <v>0.89827959149844472</v>
      </c>
      <c r="G55" s="50" t="s">
        <v>250</v>
      </c>
      <c r="H55" s="15">
        <v>41108</v>
      </c>
      <c r="I55" s="48" t="s">
        <v>95</v>
      </c>
      <c r="J55" s="41">
        <v>0.996205118225163</v>
      </c>
      <c r="K55" s="51" t="s">
        <v>99</v>
      </c>
    </row>
    <row r="56" spans="1:12" ht="19.5" customHeight="1">
      <c r="A56" s="102"/>
      <c r="B56" s="48" t="s">
        <v>159</v>
      </c>
      <c r="C56" s="48" t="s">
        <v>124</v>
      </c>
      <c r="D56" s="49">
        <v>2790977</v>
      </c>
      <c r="E56" s="66">
        <v>127.83489822731717</v>
      </c>
      <c r="F56" s="95">
        <v>0.90090924301520681</v>
      </c>
      <c r="G56" s="50" t="s">
        <v>250</v>
      </c>
      <c r="H56" s="15">
        <v>41049</v>
      </c>
      <c r="I56" s="48" t="s">
        <v>95</v>
      </c>
      <c r="J56" s="41">
        <v>0.99751516480304003</v>
      </c>
      <c r="K56" s="51" t="s">
        <v>99</v>
      </c>
    </row>
    <row r="57" spans="1:12" ht="19.5" customHeight="1">
      <c r="A57" s="102"/>
      <c r="B57" s="48" t="s">
        <v>154</v>
      </c>
      <c r="C57" s="48" t="s">
        <v>125</v>
      </c>
      <c r="D57" s="49">
        <v>2331913</v>
      </c>
      <c r="E57" s="66">
        <v>107.33535363585467</v>
      </c>
      <c r="F57" s="95">
        <v>0.90988624211488345</v>
      </c>
      <c r="G57" s="50" t="s">
        <v>250</v>
      </c>
      <c r="H57" s="15">
        <v>41716</v>
      </c>
      <c r="I57" s="48" t="s">
        <v>95</v>
      </c>
      <c r="J57" s="41">
        <v>0.99753092338671001</v>
      </c>
      <c r="K57" s="51" t="s">
        <v>99</v>
      </c>
    </row>
    <row r="58" spans="1:12" ht="19.5" customHeight="1">
      <c r="A58" s="102"/>
      <c r="B58" s="48" t="s">
        <v>160</v>
      </c>
      <c r="C58" s="48" t="s">
        <v>126</v>
      </c>
      <c r="D58" s="49">
        <v>1690014</v>
      </c>
      <c r="E58" s="66">
        <v>71.708990349458773</v>
      </c>
      <c r="F58" s="95">
        <v>0.91326677845730087</v>
      </c>
      <c r="G58" s="50" t="s">
        <v>250</v>
      </c>
      <c r="H58" s="15">
        <v>41549</v>
      </c>
      <c r="I58" s="48" t="s">
        <v>179</v>
      </c>
      <c r="J58" s="41">
        <v>0.99619726106524797</v>
      </c>
      <c r="K58" s="51" t="s">
        <v>99</v>
      </c>
    </row>
    <row r="59" spans="1:12" ht="19.5" customHeight="1">
      <c r="A59" s="102"/>
      <c r="B59" s="48" t="s">
        <v>161</v>
      </c>
      <c r="C59" s="48" t="s">
        <v>127</v>
      </c>
      <c r="D59" s="49">
        <v>2166218</v>
      </c>
      <c r="E59" s="66">
        <v>100.73301497164069</v>
      </c>
      <c r="F59" s="95">
        <v>0.90967714478765638</v>
      </c>
      <c r="G59" s="50" t="s">
        <v>250</v>
      </c>
      <c r="H59" s="15">
        <v>41677</v>
      </c>
      <c r="I59" s="48" t="s">
        <v>95</v>
      </c>
      <c r="J59" s="41">
        <v>0.99772056529980602</v>
      </c>
      <c r="K59" s="51" t="s">
        <v>99</v>
      </c>
    </row>
    <row r="60" spans="1:12" ht="19.5" customHeight="1">
      <c r="A60" s="102"/>
      <c r="B60" s="48" t="s">
        <v>162</v>
      </c>
      <c r="C60" s="48" t="s">
        <v>128</v>
      </c>
      <c r="D60" s="49">
        <v>1897151</v>
      </c>
      <c r="E60" s="66">
        <v>87.3438681334313</v>
      </c>
      <c r="F60" s="95">
        <v>0.90372098021562286</v>
      </c>
      <c r="G60" s="50" t="s">
        <v>250</v>
      </c>
      <c r="H60" s="15">
        <v>41849</v>
      </c>
      <c r="I60" s="48" t="s">
        <v>178</v>
      </c>
      <c r="J60" s="41">
        <v>0.99706086166933505</v>
      </c>
      <c r="K60" s="51" t="s">
        <v>99</v>
      </c>
    </row>
    <row r="61" spans="1:12" ht="19.5" customHeight="1">
      <c r="A61" s="102"/>
      <c r="B61" s="48" t="s">
        <v>163</v>
      </c>
      <c r="C61" s="48" t="s">
        <v>129</v>
      </c>
      <c r="D61" s="49">
        <v>2476760</v>
      </c>
      <c r="E61" s="66">
        <v>107.65704151767349</v>
      </c>
      <c r="F61" s="95">
        <v>0.92014988935914199</v>
      </c>
      <c r="G61" s="50" t="s">
        <v>250</v>
      </c>
      <c r="H61" s="15">
        <v>41489</v>
      </c>
      <c r="I61" s="48" t="s">
        <v>95</v>
      </c>
      <c r="J61" s="41">
        <v>0.99727638651208705</v>
      </c>
      <c r="K61" s="51" t="s">
        <v>99</v>
      </c>
    </row>
    <row r="62" spans="1:12" ht="19.5" customHeight="1">
      <c r="A62" s="102"/>
      <c r="B62" s="48" t="s">
        <v>164</v>
      </c>
      <c r="C62" s="48" t="s">
        <v>130</v>
      </c>
      <c r="D62" s="49">
        <v>2677741</v>
      </c>
      <c r="E62" s="68">
        <v>126.77857214897446</v>
      </c>
      <c r="F62" s="95">
        <v>0.90811688229666598</v>
      </c>
      <c r="G62" s="50" t="s">
        <v>250</v>
      </c>
      <c r="H62" s="15">
        <v>41058</v>
      </c>
      <c r="I62" s="48" t="s">
        <v>95</v>
      </c>
      <c r="J62" s="41">
        <v>0.99868478737395905</v>
      </c>
      <c r="K62" s="51" t="s">
        <v>99</v>
      </c>
    </row>
    <row r="63" spans="1:12" ht="19.5" customHeight="1">
      <c r="A63" s="102"/>
      <c r="B63" s="48" t="s">
        <v>165</v>
      </c>
      <c r="C63" s="48" t="s">
        <v>131</v>
      </c>
      <c r="D63" s="49">
        <v>2312017</v>
      </c>
      <c r="E63" s="68">
        <v>106.38867559190965</v>
      </c>
      <c r="F63" s="95">
        <v>0.90838311216497547</v>
      </c>
      <c r="G63" s="50" t="s">
        <v>250</v>
      </c>
      <c r="H63" s="15">
        <v>41519</v>
      </c>
      <c r="I63" s="48" t="s">
        <v>95</v>
      </c>
      <c r="J63" s="41">
        <v>0.99732652520532805</v>
      </c>
      <c r="K63" s="51" t="s">
        <v>99</v>
      </c>
    </row>
    <row r="64" spans="1:12" ht="19.5" customHeight="1">
      <c r="A64" s="102"/>
      <c r="B64" s="48" t="s">
        <v>166</v>
      </c>
      <c r="C64" s="48" t="s">
        <v>132</v>
      </c>
      <c r="D64" s="49">
        <v>1833114</v>
      </c>
      <c r="E64" s="68">
        <v>86.070803541984347</v>
      </c>
      <c r="F64" s="95">
        <v>0.91555324607082611</v>
      </c>
      <c r="G64" s="50" t="s">
        <v>250</v>
      </c>
      <c r="H64" s="15">
        <v>41249</v>
      </c>
      <c r="I64" s="48" t="s">
        <v>179</v>
      </c>
      <c r="J64" s="41">
        <v>0.99803631603190401</v>
      </c>
      <c r="K64" s="51" t="s">
        <v>99</v>
      </c>
    </row>
    <row r="65" spans="1:11" ht="19.5" customHeight="1">
      <c r="A65" s="102"/>
      <c r="B65" s="48" t="s">
        <v>167</v>
      </c>
      <c r="C65" s="48" t="s">
        <v>133</v>
      </c>
      <c r="D65" s="49">
        <v>1350574</v>
      </c>
      <c r="E65" s="67">
        <v>59.406536506819272</v>
      </c>
      <c r="F65" s="41">
        <v>0.89707747619526035</v>
      </c>
      <c r="G65" s="50" t="s">
        <v>250</v>
      </c>
      <c r="H65" s="15">
        <v>41609</v>
      </c>
      <c r="I65" s="48" t="s">
        <v>95</v>
      </c>
      <c r="J65" s="41">
        <v>0.99661131005311399</v>
      </c>
      <c r="K65" s="51" t="s">
        <v>99</v>
      </c>
    </row>
    <row r="66" spans="1:11" ht="19.5" customHeight="1">
      <c r="A66" s="102"/>
      <c r="B66" s="48" t="s">
        <v>168</v>
      </c>
      <c r="C66" s="48" t="s">
        <v>134</v>
      </c>
      <c r="D66" s="49">
        <v>2174902</v>
      </c>
      <c r="E66" s="67">
        <v>99.489179310480182</v>
      </c>
      <c r="F66" s="41">
        <v>0.90328471302266311</v>
      </c>
      <c r="G66" s="50" t="s">
        <v>250</v>
      </c>
      <c r="H66" s="15">
        <v>41722</v>
      </c>
      <c r="I66" s="48" t="s">
        <v>95</v>
      </c>
      <c r="J66" s="41">
        <v>0.99690810603518498</v>
      </c>
      <c r="K66" s="51" t="s">
        <v>99</v>
      </c>
    </row>
    <row r="67" spans="1:11" ht="19.5" customHeight="1">
      <c r="A67" s="102"/>
      <c r="B67" s="48" t="s">
        <v>169</v>
      </c>
      <c r="C67" s="48" t="s">
        <v>135</v>
      </c>
      <c r="D67" s="49">
        <v>1470129</v>
      </c>
      <c r="E67" s="67">
        <v>63.861411612946853</v>
      </c>
      <c r="F67" s="41">
        <v>0.89985306831866507</v>
      </c>
      <c r="G67" s="50" t="s">
        <v>250</v>
      </c>
      <c r="H67" s="15">
        <v>41689</v>
      </c>
      <c r="I67" s="48" t="s">
        <v>95</v>
      </c>
      <c r="J67" s="41">
        <v>0.99716951713881397</v>
      </c>
      <c r="K67" s="51" t="s">
        <v>99</v>
      </c>
    </row>
    <row r="68" spans="1:11" ht="19.5" customHeight="1">
      <c r="A68" s="102"/>
      <c r="B68" s="48" t="s">
        <v>170</v>
      </c>
      <c r="C68" s="48" t="s">
        <v>136</v>
      </c>
      <c r="D68" s="49">
        <v>1208148</v>
      </c>
      <c r="E68" s="67">
        <v>56.081332836111805</v>
      </c>
      <c r="F68" s="41">
        <v>0.91098225412748601</v>
      </c>
      <c r="G68" s="50" t="s">
        <v>250</v>
      </c>
      <c r="H68" s="15">
        <v>41199</v>
      </c>
      <c r="I68" s="48" t="s">
        <v>179</v>
      </c>
      <c r="J68" s="41">
        <v>0.99783975339207298</v>
      </c>
      <c r="K68" s="51" t="s">
        <v>99</v>
      </c>
    </row>
    <row r="69" spans="1:11" ht="19.5" customHeight="1">
      <c r="A69" s="102"/>
      <c r="B69" s="48" t="s">
        <v>171</v>
      </c>
      <c r="C69" s="48" t="s">
        <v>137</v>
      </c>
      <c r="D69" s="49">
        <v>2341439</v>
      </c>
      <c r="E69" s="67">
        <v>116.7106281489698</v>
      </c>
      <c r="F69" s="41">
        <v>0.90902517310285469</v>
      </c>
      <c r="G69" s="50" t="s">
        <v>250</v>
      </c>
      <c r="H69" s="15">
        <v>41285</v>
      </c>
      <c r="I69" s="48" t="s">
        <v>95</v>
      </c>
      <c r="J69" s="41">
        <v>0.99820758144604604</v>
      </c>
      <c r="K69" s="51" t="s">
        <v>99</v>
      </c>
    </row>
    <row r="70" spans="1:11" ht="19.5" customHeight="1">
      <c r="A70" s="102"/>
      <c r="B70" s="48" t="s">
        <v>172</v>
      </c>
      <c r="C70" s="48" t="s">
        <v>138</v>
      </c>
      <c r="D70" s="49">
        <v>954236</v>
      </c>
      <c r="E70" s="67">
        <v>43.337965020504555</v>
      </c>
      <c r="F70" s="41">
        <v>0.80878865604247552</v>
      </c>
      <c r="G70" s="50" t="s">
        <v>250</v>
      </c>
      <c r="H70" s="15">
        <v>41249</v>
      </c>
      <c r="I70" s="48" t="s">
        <v>95</v>
      </c>
      <c r="J70" s="41">
        <v>0.99684840844626499</v>
      </c>
      <c r="K70" s="51" t="s">
        <v>99</v>
      </c>
    </row>
    <row r="71" spans="1:11" ht="19.5" customHeight="1">
      <c r="A71" s="102"/>
      <c r="B71" s="48" t="s">
        <v>173</v>
      </c>
      <c r="C71" s="48" t="s">
        <v>139</v>
      </c>
      <c r="D71" s="49">
        <v>1792896</v>
      </c>
      <c r="E71" s="67">
        <v>79.167354232831428</v>
      </c>
      <c r="F71" s="41">
        <v>0.91497745110746764</v>
      </c>
      <c r="G71" s="50" t="s">
        <v>250</v>
      </c>
      <c r="H71" s="15">
        <v>41406</v>
      </c>
      <c r="I71" s="48" t="s">
        <v>95</v>
      </c>
      <c r="J71" s="41">
        <v>0.99719847365116199</v>
      </c>
      <c r="K71" s="51" t="s">
        <v>99</v>
      </c>
    </row>
    <row r="72" spans="1:11" ht="19.5" customHeight="1">
      <c r="A72" s="102"/>
      <c r="B72" s="48" t="s">
        <v>174</v>
      </c>
      <c r="C72" s="48" t="s">
        <v>49</v>
      </c>
      <c r="D72" s="49">
        <v>2436344</v>
      </c>
      <c r="E72" s="67">
        <v>113.85092584837452</v>
      </c>
      <c r="F72" s="41">
        <v>0.90893228414150296</v>
      </c>
      <c r="G72" s="50" t="s">
        <v>250</v>
      </c>
      <c r="H72" s="15">
        <v>41406</v>
      </c>
      <c r="I72" s="48" t="s">
        <v>179</v>
      </c>
      <c r="J72" s="41">
        <v>0.99731922909723203</v>
      </c>
      <c r="K72" s="51" t="s">
        <v>99</v>
      </c>
    </row>
    <row r="73" spans="1:11" ht="19.5" customHeight="1">
      <c r="A73" s="102"/>
      <c r="B73" s="48" t="s">
        <v>175</v>
      </c>
      <c r="C73" s="48" t="s">
        <v>50</v>
      </c>
      <c r="D73" s="49">
        <v>2687729</v>
      </c>
      <c r="E73" s="67">
        <v>122.34913346064432</v>
      </c>
      <c r="F73" s="41">
        <v>0.90817226588240918</v>
      </c>
      <c r="G73" s="50" t="s">
        <v>250</v>
      </c>
      <c r="H73" s="15">
        <v>41311</v>
      </c>
      <c r="I73" s="48" t="s">
        <v>95</v>
      </c>
      <c r="J73" s="41">
        <v>0.99743409745588296</v>
      </c>
      <c r="K73" s="51" t="s">
        <v>99</v>
      </c>
    </row>
    <row r="74" spans="1:11" ht="19.5" customHeight="1">
      <c r="A74" s="102"/>
      <c r="B74" s="48" t="s">
        <v>176</v>
      </c>
      <c r="C74" s="48" t="s">
        <v>51</v>
      </c>
      <c r="D74" s="49">
        <v>1084013</v>
      </c>
      <c r="E74" s="67">
        <v>53.175878446826609</v>
      </c>
      <c r="F74" s="41">
        <v>0.90179868396940577</v>
      </c>
      <c r="G74" s="50" t="s">
        <v>250</v>
      </c>
      <c r="H74" s="15">
        <v>41272</v>
      </c>
      <c r="I74" s="48" t="s">
        <v>95</v>
      </c>
      <c r="J74" s="41">
        <v>0.99726206629191705</v>
      </c>
      <c r="K74" s="51" t="s">
        <v>99</v>
      </c>
    </row>
    <row r="75" spans="1:11" ht="19.5" customHeight="1">
      <c r="A75" s="102"/>
      <c r="B75" s="48" t="s">
        <v>157</v>
      </c>
      <c r="C75" s="48" t="s">
        <v>52</v>
      </c>
      <c r="D75" s="49">
        <v>1695843</v>
      </c>
      <c r="E75" s="67">
        <v>81.158878212272271</v>
      </c>
      <c r="F75" s="41">
        <v>0.91228658615383151</v>
      </c>
      <c r="G75" s="50" t="s">
        <v>250</v>
      </c>
      <c r="H75" s="15">
        <v>41209</v>
      </c>
      <c r="I75" s="48" t="s">
        <v>95</v>
      </c>
      <c r="J75" s="41">
        <v>0.99798587687155704</v>
      </c>
      <c r="K75" s="51" t="s">
        <v>99</v>
      </c>
    </row>
    <row r="76" spans="1:11" ht="19.5" customHeight="1" thickBot="1">
      <c r="A76" s="103"/>
      <c r="B76" s="75" t="s">
        <v>177</v>
      </c>
      <c r="C76" s="75" t="s">
        <v>53</v>
      </c>
      <c r="D76" s="76">
        <v>2585589</v>
      </c>
      <c r="E76" s="77">
        <v>118.93397499265924</v>
      </c>
      <c r="F76" s="80">
        <v>0.90798415601925331</v>
      </c>
      <c r="G76" s="78" t="s">
        <v>250</v>
      </c>
      <c r="H76" s="79">
        <v>41300</v>
      </c>
      <c r="I76" s="75" t="s">
        <v>179</v>
      </c>
      <c r="J76" s="80">
        <v>0.99726392251815998</v>
      </c>
      <c r="K76" s="81" t="s">
        <v>99</v>
      </c>
    </row>
    <row r="77" spans="1:11" ht="19.5" customHeight="1" thickBot="1">
      <c r="A77" s="84" t="s">
        <v>219</v>
      </c>
      <c r="B77" s="37" t="s">
        <v>180</v>
      </c>
      <c r="C77" s="37" t="s">
        <v>181</v>
      </c>
      <c r="D77" s="85">
        <v>17768096</v>
      </c>
      <c r="E77" s="86">
        <v>351.81648522550546</v>
      </c>
      <c r="F77" s="96">
        <v>0.89140231044773455</v>
      </c>
      <c r="G77" s="87" t="s">
        <v>250</v>
      </c>
      <c r="H77" s="88">
        <v>43720</v>
      </c>
      <c r="I77" s="37" t="s">
        <v>179</v>
      </c>
      <c r="J77" s="89">
        <v>0.99830741079597396</v>
      </c>
      <c r="K77" s="39" t="s">
        <v>99</v>
      </c>
    </row>
    <row r="78" spans="1:11" ht="19.5" customHeight="1">
      <c r="A78" s="101" t="s">
        <v>257</v>
      </c>
      <c r="B78" s="82" t="s">
        <v>192</v>
      </c>
      <c r="C78" s="26" t="s">
        <v>182</v>
      </c>
      <c r="D78" s="28">
        <v>10916064</v>
      </c>
      <c r="E78" s="83">
        <v>255.88840712726505</v>
      </c>
      <c r="F78" s="97">
        <v>0.90212534996110516</v>
      </c>
      <c r="G78" s="29" t="s">
        <v>250</v>
      </c>
      <c r="H78" s="30">
        <v>39754</v>
      </c>
      <c r="I78" s="26" t="s">
        <v>95</v>
      </c>
      <c r="J78" s="72">
        <v>0.99735875635156201</v>
      </c>
      <c r="K78" s="32" t="s">
        <v>99</v>
      </c>
    </row>
    <row r="79" spans="1:11" ht="19.5" customHeight="1">
      <c r="A79" s="102"/>
      <c r="B79" s="40" t="s">
        <v>193</v>
      </c>
      <c r="C79" s="48" t="s">
        <v>183</v>
      </c>
      <c r="D79" s="49">
        <v>4851653</v>
      </c>
      <c r="E79" s="65">
        <v>106.77223490646684</v>
      </c>
      <c r="F79" s="94">
        <v>0.88777322811877113</v>
      </c>
      <c r="G79" s="50" t="s">
        <v>250</v>
      </c>
      <c r="H79" s="15">
        <v>39244</v>
      </c>
      <c r="I79" s="48" t="s">
        <v>95</v>
      </c>
      <c r="J79" s="41">
        <v>0.99653450208949101</v>
      </c>
      <c r="K79" s="51" t="s">
        <v>99</v>
      </c>
    </row>
    <row r="80" spans="1:11" ht="19.5" customHeight="1">
      <c r="A80" s="102"/>
      <c r="B80" s="40" t="s">
        <v>194</v>
      </c>
      <c r="C80" s="48" t="s">
        <v>184</v>
      </c>
      <c r="D80" s="49">
        <v>11361485</v>
      </c>
      <c r="E80" s="65">
        <v>266.3980981859641</v>
      </c>
      <c r="F80" s="94">
        <v>0.90224719384974028</v>
      </c>
      <c r="G80" s="50" t="s">
        <v>250</v>
      </c>
      <c r="H80" s="15">
        <v>40025</v>
      </c>
      <c r="I80" s="48" t="s">
        <v>179</v>
      </c>
      <c r="J80" s="41">
        <v>0.99617738913179299</v>
      </c>
      <c r="K80" s="51" t="s">
        <v>99</v>
      </c>
    </row>
    <row r="81" spans="1:11" ht="19.5" customHeight="1">
      <c r="A81" s="102"/>
      <c r="B81" s="40" t="s">
        <v>220</v>
      </c>
      <c r="C81" s="48" t="s">
        <v>185</v>
      </c>
      <c r="D81" s="49">
        <v>7631464</v>
      </c>
      <c r="E81" s="65">
        <v>227.15869126837933</v>
      </c>
      <c r="F81" s="94">
        <v>0.90054565463301184</v>
      </c>
      <c r="G81" s="50" t="s">
        <v>250</v>
      </c>
      <c r="H81" s="15">
        <v>40103</v>
      </c>
      <c r="I81" s="48" t="s">
        <v>95</v>
      </c>
      <c r="J81" s="41">
        <v>0.99655886093309698</v>
      </c>
      <c r="K81" s="51" t="s">
        <v>99</v>
      </c>
    </row>
    <row r="82" spans="1:11" ht="19.5" customHeight="1">
      <c r="A82" s="102"/>
      <c r="B82" s="40" t="s">
        <v>221</v>
      </c>
      <c r="C82" s="48" t="s">
        <v>186</v>
      </c>
      <c r="D82" s="49">
        <v>13064335</v>
      </c>
      <c r="E82" s="65">
        <v>244.67906436330543</v>
      </c>
      <c r="F82" s="94">
        <v>0.90101223705185207</v>
      </c>
      <c r="G82" s="50" t="s">
        <v>250</v>
      </c>
      <c r="H82" s="15">
        <v>40081</v>
      </c>
      <c r="I82" s="48" t="s">
        <v>178</v>
      </c>
      <c r="J82" s="41">
        <v>0.99670666899528504</v>
      </c>
      <c r="K82" s="51" t="s">
        <v>99</v>
      </c>
    </row>
    <row r="83" spans="1:11" ht="19.5" customHeight="1">
      <c r="A83" s="102"/>
      <c r="B83" s="40" t="s">
        <v>222</v>
      </c>
      <c r="C83" s="48" t="s">
        <v>187</v>
      </c>
      <c r="D83" s="49">
        <v>10036221</v>
      </c>
      <c r="E83" s="65">
        <v>56.206554540492107</v>
      </c>
      <c r="F83" s="94">
        <v>0.86392427878425837</v>
      </c>
      <c r="G83" s="50" t="s">
        <v>250</v>
      </c>
      <c r="H83" s="15">
        <v>40144</v>
      </c>
      <c r="I83" s="48" t="s">
        <v>95</v>
      </c>
      <c r="J83" s="41">
        <v>0.99564069350338802</v>
      </c>
      <c r="K83" s="51" t="s">
        <v>99</v>
      </c>
    </row>
    <row r="84" spans="1:11" ht="19.5" customHeight="1">
      <c r="A84" s="102"/>
      <c r="B84" s="40" t="s">
        <v>196</v>
      </c>
      <c r="C84" s="48" t="s">
        <v>188</v>
      </c>
      <c r="D84" s="49">
        <v>10143250</v>
      </c>
      <c r="E84" s="65">
        <v>224.60492731244446</v>
      </c>
      <c r="F84" s="94">
        <v>0.90667865802268166</v>
      </c>
      <c r="G84" s="50" t="s">
        <v>250</v>
      </c>
      <c r="H84" s="15">
        <v>40022</v>
      </c>
      <c r="I84" s="48" t="s">
        <v>95</v>
      </c>
      <c r="J84" s="41">
        <v>0.99702663535055702</v>
      </c>
      <c r="K84" s="51" t="s">
        <v>99</v>
      </c>
    </row>
    <row r="85" spans="1:11" ht="19.5" customHeight="1">
      <c r="A85" s="102"/>
      <c r="B85" s="40" t="s">
        <v>223</v>
      </c>
      <c r="C85" s="48" t="s">
        <v>189</v>
      </c>
      <c r="D85" s="49">
        <v>2395912</v>
      </c>
      <c r="E85" s="65">
        <v>287.16944209684976</v>
      </c>
      <c r="F85" s="94">
        <v>0.91455206630328556</v>
      </c>
      <c r="G85" s="50" t="s">
        <v>250</v>
      </c>
      <c r="H85" s="15">
        <v>33243</v>
      </c>
      <c r="I85" s="48" t="s">
        <v>95</v>
      </c>
      <c r="J85" s="41">
        <v>0.984387690641639</v>
      </c>
      <c r="K85" s="51" t="s">
        <v>99</v>
      </c>
    </row>
    <row r="86" spans="1:11" ht="19.5" customHeight="1">
      <c r="A86" s="102"/>
      <c r="B86" s="40" t="s">
        <v>224</v>
      </c>
      <c r="C86" s="48" t="s">
        <v>190</v>
      </c>
      <c r="D86" s="49">
        <v>10784040</v>
      </c>
      <c r="E86" s="65">
        <v>220.72284227007407</v>
      </c>
      <c r="F86" s="94">
        <v>0.89772925355169109</v>
      </c>
      <c r="G86" s="50" t="s">
        <v>250</v>
      </c>
      <c r="H86" s="15">
        <v>39360</v>
      </c>
      <c r="I86" s="48" t="s">
        <v>179</v>
      </c>
      <c r="J86" s="41">
        <v>0.99634146341463403</v>
      </c>
      <c r="K86" s="51" t="s">
        <v>99</v>
      </c>
    </row>
    <row r="87" spans="1:11" ht="19.5" customHeight="1">
      <c r="A87" s="102"/>
      <c r="B87" s="40" t="s">
        <v>195</v>
      </c>
      <c r="C87" s="48" t="s">
        <v>191</v>
      </c>
      <c r="D87" s="49">
        <v>10075150</v>
      </c>
      <c r="E87" s="65">
        <v>168.68645020170314</v>
      </c>
      <c r="F87" s="94">
        <v>0.89393363180875596</v>
      </c>
      <c r="G87" s="50" t="s">
        <v>250</v>
      </c>
      <c r="H87" s="15">
        <v>39305</v>
      </c>
      <c r="I87" s="48" t="s">
        <v>95</v>
      </c>
      <c r="J87" s="41">
        <v>0.99679430097951904</v>
      </c>
      <c r="K87" s="51" t="s">
        <v>99</v>
      </c>
    </row>
    <row r="88" spans="1:11" ht="19.5" customHeight="1">
      <c r="A88" s="102"/>
      <c r="B88" s="40" t="s">
        <v>207</v>
      </c>
      <c r="C88" s="48" t="s">
        <v>197</v>
      </c>
      <c r="D88" s="49">
        <v>12917753</v>
      </c>
      <c r="E88" s="65">
        <v>248.37058051131294</v>
      </c>
      <c r="F88" s="94">
        <v>0.91010874809971143</v>
      </c>
      <c r="G88" s="50" t="s">
        <v>250</v>
      </c>
      <c r="H88" s="15">
        <v>42259</v>
      </c>
      <c r="I88" s="48" t="s">
        <v>179</v>
      </c>
      <c r="J88" s="41">
        <v>0.99595352469296505</v>
      </c>
      <c r="K88" s="51" t="s">
        <v>99</v>
      </c>
    </row>
    <row r="89" spans="1:11" ht="19.5" customHeight="1">
      <c r="A89" s="102"/>
      <c r="B89" s="40" t="s">
        <v>208</v>
      </c>
      <c r="C89" s="48" t="s">
        <v>198</v>
      </c>
      <c r="D89" s="49">
        <v>15778748</v>
      </c>
      <c r="E89" s="65">
        <v>368.00455913791268</v>
      </c>
      <c r="F89" s="94">
        <v>0.9044011295142238</v>
      </c>
      <c r="G89" s="50" t="s">
        <v>250</v>
      </c>
      <c r="H89" s="15">
        <v>39477</v>
      </c>
      <c r="I89" s="48" t="s">
        <v>95</v>
      </c>
      <c r="J89" s="41">
        <v>0.996985586544064</v>
      </c>
      <c r="K89" s="51" t="s">
        <v>99</v>
      </c>
    </row>
    <row r="90" spans="1:11" ht="19.5" customHeight="1">
      <c r="A90" s="102"/>
      <c r="B90" s="40" t="s">
        <v>209</v>
      </c>
      <c r="C90" s="48" t="s">
        <v>199</v>
      </c>
      <c r="D90" s="49">
        <v>11407046</v>
      </c>
      <c r="E90" s="65">
        <v>262.16645488113033</v>
      </c>
      <c r="F90" s="94">
        <v>0.89879048078587953</v>
      </c>
      <c r="G90" s="50" t="s">
        <v>250</v>
      </c>
      <c r="H90" s="15">
        <v>39684</v>
      </c>
      <c r="I90" s="48" t="s">
        <v>95</v>
      </c>
      <c r="J90" s="41">
        <v>0.99702650942445303</v>
      </c>
      <c r="K90" s="51" t="s">
        <v>99</v>
      </c>
    </row>
    <row r="91" spans="1:11" ht="19.5" customHeight="1">
      <c r="A91" s="102"/>
      <c r="B91" s="40" t="s">
        <v>210</v>
      </c>
      <c r="C91" s="48" t="s">
        <v>200</v>
      </c>
      <c r="D91" s="49">
        <v>11401806</v>
      </c>
      <c r="E91" s="65">
        <v>273.4244512506877</v>
      </c>
      <c r="F91" s="94">
        <v>0.90427675935676533</v>
      </c>
      <c r="G91" s="50" t="s">
        <v>250</v>
      </c>
      <c r="H91" s="15">
        <v>39326</v>
      </c>
      <c r="I91" s="48" t="s">
        <v>179</v>
      </c>
      <c r="J91" s="41">
        <v>0.90817779586024505</v>
      </c>
      <c r="K91" s="51" t="s">
        <v>99</v>
      </c>
    </row>
    <row r="92" spans="1:11" ht="19.5" customHeight="1">
      <c r="A92" s="102"/>
      <c r="B92" s="40" t="s">
        <v>211</v>
      </c>
      <c r="C92" s="48" t="s">
        <v>283</v>
      </c>
      <c r="D92" s="49">
        <v>6194547</v>
      </c>
      <c r="E92" s="65">
        <v>142.90810755453487</v>
      </c>
      <c r="F92" s="94">
        <v>0.89763791921730751</v>
      </c>
      <c r="G92" s="50" t="s">
        <v>250</v>
      </c>
      <c r="H92" s="15">
        <v>39402</v>
      </c>
      <c r="I92" s="48" t="s">
        <v>95</v>
      </c>
      <c r="J92" s="41">
        <v>0.99725902238465003</v>
      </c>
      <c r="K92" s="51" t="s">
        <v>99</v>
      </c>
    </row>
    <row r="93" spans="1:11" ht="19.5" customHeight="1">
      <c r="A93" s="102"/>
      <c r="B93" s="40" t="s">
        <v>212</v>
      </c>
      <c r="C93" s="48" t="s">
        <v>201</v>
      </c>
      <c r="D93" s="49">
        <v>11603360</v>
      </c>
      <c r="E93" s="65">
        <v>271.5313322434103</v>
      </c>
      <c r="F93" s="94">
        <v>0.89525098383596047</v>
      </c>
      <c r="G93" s="50" t="s">
        <v>250</v>
      </c>
      <c r="H93" s="15">
        <v>39276</v>
      </c>
      <c r="I93" s="48" t="s">
        <v>178</v>
      </c>
      <c r="J93" s="41">
        <v>0.99747937671860698</v>
      </c>
      <c r="K93" s="51" t="s">
        <v>99</v>
      </c>
    </row>
    <row r="94" spans="1:11" ht="19.5" customHeight="1">
      <c r="A94" s="102"/>
      <c r="B94" s="40" t="s">
        <v>213</v>
      </c>
      <c r="C94" s="48" t="s">
        <v>202</v>
      </c>
      <c r="D94" s="49">
        <v>10758571</v>
      </c>
      <c r="E94" s="65">
        <v>237.69668644864709</v>
      </c>
      <c r="F94" s="94">
        <v>0.89748206786374241</v>
      </c>
      <c r="G94" s="50" t="s">
        <v>250</v>
      </c>
      <c r="H94" s="15">
        <v>39480</v>
      </c>
      <c r="I94" s="48" t="s">
        <v>95</v>
      </c>
      <c r="J94" s="41">
        <v>0.99696048632218803</v>
      </c>
      <c r="K94" s="51" t="s">
        <v>99</v>
      </c>
    </row>
    <row r="95" spans="1:11" ht="19.5" customHeight="1">
      <c r="A95" s="102"/>
      <c r="B95" s="40" t="s">
        <v>252</v>
      </c>
      <c r="C95" s="48" t="s">
        <v>251</v>
      </c>
      <c r="D95" s="49">
        <v>10587613</v>
      </c>
      <c r="E95" s="65">
        <v>244.51649177437156</v>
      </c>
      <c r="F95" s="94">
        <v>0.8945937652851409</v>
      </c>
      <c r="G95" s="50" t="s">
        <v>250</v>
      </c>
      <c r="H95" s="15">
        <v>39250</v>
      </c>
      <c r="I95" s="48" t="s">
        <v>95</v>
      </c>
      <c r="J95" s="41">
        <v>0.99740127388535005</v>
      </c>
      <c r="K95" s="51" t="s">
        <v>99</v>
      </c>
    </row>
    <row r="96" spans="1:11" ht="19.5" customHeight="1">
      <c r="A96" s="102"/>
      <c r="B96" s="40" t="s">
        <v>214</v>
      </c>
      <c r="C96" s="48" t="s">
        <v>203</v>
      </c>
      <c r="D96" s="49">
        <v>10274784</v>
      </c>
      <c r="E96" s="65">
        <v>228.68178748676866</v>
      </c>
      <c r="F96" s="94">
        <v>0.89656347765388911</v>
      </c>
      <c r="G96" s="50" t="s">
        <v>250</v>
      </c>
      <c r="H96" s="15">
        <v>39333</v>
      </c>
      <c r="I96" s="48" t="s">
        <v>95</v>
      </c>
      <c r="J96" s="41">
        <v>0.99679658302189</v>
      </c>
      <c r="K96" s="51" t="s">
        <v>99</v>
      </c>
    </row>
    <row r="97" spans="1:11" ht="19.5" customHeight="1">
      <c r="A97" s="102"/>
      <c r="B97" s="40" t="s">
        <v>215</v>
      </c>
      <c r="C97" s="48" t="s">
        <v>204</v>
      </c>
      <c r="D97" s="49">
        <v>11115707</v>
      </c>
      <c r="E97" s="65">
        <v>221.80570621942121</v>
      </c>
      <c r="F97" s="94">
        <v>0.90766040495311928</v>
      </c>
      <c r="G97" s="50" t="s">
        <v>250</v>
      </c>
      <c r="H97" s="15">
        <v>42178</v>
      </c>
      <c r="I97" s="48" t="s">
        <v>95</v>
      </c>
      <c r="J97" s="41">
        <v>0.99604058988098099</v>
      </c>
      <c r="K97" s="51" t="s">
        <v>99</v>
      </c>
    </row>
    <row r="98" spans="1:11" ht="19.5" customHeight="1">
      <c r="A98" s="102"/>
      <c r="B98" s="40" t="s">
        <v>216</v>
      </c>
      <c r="C98" s="48" t="s">
        <v>205</v>
      </c>
      <c r="D98" s="49">
        <v>11035159</v>
      </c>
      <c r="E98" s="65">
        <v>256.86166948669523</v>
      </c>
      <c r="F98" s="94">
        <v>0.90847541814121413</v>
      </c>
      <c r="G98" s="50" t="s">
        <v>250</v>
      </c>
      <c r="H98" s="15">
        <v>39925</v>
      </c>
      <c r="I98" s="48" t="s">
        <v>179</v>
      </c>
      <c r="J98" s="41">
        <v>0.81490294301815902</v>
      </c>
      <c r="K98" s="51" t="s">
        <v>23</v>
      </c>
    </row>
    <row r="99" spans="1:11" ht="19.5" customHeight="1">
      <c r="A99" s="102"/>
      <c r="B99" s="40" t="s">
        <v>217</v>
      </c>
      <c r="C99" s="48" t="s">
        <v>206</v>
      </c>
      <c r="D99" s="49">
        <v>12825247</v>
      </c>
      <c r="E99" s="65">
        <v>267.91795980861764</v>
      </c>
      <c r="F99" s="94">
        <v>0.90857161068487347</v>
      </c>
      <c r="G99" s="50" t="s">
        <v>250</v>
      </c>
      <c r="H99" s="15">
        <v>42175</v>
      </c>
      <c r="I99" s="48" t="s">
        <v>95</v>
      </c>
      <c r="J99" s="41">
        <v>0.99606401896858299</v>
      </c>
      <c r="K99" s="51" t="s">
        <v>99</v>
      </c>
    </row>
    <row r="100" spans="1:11" ht="19.5" customHeight="1">
      <c r="A100" s="102"/>
      <c r="B100" s="40" t="s">
        <v>237</v>
      </c>
      <c r="C100" s="48" t="s">
        <v>225</v>
      </c>
      <c r="D100" s="49">
        <v>13254078</v>
      </c>
      <c r="E100" s="67">
        <v>288.49381266077336</v>
      </c>
      <c r="F100" s="41">
        <v>0.9681865643862555</v>
      </c>
      <c r="G100" s="50" t="s">
        <v>21</v>
      </c>
      <c r="H100" s="15">
        <v>18076</v>
      </c>
      <c r="I100" s="48" t="s">
        <v>95</v>
      </c>
      <c r="J100" s="41">
        <v>0.99806373091391898</v>
      </c>
      <c r="K100" s="51" t="s">
        <v>99</v>
      </c>
    </row>
    <row r="101" spans="1:11" ht="19.5" customHeight="1">
      <c r="A101" s="102"/>
      <c r="B101" s="40" t="s">
        <v>238</v>
      </c>
      <c r="C101" s="48" t="s">
        <v>226</v>
      </c>
      <c r="D101" s="49">
        <v>7872323</v>
      </c>
      <c r="E101" s="67">
        <v>190.82483572587975</v>
      </c>
      <c r="F101" s="41">
        <v>0.97102252460617988</v>
      </c>
      <c r="G101" s="50" t="s">
        <v>21</v>
      </c>
      <c r="H101" s="15">
        <v>19046</v>
      </c>
      <c r="I101" s="48" t="s">
        <v>95</v>
      </c>
      <c r="J101" s="41">
        <v>0.99926493751968903</v>
      </c>
      <c r="K101" s="51" t="s">
        <v>99</v>
      </c>
    </row>
    <row r="102" spans="1:11" ht="19.5" customHeight="1">
      <c r="A102" s="102"/>
      <c r="B102" s="40" t="s">
        <v>239</v>
      </c>
      <c r="C102" s="48" t="s">
        <v>227</v>
      </c>
      <c r="D102" s="49">
        <v>12033327</v>
      </c>
      <c r="E102" s="67">
        <v>290.23584764039259</v>
      </c>
      <c r="F102" s="41">
        <v>0.97280025203599219</v>
      </c>
      <c r="G102" s="50" t="s">
        <v>21</v>
      </c>
      <c r="H102" s="15">
        <v>13635</v>
      </c>
      <c r="I102" s="48" t="s">
        <v>179</v>
      </c>
      <c r="J102" s="41">
        <v>0.99948661532819905</v>
      </c>
      <c r="K102" s="51" t="s">
        <v>99</v>
      </c>
    </row>
    <row r="103" spans="1:11" ht="19.5" customHeight="1">
      <c r="A103" s="102"/>
      <c r="B103" s="40" t="s">
        <v>240</v>
      </c>
      <c r="C103" s="48" t="s">
        <v>228</v>
      </c>
      <c r="D103" s="49">
        <v>10311924</v>
      </c>
      <c r="E103" s="67">
        <v>248.97001926735194</v>
      </c>
      <c r="F103" s="41">
        <v>0.97043778481538678</v>
      </c>
      <c r="G103" s="50" t="s">
        <v>21</v>
      </c>
      <c r="H103" s="15">
        <v>13645</v>
      </c>
      <c r="I103" s="48" t="s">
        <v>95</v>
      </c>
      <c r="J103" s="41">
        <v>0.99941370465371904</v>
      </c>
      <c r="K103" s="51" t="s">
        <v>99</v>
      </c>
    </row>
    <row r="104" spans="1:11" ht="19.5" customHeight="1">
      <c r="A104" s="102"/>
      <c r="B104" s="40" t="s">
        <v>241</v>
      </c>
      <c r="C104" s="48" t="s">
        <v>229</v>
      </c>
      <c r="D104" s="49">
        <v>10822042</v>
      </c>
      <c r="E104" s="67">
        <v>258.30162448080972</v>
      </c>
      <c r="F104" s="41">
        <v>0.95803052826677315</v>
      </c>
      <c r="G104" s="50" t="s">
        <v>21</v>
      </c>
      <c r="H104" s="15">
        <v>25459</v>
      </c>
      <c r="I104" s="48" t="s">
        <v>95</v>
      </c>
      <c r="J104" s="41">
        <v>0.99933225971169304</v>
      </c>
      <c r="K104" s="51" t="s">
        <v>99</v>
      </c>
    </row>
    <row r="105" spans="1:11" ht="19.5" customHeight="1">
      <c r="A105" s="102"/>
      <c r="B105" s="40" t="s">
        <v>242</v>
      </c>
      <c r="C105" s="48" t="s">
        <v>230</v>
      </c>
      <c r="D105" s="49">
        <v>14495846</v>
      </c>
      <c r="E105" s="67">
        <v>336.32144547528202</v>
      </c>
      <c r="F105" s="41">
        <v>0.94699821542376605</v>
      </c>
      <c r="G105" s="50" t="s">
        <v>21</v>
      </c>
      <c r="H105" s="15">
        <v>26740</v>
      </c>
      <c r="I105" s="48" t="s">
        <v>95</v>
      </c>
      <c r="J105" s="41">
        <v>0.99913986537023203</v>
      </c>
      <c r="K105" s="51" t="s">
        <v>99</v>
      </c>
    </row>
    <row r="106" spans="1:11" ht="19.5" customHeight="1">
      <c r="A106" s="102"/>
      <c r="B106" s="40" t="s">
        <v>243</v>
      </c>
      <c r="C106" s="48" t="s">
        <v>231</v>
      </c>
      <c r="D106" s="49">
        <v>11195546</v>
      </c>
      <c r="E106" s="67">
        <v>266.92683441053919</v>
      </c>
      <c r="F106" s="41">
        <v>0.9581986016222781</v>
      </c>
      <c r="G106" s="50" t="s">
        <v>21</v>
      </c>
      <c r="H106" s="15">
        <v>25459</v>
      </c>
      <c r="I106" s="48" t="s">
        <v>179</v>
      </c>
      <c r="J106" s="41">
        <v>0.99956793275462497</v>
      </c>
      <c r="K106" s="51" t="s">
        <v>99</v>
      </c>
    </row>
    <row r="107" spans="1:11" ht="19.5" customHeight="1">
      <c r="A107" s="102"/>
      <c r="B107" s="40" t="s">
        <v>244</v>
      </c>
      <c r="C107" s="48" t="s">
        <v>232</v>
      </c>
      <c r="D107" s="49">
        <v>10062621</v>
      </c>
      <c r="E107" s="67">
        <v>180.57395681144112</v>
      </c>
      <c r="F107" s="41">
        <v>0.97319785288139371</v>
      </c>
      <c r="G107" s="50" t="s">
        <v>21</v>
      </c>
      <c r="H107" s="15">
        <v>10323</v>
      </c>
      <c r="I107" s="48" t="s">
        <v>95</v>
      </c>
      <c r="J107" s="41">
        <v>0.93606509735541998</v>
      </c>
      <c r="K107" s="51" t="s">
        <v>99</v>
      </c>
    </row>
    <row r="108" spans="1:11" ht="19.5" customHeight="1">
      <c r="A108" s="102"/>
      <c r="B108" s="40" t="s">
        <v>245</v>
      </c>
      <c r="C108" s="48" t="s">
        <v>233</v>
      </c>
      <c r="D108" s="49">
        <v>15673359</v>
      </c>
      <c r="E108" s="67">
        <v>371.29325783359741</v>
      </c>
      <c r="F108" s="41">
        <v>0.95140940059451318</v>
      </c>
      <c r="G108" s="50" t="s">
        <v>21</v>
      </c>
      <c r="H108" s="15">
        <v>25263</v>
      </c>
      <c r="I108" s="48" t="s">
        <v>95</v>
      </c>
      <c r="J108" s="41">
        <v>0.99897082690100103</v>
      </c>
      <c r="K108" s="51" t="s">
        <v>99</v>
      </c>
    </row>
    <row r="109" spans="1:11" ht="19.5" customHeight="1">
      <c r="A109" s="102"/>
      <c r="B109" s="40" t="s">
        <v>246</v>
      </c>
      <c r="C109" s="48" t="s">
        <v>234</v>
      </c>
      <c r="D109" s="49">
        <v>9961900</v>
      </c>
      <c r="E109" s="67">
        <v>237.50719041137805</v>
      </c>
      <c r="F109" s="41">
        <v>0.96794519031623516</v>
      </c>
      <c r="G109" s="50" t="s">
        <v>21</v>
      </c>
      <c r="H109" s="15">
        <v>19230</v>
      </c>
      <c r="I109" s="48" t="s">
        <v>95</v>
      </c>
      <c r="J109" s="41">
        <v>0.99849193967758698</v>
      </c>
      <c r="K109" s="51" t="s">
        <v>99</v>
      </c>
    </row>
    <row r="110" spans="1:11" ht="19.5" customHeight="1">
      <c r="A110" s="102"/>
      <c r="B110" s="40" t="s">
        <v>247</v>
      </c>
      <c r="C110" s="48" t="s">
        <v>235</v>
      </c>
      <c r="D110" s="49">
        <v>10608913</v>
      </c>
      <c r="E110" s="67">
        <v>254.27128649972985</v>
      </c>
      <c r="F110" s="41">
        <v>0.97231916982128141</v>
      </c>
      <c r="G110" s="50" t="s">
        <v>21</v>
      </c>
      <c r="H110" s="15">
        <v>13635</v>
      </c>
      <c r="I110" s="48" t="s">
        <v>179</v>
      </c>
      <c r="J110" s="41">
        <v>0.99919325265859904</v>
      </c>
      <c r="K110" s="51" t="s">
        <v>99</v>
      </c>
    </row>
    <row r="111" spans="1:11" ht="21.75" customHeight="1">
      <c r="A111" s="102"/>
      <c r="B111" s="48" t="s">
        <v>248</v>
      </c>
      <c r="C111" s="48" t="s">
        <v>284</v>
      </c>
      <c r="D111" s="49">
        <v>6911304</v>
      </c>
      <c r="E111" s="67">
        <v>150.09861963278192</v>
      </c>
      <c r="F111" s="41">
        <v>0.96493763978733171</v>
      </c>
      <c r="G111" s="50" t="s">
        <v>21</v>
      </c>
      <c r="H111" s="15">
        <v>18096</v>
      </c>
      <c r="I111" s="48" t="s">
        <v>179</v>
      </c>
      <c r="J111" s="41">
        <v>0.99745800176834698</v>
      </c>
      <c r="K111" s="51" t="s">
        <v>99</v>
      </c>
    </row>
    <row r="112" spans="1:11" ht="18.75" customHeight="1" thickBot="1">
      <c r="A112" s="103"/>
      <c r="B112" s="90" t="s">
        <v>249</v>
      </c>
      <c r="C112" s="75" t="s">
        <v>236</v>
      </c>
      <c r="D112" s="76">
        <v>10973907</v>
      </c>
      <c r="E112" s="77">
        <v>260.36960422982145</v>
      </c>
      <c r="F112" s="80">
        <v>0.97882849539362393</v>
      </c>
      <c r="G112" s="78" t="s">
        <v>21</v>
      </c>
      <c r="H112" s="79">
        <v>6918</v>
      </c>
      <c r="I112" s="75" t="s">
        <v>179</v>
      </c>
      <c r="J112" s="80">
        <v>0.99985544955189398</v>
      </c>
      <c r="K112" s="81" t="s">
        <v>99</v>
      </c>
    </row>
    <row r="113" spans="1:11" ht="21.75" customHeight="1" thickBot="1">
      <c r="A113" s="33" t="s">
        <v>218</v>
      </c>
      <c r="B113" s="37" t="s">
        <v>253</v>
      </c>
      <c r="C113" s="37" t="s">
        <v>285</v>
      </c>
      <c r="D113" s="85">
        <v>5746707</v>
      </c>
      <c r="E113" s="91">
        <v>142.48829493097793</v>
      </c>
      <c r="F113" s="89">
        <v>0.9677143671066375</v>
      </c>
      <c r="G113" s="87" t="s">
        <v>21</v>
      </c>
      <c r="H113" s="88">
        <v>19247</v>
      </c>
      <c r="I113" s="37" t="s">
        <v>179</v>
      </c>
      <c r="J113" s="89">
        <v>0.999376526211877</v>
      </c>
      <c r="K113" s="39" t="s">
        <v>99</v>
      </c>
    </row>
    <row r="114" spans="1:11">
      <c r="A114" s="2"/>
      <c r="B114" s="13"/>
      <c r="C114" s="2"/>
      <c r="D114" s="16"/>
      <c r="E114" s="2"/>
      <c r="F114" s="2"/>
      <c r="G114" s="13"/>
      <c r="H114" s="2"/>
      <c r="I114" s="13"/>
      <c r="J114" s="13"/>
      <c r="K114" s="13"/>
    </row>
  </sheetData>
  <mergeCells count="15">
    <mergeCell ref="L6:L7"/>
    <mergeCell ref="A78:A112"/>
    <mergeCell ref="D6:D7"/>
    <mergeCell ref="G6:G7"/>
    <mergeCell ref="E6:E7"/>
    <mergeCell ref="K6:K7"/>
    <mergeCell ref="I6:I7"/>
    <mergeCell ref="J6:J7"/>
    <mergeCell ref="B34:C34"/>
    <mergeCell ref="A3:A10"/>
    <mergeCell ref="A11:A30"/>
    <mergeCell ref="A31:A33"/>
    <mergeCell ref="C6:C7"/>
    <mergeCell ref="A36:A76"/>
    <mergeCell ref="F6:F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Supplemantary Table 1</vt:lpstr>
      <vt:lpstr>Supplemantary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2020-04-04T11:46:21Z</dcterms:modified>
</cp:coreProperties>
</file>