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darcy\Dropbox\Research\18. EHS in HCFs costing - Fieldwork\999. Manuscript\Supplements\"/>
    </mc:Choice>
  </mc:AlternateContent>
  <xr:revisionPtr revIDLastSave="0" documentId="13_ncr:1_{63073EAC-F5D3-4AF1-A9DF-4850F34F2B9C}" xr6:coauthVersionLast="45" xr6:coauthVersionMax="45" xr10:uidLastSave="{00000000-0000-0000-0000-000000000000}"/>
  <bookViews>
    <workbookView xWindow="-120" yWindow="-120" windowWidth="20730" windowHeight="11160" firstSheet="4" activeTab="7" xr2:uid="{4458ED7B-24F4-48AF-A2C1-0645CE02B9C3}"/>
  </bookViews>
  <sheets>
    <sheet name="Summary" sheetId="4" r:id="rId1"/>
    <sheet name="Cap hardware" sheetId="5" r:id="rId2"/>
    <sheet name="Cap software" sheetId="6" r:id="rId3"/>
    <sheet name="Cap maintenance" sheetId="7" r:id="rId4"/>
    <sheet name="Recurrent training" sheetId="1" r:id="rId5"/>
    <sheet name="Consumables" sheetId="3" r:id="rId6"/>
    <sheet name="Personnel" sheetId="2" r:id="rId7"/>
    <sheet name="Direct support" sheetId="8" r:id="rId8"/>
    <sheet name="Contracted" sheetId="9" r:id="rId9"/>
    <sheet name="Metadata for raw data" sheetId="11" r:id="rId10"/>
    <sheet name="Raw data" sheetId="12" r:id="rId11"/>
  </sheets>
  <definedNames>
    <definedName name="_xlnm._FilterDatabase" localSheetId="3" hidden="1">'Cap maintenance'!$A$8:$P$8</definedName>
    <definedName name="_xlnm._FilterDatabase" localSheetId="7" hidden="1">'Direct support'!$A$8:$F$8</definedName>
    <definedName name="_xlnm._FilterDatabase" localSheetId="10" hidden="1">'Raw data'!$A$1:$N$1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8" l="1"/>
  <c r="F12" i="8" s="1"/>
  <c r="D11" i="8"/>
  <c r="F11" i="8" s="1"/>
  <c r="D10" i="8"/>
  <c r="F10" i="8" s="1"/>
  <c r="D9" i="8"/>
  <c r="F9" i="8" s="1"/>
  <c r="C14" i="8" l="1"/>
  <c r="B7" i="9"/>
  <c r="C17" i="4" s="1"/>
  <c r="B6" i="9"/>
  <c r="C5" i="4" l="1"/>
  <c r="C6" i="4"/>
  <c r="C8" i="4" s="1"/>
  <c r="B36" i="7" l="1"/>
  <c r="B35" i="7"/>
  <c r="B10" i="6" l="1"/>
  <c r="C12" i="4" l="1"/>
  <c r="C16" i="4" l="1"/>
  <c r="C13" i="4" l="1"/>
  <c r="B11" i="3"/>
  <c r="C14" i="4" s="1"/>
  <c r="B10" i="5"/>
  <c r="D27" i="11"/>
  <c r="D24" i="11"/>
  <c r="D23" i="11"/>
  <c r="D22" i="11"/>
  <c r="D25" i="11"/>
  <c r="D26" i="11"/>
  <c r="C10" i="2" l="1"/>
  <c r="C15" i="4" s="1"/>
  <c r="B10" i="1" l="1"/>
  <c r="C19" i="4" l="1"/>
</calcChain>
</file>

<file path=xl/sharedStrings.xml><?xml version="1.0" encoding="utf-8"?>
<sst xmlns="http://schemas.openxmlformats.org/spreadsheetml/2006/main" count="1841" uniqueCount="145">
  <si>
    <t>Costs included</t>
  </si>
  <si>
    <t>Recurrent training</t>
  </si>
  <si>
    <t>Expenses</t>
  </si>
  <si>
    <t>TOTAL</t>
  </si>
  <si>
    <t>Annual cost (2019 USD)</t>
  </si>
  <si>
    <t>Notes</t>
  </si>
  <si>
    <t>Consumables</t>
  </si>
  <si>
    <t>Personnel</t>
  </si>
  <si>
    <t>Total number of staff</t>
  </si>
  <si>
    <t>Percent effort of duties</t>
  </si>
  <si>
    <t>Total annual salaries for all staff</t>
  </si>
  <si>
    <t>Staff type</t>
  </si>
  <si>
    <t>Capital hardware</t>
  </si>
  <si>
    <t>Capital software</t>
  </si>
  <si>
    <t>Total</t>
  </si>
  <si>
    <t>Notes on data accuracy and completeness</t>
  </si>
  <si>
    <t>Costs to establish</t>
  </si>
  <si>
    <t>Capital maintenance</t>
  </si>
  <si>
    <t>Direct support</t>
  </si>
  <si>
    <t>None</t>
  </si>
  <si>
    <t>Variable names</t>
  </si>
  <si>
    <t>Variable description</t>
  </si>
  <si>
    <t>item</t>
  </si>
  <si>
    <t>Item name as originally reported in records</t>
  </si>
  <si>
    <t>itemcat</t>
  </si>
  <si>
    <t>Expense type of item following categories of expected expenses outlined in costing frameworks (manually assigned)</t>
  </si>
  <si>
    <t>costcat</t>
  </si>
  <si>
    <t>Cost category of item following cost categories proposed by Anderson et al. 2020</t>
  </si>
  <si>
    <t>cost.dollars</t>
  </si>
  <si>
    <t>Unit cost of the item in USD. If blank, costs were reported in MWK or unit costs are not applicable (i.e.,  purchase does not contain a single discrete item), such as purchases containing multiple items or contracted services. Unit costs represent average costs across data sources and may vary by individual transaction</t>
  </si>
  <si>
    <t>cost.mwk</t>
  </si>
  <si>
    <t>Unit cost of the item in MWK. If blank, costs were reported in USD or unit costs are not applicable (i.e.,  purchase does not contain a single discrete item), such as purchases containing multiple items or contracted services.</t>
  </si>
  <si>
    <t>quantity</t>
  </si>
  <si>
    <t>Number of items purchased in the transation. For data from General Stores and Administrative departments, quantities are calculated as a function of transaction costs over unit costs, which may result in quantities indicating partial units due to variation in unit costs for individual transactions</t>
  </si>
  <si>
    <t>unitslabel</t>
  </si>
  <si>
    <t>Non-currency units for item (e.g., liters). "Per item" indicates that cost.dollars/costs.mwk refers to the cost a individual item (e.g., cost per one mop). "Per item" indicates that cost.dollars/costs.mwk refers to the cost per pair of items (e.g., cost per pair of disposable gloves). "Multiple items" indicates that multiple different items were purchased in the transaction and per unit costs and/or quantities could not be disaggregated</t>
  </si>
  <si>
    <t>transactcost.mwk</t>
  </si>
  <si>
    <t>Total transaction cost for all units purchased in MWK. If blank, costs were reported in USD.</t>
  </si>
  <si>
    <t>transactcost.dollars</t>
  </si>
  <si>
    <t>Total transaction cost for all units purchased in USD. If blank, costs were reported in MWK.</t>
  </si>
  <si>
    <t>date</t>
  </si>
  <si>
    <t>Date of transaction</t>
  </si>
  <si>
    <t>convtcost</t>
  </si>
  <si>
    <t>cost.wt</t>
  </si>
  <si>
    <t>quantity.wt</t>
  </si>
  <si>
    <t>615 MWK = 1 USD</t>
  </si>
  <si>
    <t>Forex rate 2016</t>
  </si>
  <si>
    <t>Forex rate 2017</t>
  </si>
  <si>
    <t>Forex rate 2018</t>
  </si>
  <si>
    <t>725 MWK = 1 USD</t>
  </si>
  <si>
    <t>715 MWK = 1 USD</t>
  </si>
  <si>
    <t>Inflation adjustment</t>
  </si>
  <si>
    <t>Currency conversion rates</t>
  </si>
  <si>
    <t>Costs converted from MWK to USD (where applicable) and adjusted for inflation to January 2019</t>
  </si>
  <si>
    <t>1 USD in 2016 = 1.06 USD in 2019</t>
  </si>
  <si>
    <t>Calculation notes</t>
  </si>
  <si>
    <t>Data source</t>
  </si>
  <si>
    <t>Months of available data</t>
  </si>
  <si>
    <t>Weight</t>
  </si>
  <si>
    <t>Admin.overheads</t>
  </si>
  <si>
    <t>Admin.core</t>
  </si>
  <si>
    <t>Admin.indirects</t>
  </si>
  <si>
    <t>units.label</t>
  </si>
  <si>
    <t>datasource</t>
  </si>
  <si>
    <t>quant.wt</t>
  </si>
  <si>
    <t>stores.SAGE50</t>
  </si>
  <si>
    <t>unitless service</t>
  </si>
  <si>
    <t>lab.REDBEAM</t>
  </si>
  <si>
    <t>pharm.ACCESS</t>
  </si>
  <si>
    <t>Jan 16 - Dec 17</t>
  </si>
  <si>
    <t>Dec 16 - May 2018</t>
  </si>
  <si>
    <t>Oct 17 - June 18</t>
  </si>
  <si>
    <t>Date</t>
  </si>
  <si>
    <t>Cost (2019 USD)</t>
  </si>
  <si>
    <t>Line item description</t>
  </si>
  <si>
    <t>Expected but missing costs</t>
  </si>
  <si>
    <t>Item category</t>
  </si>
  <si>
    <t>[none]</t>
  </si>
  <si>
    <t>Weighted annual cost</t>
  </si>
  <si>
    <t>Total (weighted annual cost)</t>
  </si>
  <si>
    <t>Annual operations and maintenance costs</t>
  </si>
  <si>
    <t>All costs reported in 2019 USD. Annual operations and maintenance costs weighted based on number of months included in each data source.</t>
  </si>
  <si>
    <t>Annual operations and maintenance expenses weighted by the number of months available in the datasource (transaction costs/number of months of data coverage * 12 months per year). Cost categories weighted include capital maintenance, consumables, and contracted services. Weighted costs for start-up costs (i.e., capital hardware and capital software) not calculated.</t>
  </si>
  <si>
    <t>Annual operations and maintenance quantities of goods weighted by the number of months available in the datasource (quantity/number of months of data coverage * 12 months per year). Cost categories weighted include consumables. Capital software, capital maintenance, and contracted services were services rather than discrete items with no quantities. Weighted quantities for capital hardware were not calculated.</t>
  </si>
  <si>
    <t>Weights to annualize cost and quantities for operations and maintenance expenses</t>
  </si>
  <si>
    <t>Toilet Paper roll 2 ply</t>
  </si>
  <si>
    <t>Anal cleansing materials (toilet paper)</t>
  </si>
  <si>
    <t>per roll</t>
  </si>
  <si>
    <t>blockage fixing</t>
  </si>
  <si>
    <t>Wastewater pipe maintenance</t>
  </si>
  <si>
    <t>blockage repaire</t>
  </si>
  <si>
    <t>Clearing manhole blackage at Annex building</t>
  </si>
  <si>
    <t>Clearing toile blochage at Tidziwe</t>
  </si>
  <si>
    <t>Toilet maintenance</t>
  </si>
  <si>
    <t>DDrawer locks &amp; toilet brokage maintanance</t>
  </si>
  <si>
    <t>Labour charge on pipe blockage</t>
  </si>
  <si>
    <t>M.H.Kammwamba-Emptying Septic tanks</t>
  </si>
  <si>
    <t>Septic emptying service</t>
  </si>
  <si>
    <t>Maintenance of toilet at Tidziwe</t>
  </si>
  <si>
    <t>Maintenance of urinal brokage at Tidziwe</t>
  </si>
  <si>
    <t>MATCHAMBUZA - MAINTENANCE OF TIDZIWE TOILET</t>
  </si>
  <si>
    <t>MATCHAMBUZA MAINTENANC OF TIDZIWE TOILET</t>
  </si>
  <si>
    <t>Matchumbuza-Toilet Brockage Repairs</t>
  </si>
  <si>
    <t>Matchumbuza BC_ Toilet blockage at tidziwe</t>
  </si>
  <si>
    <t>Matchumbuza BC_blockage at tidziwe</t>
  </si>
  <si>
    <t>MRA wht_Matchumbuza BC_ Toilet blockage at tidziwe</t>
  </si>
  <si>
    <t>MRA wht_Matchumbuza BC_blockage at tidziwe</t>
  </si>
  <si>
    <t>Repair of drain system at dispensary</t>
  </si>
  <si>
    <t>repair of toilet blockage</t>
  </si>
  <si>
    <t>toilet leakage</t>
  </si>
  <si>
    <t>toilet leakage repair</t>
  </si>
  <si>
    <t>Withholding tax on labour charge on pipe blockage</t>
  </si>
  <si>
    <t>Sewerage pipe maintenance</t>
  </si>
  <si>
    <t>Limbani Mtulutsa-Plungers</t>
  </si>
  <si>
    <t>Matchumbuza BC Sanitation Maintenance for 18 Clinic</t>
  </si>
  <si>
    <t>Wastewater pipe maintenance (blockage fixing)</t>
  </si>
  <si>
    <t>Wastewater pipe maintenance (clearing manhole)</t>
  </si>
  <si>
    <t>Toilet maintenance (unspecified)</t>
  </si>
  <si>
    <t>Toilet maintenance (blockage fixing)</t>
  </si>
  <si>
    <t>Toilet maintenance (fixing locks, blockage fixing)</t>
  </si>
  <si>
    <t>Wastewater pipe maintenance (drain repair)</t>
  </si>
  <si>
    <t>Toilet maintenance (leakage fixing)</t>
  </si>
  <si>
    <t>Toilet maintenance (plunger purchase)</t>
  </si>
  <si>
    <t>Total (all available months, unweighted)</t>
  </si>
  <si>
    <t>Non-sewered: Improved toilet, disability accessibility supports, septic tank and connecting pipes, private washing area with disposal bins for menstrual hygiene management                                                                                                                                                                                                                                                                     Sewered: Improved toilet, disability accessibility supports, distribution pipes connecting to sewer mains, private washing area with disposal bins for menstrual hygiene management</t>
  </si>
  <si>
    <t>Site assessment, design, and planning of toilet installation, menstrual hygiene facility installation, sewer/septic connection</t>
  </si>
  <si>
    <t>Toilet maintenance and repairs, sewer/wastewater pipe maintenance and repairs, septic emptying [incomplete--see notes]</t>
  </si>
  <si>
    <t>No capital hardware or capital software costs recorded.</t>
  </si>
  <si>
    <t>None--no relevant recurrent training identified as expected expenses for sanitation</t>
  </si>
  <si>
    <t>No relevant contracted expenses recorded.</t>
  </si>
  <si>
    <t>Contracted services</t>
  </si>
  <si>
    <t>Staff time for sanitary inspections</t>
  </si>
  <si>
    <t>1 USD in 2017 = 1.04 USD in 2019</t>
  </si>
  <si>
    <t>1 USD in 2018 = 1.02 USD in 2019</t>
  </si>
  <si>
    <t>Majority of expected costs missing for capital maintenance. No expenses included for personnel. Consumables costs judged to be underestimates. No relevant contracted activities observed in records.</t>
  </si>
  <si>
    <t>Utility costs for toilet operation, soap and drying materials for menstrual hygiene management, menstrual products</t>
  </si>
  <si>
    <t>Clinical staff</t>
  </si>
  <si>
    <t>Laboratory staff</t>
  </si>
  <si>
    <t>Pharmacy staff</t>
  </si>
  <si>
    <t>Administrative staff</t>
  </si>
  <si>
    <t>Amount apportioned to sanitation</t>
  </si>
  <si>
    <t>Septic tank maintenance and repairs, menstrual hygiene facility maintenance and repairs</t>
  </si>
  <si>
    <t>Many  maintenance expenses were ambiguous or not attributable to a specific environmental health service. Toilet and sewer/wastewater pipe maintenance and septic emptying costs included here underestimate of true costs. Maintenance data were available for 18 months. Annual cost is calculated by weighing expenses by 2/3 (i.e., 12 months per year / 18 months available data). Summary sheet uses weighted total.</t>
  </si>
  <si>
    <t>Anal cleansing materials</t>
  </si>
  <si>
    <t>Staff time for anal cleansing materials and soap and drying materials for menstrual hygiene management considered to be negligible and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</si>
</sst>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yyyy\-mm\-dd"/>
  </numFmts>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2">
    <fill>
      <patternFill patternType="none"/>
    </fill>
    <fill>
      <patternFill patternType="gray125"/>
    </fill>
  </fills>
  <borders count="1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diagonal/>
    </border>
    <border>
      <left/>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78">
    <xf numFmtId="0" fontId="0" fillId="0" borderId="0" xfId="0"/>
    <xf numFmtId="0" fontId="1" fillId="0" borderId="0" xfId="0" applyFont="1"/>
    <xf numFmtId="0" fontId="2" fillId="0" borderId="0" xfId="0" applyFont="1"/>
    <xf numFmtId="0" fontId="0" fillId="0" borderId="0" xfId="0" applyAlignment="1">
      <alignment horizontal="left"/>
    </xf>
    <xf numFmtId="0" fontId="0" fillId="0" borderId="0" xfId="0" applyAlignment="1">
      <alignment horizontal="left" vertical="top"/>
    </xf>
    <xf numFmtId="0" fontId="0" fillId="0" borderId="0" xfId="0" applyAlignment="1">
      <alignment horizontal="left" vertical="top" wrapText="1"/>
    </xf>
    <xf numFmtId="0" fontId="1" fillId="0" borderId="0" xfId="0" applyFont="1" applyAlignment="1">
      <alignment horizontal="left" vertical="top"/>
    </xf>
    <xf numFmtId="0" fontId="0" fillId="0" borderId="0" xfId="0" applyFont="1" applyAlignment="1">
      <alignment horizontal="left" vertical="top"/>
    </xf>
    <xf numFmtId="164" fontId="0" fillId="0" borderId="0" xfId="0" applyNumberFormat="1"/>
    <xf numFmtId="164" fontId="1" fillId="0" borderId="0" xfId="0" applyNumberFormat="1" applyFont="1"/>
    <xf numFmtId="3" fontId="0" fillId="0" borderId="0" xfId="0" applyNumberFormat="1"/>
    <xf numFmtId="0" fontId="0" fillId="0" borderId="0" xfId="0" applyAlignment="1">
      <alignment wrapText="1"/>
    </xf>
    <xf numFmtId="164" fontId="0" fillId="0" borderId="0" xfId="0" applyNumberFormat="1" applyAlignment="1">
      <alignment horizontal="left"/>
    </xf>
    <xf numFmtId="0" fontId="0" fillId="0" borderId="0" xfId="0" applyAlignment="1">
      <alignment vertical="top" wrapText="1"/>
    </xf>
    <xf numFmtId="0" fontId="0" fillId="0" borderId="0" xfId="0" applyAlignment="1">
      <alignment horizontal="left"/>
    </xf>
    <xf numFmtId="0" fontId="0" fillId="0" borderId="0" xfId="0" applyAlignment="1">
      <alignment horizontal="left" vertical="top" wrapText="1"/>
    </xf>
    <xf numFmtId="0" fontId="0" fillId="0" borderId="3" xfId="0" applyBorder="1"/>
    <xf numFmtId="0" fontId="0" fillId="0" borderId="5" xfId="0" applyBorder="1"/>
    <xf numFmtId="0" fontId="0" fillId="0" borderId="7" xfId="0" applyBorder="1"/>
    <xf numFmtId="0" fontId="0" fillId="0" borderId="0" xfId="0" applyBorder="1"/>
    <xf numFmtId="0" fontId="0" fillId="0" borderId="10" xfId="0" applyBorder="1"/>
    <xf numFmtId="0" fontId="1" fillId="0" borderId="7" xfId="0" applyFont="1" applyBorder="1"/>
    <xf numFmtId="0" fontId="1" fillId="0" borderId="11" xfId="0" applyFont="1" applyBorder="1"/>
    <xf numFmtId="0" fontId="1" fillId="0" borderId="8" xfId="0" applyFont="1" applyBorder="1"/>
    <xf numFmtId="0" fontId="0" fillId="0" borderId="11" xfId="0" applyBorder="1"/>
    <xf numFmtId="0" fontId="0" fillId="0" borderId="3" xfId="0" applyBorder="1" applyAlignment="1">
      <alignment horizontal="left" vertical="top" wrapText="1"/>
    </xf>
    <xf numFmtId="0" fontId="0" fillId="0" borderId="5" xfId="0" applyBorder="1" applyAlignment="1">
      <alignment horizontal="left" vertical="top" wrapText="1"/>
    </xf>
    <xf numFmtId="0" fontId="1" fillId="0" borderId="12" xfId="0" applyFont="1" applyBorder="1" applyAlignment="1">
      <alignment wrapText="1"/>
    </xf>
    <xf numFmtId="0" fontId="1" fillId="0" borderId="13" xfId="0" applyFont="1" applyBorder="1" applyAlignment="1">
      <alignment wrapText="1"/>
    </xf>
    <xf numFmtId="0" fontId="0" fillId="0" borderId="14" xfId="0" applyBorder="1"/>
    <xf numFmtId="165" fontId="0" fillId="0" borderId="0" xfId="0" applyNumberFormat="1" applyAlignment="1">
      <alignment horizontal="left"/>
    </xf>
    <xf numFmtId="0" fontId="1" fillId="0" borderId="0" xfId="0" applyFont="1" applyAlignment="1">
      <alignment horizontal="left"/>
    </xf>
    <xf numFmtId="164" fontId="1" fillId="0" borderId="0" xfId="0" applyNumberFormat="1" applyFont="1" applyAlignment="1">
      <alignment horizontal="left"/>
    </xf>
    <xf numFmtId="0" fontId="0" fillId="0" borderId="0" xfId="0" applyFill="1" applyAlignment="1">
      <alignment horizontal="left" vertical="top" wrapText="1"/>
    </xf>
    <xf numFmtId="164" fontId="0" fillId="0" borderId="0" xfId="0" applyNumberFormat="1" applyFill="1"/>
    <xf numFmtId="0" fontId="0" fillId="0" borderId="0" xfId="0" applyFill="1" applyAlignment="1">
      <alignment horizontal="left" vertical="top" wrapText="1"/>
    </xf>
    <xf numFmtId="0" fontId="0" fillId="0" borderId="8" xfId="0" applyBorder="1" applyAlignment="1">
      <alignment horizontal="left"/>
    </xf>
    <xf numFmtId="0" fontId="0" fillId="0" borderId="4" xfId="0" applyBorder="1" applyAlignment="1">
      <alignment horizontal="left"/>
    </xf>
    <xf numFmtId="0" fontId="0" fillId="0" borderId="6" xfId="0" applyBorder="1" applyAlignment="1">
      <alignment horizontal="left"/>
    </xf>
    <xf numFmtId="0" fontId="1" fillId="0" borderId="0" xfId="0" applyFont="1" applyAlignment="1">
      <alignment horizontal="center"/>
    </xf>
    <xf numFmtId="165" fontId="0" fillId="0" borderId="0" xfId="0" applyNumberFormat="1"/>
    <xf numFmtId="0" fontId="0" fillId="0" borderId="0" xfId="0" applyAlignment="1">
      <alignment vertical="top"/>
    </xf>
    <xf numFmtId="0" fontId="0" fillId="0" borderId="0" xfId="0" applyAlignment="1">
      <alignment horizontal="left" vertical="top" wrapText="1"/>
    </xf>
    <xf numFmtId="0" fontId="2" fillId="0" borderId="0" xfId="0" applyFont="1" applyAlignment="1">
      <alignment wrapText="1"/>
    </xf>
    <xf numFmtId="0" fontId="1" fillId="0" borderId="0" xfId="0" applyFont="1" applyAlignment="1">
      <alignment horizontal="left" vertical="top" wrapText="1"/>
    </xf>
    <xf numFmtId="0" fontId="1" fillId="0" borderId="0" xfId="0" applyFont="1" applyAlignment="1">
      <alignment wrapText="1"/>
    </xf>
    <xf numFmtId="0" fontId="0" fillId="0" borderId="0" xfId="0" applyAlignment="1">
      <alignment horizontal="left" vertical="top" wrapText="1"/>
    </xf>
    <xf numFmtId="0" fontId="2" fillId="0" borderId="0" xfId="0" applyFont="1" applyAlignment="1">
      <alignment horizontal="left" wrapText="1"/>
    </xf>
    <xf numFmtId="164" fontId="0" fillId="0" borderId="0" xfId="0" applyNumberFormat="1" applyAlignment="1">
      <alignment horizontal="left" vertical="top" wrapText="1"/>
    </xf>
    <xf numFmtId="164" fontId="0" fillId="0" borderId="0" xfId="0" applyNumberFormat="1" applyFill="1" applyAlignment="1">
      <alignment horizontal="left" vertical="top" wrapText="1"/>
    </xf>
    <xf numFmtId="0" fontId="0" fillId="0" borderId="0" xfId="0" applyFill="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1" fillId="0" borderId="1" xfId="0" applyFont="1" applyBorder="1" applyAlignment="1">
      <alignment horizontal="left" wrapText="1"/>
    </xf>
    <xf numFmtId="0" fontId="1" fillId="0" borderId="9" xfId="0" applyFont="1" applyBorder="1" applyAlignment="1">
      <alignment horizontal="left" wrapText="1"/>
    </xf>
    <xf numFmtId="0" fontId="1" fillId="0" borderId="2" xfId="0" applyFont="1" applyBorder="1" applyAlignment="1">
      <alignment horizontal="left" wrapText="1"/>
    </xf>
    <xf numFmtId="0" fontId="0" fillId="0" borderId="7"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0" xfId="0" applyBorder="1" applyAlignment="1">
      <alignment horizontal="center"/>
    </xf>
    <xf numFmtId="0" fontId="0" fillId="0" borderId="6" xfId="0" applyBorder="1" applyAlignment="1">
      <alignment horizontal="center"/>
    </xf>
    <xf numFmtId="0" fontId="0" fillId="0" borderId="1" xfId="0" applyBorder="1" applyAlignment="1">
      <alignment horizontal="left"/>
    </xf>
    <xf numFmtId="0" fontId="0" fillId="0" borderId="9" xfId="0" applyBorder="1" applyAlignment="1">
      <alignment horizontal="left"/>
    </xf>
    <xf numFmtId="0" fontId="0" fillId="0" borderId="2" xfId="0" applyBorder="1" applyAlignment="1">
      <alignment horizontal="left"/>
    </xf>
    <xf numFmtId="0" fontId="0" fillId="0" borderId="11" xfId="0" applyBorder="1" applyAlignment="1">
      <alignment horizontal="left"/>
    </xf>
    <xf numFmtId="0" fontId="0" fillId="0" borderId="8" xfId="0" applyBorder="1" applyAlignment="1">
      <alignment horizontal="left"/>
    </xf>
    <xf numFmtId="0" fontId="0" fillId="0" borderId="4" xfId="0" applyBorder="1" applyAlignment="1">
      <alignment horizontal="left"/>
    </xf>
    <xf numFmtId="0" fontId="0" fillId="0" borderId="10" xfId="0" applyBorder="1" applyAlignment="1">
      <alignment horizontal="left"/>
    </xf>
    <xf numFmtId="0" fontId="0" fillId="0" borderId="6" xfId="0"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FB1A7-A4A6-48AC-A1B2-6D06205DFBB0}">
  <dimension ref="A1:I19"/>
  <sheetViews>
    <sheetView topLeftCell="A3" zoomScale="80" zoomScaleNormal="80" workbookViewId="0">
      <selection activeCell="C12" sqref="C12"/>
    </sheetView>
  </sheetViews>
  <sheetFormatPr defaultRowHeight="15" x14ac:dyDescent="0.25"/>
  <cols>
    <col min="1" max="1" width="3.5703125" customWidth="1"/>
    <col min="2" max="2" width="38.85546875" customWidth="1"/>
    <col min="3" max="3" width="16" style="8" customWidth="1"/>
  </cols>
  <sheetData>
    <row r="1" spans="1:9" ht="70.5" customHeight="1" x14ac:dyDescent="0.25">
      <c r="A1" s="46" t="s">
        <v>81</v>
      </c>
      <c r="B1" s="46"/>
      <c r="C1" s="46"/>
      <c r="D1" s="46"/>
      <c r="E1" s="46"/>
      <c r="F1" s="46"/>
      <c r="G1" s="46"/>
      <c r="H1" s="46"/>
      <c r="I1" s="46"/>
    </row>
    <row r="2" spans="1:9" ht="17.25" customHeight="1" x14ac:dyDescent="0.25">
      <c r="A2" s="3"/>
      <c r="B2" s="3"/>
      <c r="C2" s="12"/>
      <c r="D2" s="3"/>
      <c r="E2" s="3"/>
    </row>
    <row r="3" spans="1:9" ht="17.25" customHeight="1" x14ac:dyDescent="0.3">
      <c r="A3" s="47" t="s">
        <v>16</v>
      </c>
      <c r="B3" s="47"/>
    </row>
    <row r="4" spans="1:9" ht="60" customHeight="1" x14ac:dyDescent="0.25">
      <c r="B4" s="13" t="s">
        <v>15</v>
      </c>
      <c r="C4" s="48" t="s">
        <v>127</v>
      </c>
      <c r="D4" s="48"/>
      <c r="E4" s="48"/>
      <c r="F4" s="48"/>
      <c r="G4" s="48"/>
      <c r="H4" s="48"/>
      <c r="I4" s="48"/>
    </row>
    <row r="5" spans="1:9" x14ac:dyDescent="0.25">
      <c r="B5" t="s">
        <v>12</v>
      </c>
      <c r="C5" s="8">
        <f>'Cap hardware'!B10</f>
        <v>0</v>
      </c>
    </row>
    <row r="6" spans="1:9" x14ac:dyDescent="0.25">
      <c r="B6" t="s">
        <v>13</v>
      </c>
      <c r="C6" s="8">
        <f>'Cap software'!B10</f>
        <v>0</v>
      </c>
    </row>
    <row r="8" spans="1:9" x14ac:dyDescent="0.25">
      <c r="B8" t="s">
        <v>14</v>
      </c>
      <c r="C8" s="8">
        <f>SUM(C5:C6)</f>
        <v>0</v>
      </c>
    </row>
    <row r="10" spans="1:9" ht="18.75" customHeight="1" x14ac:dyDescent="0.3">
      <c r="A10" s="47" t="s">
        <v>80</v>
      </c>
      <c r="B10" s="47"/>
      <c r="C10" s="47"/>
      <c r="D10" s="47"/>
      <c r="E10" s="47"/>
      <c r="F10" s="47"/>
      <c r="G10" s="47"/>
      <c r="H10" s="47"/>
      <c r="I10" s="47"/>
    </row>
    <row r="11" spans="1:9" s="4" customFormat="1" ht="66" customHeight="1" x14ac:dyDescent="0.25">
      <c r="B11" s="5" t="s">
        <v>15</v>
      </c>
      <c r="C11" s="49" t="s">
        <v>134</v>
      </c>
      <c r="D11" s="49"/>
      <c r="E11" s="49"/>
      <c r="F11" s="49"/>
      <c r="G11" s="49"/>
      <c r="H11" s="49"/>
      <c r="I11" s="49"/>
    </row>
    <row r="12" spans="1:9" x14ac:dyDescent="0.25">
      <c r="B12" t="s">
        <v>17</v>
      </c>
      <c r="C12" s="8">
        <f>'Cap maintenance'!B36</f>
        <v>849.36000000000013</v>
      </c>
    </row>
    <row r="13" spans="1:9" x14ac:dyDescent="0.25">
      <c r="B13" t="s">
        <v>1</v>
      </c>
      <c r="C13" s="8">
        <f>'Recurrent training'!B10</f>
        <v>0</v>
      </c>
    </row>
    <row r="14" spans="1:9" x14ac:dyDescent="0.25">
      <c r="B14" t="s">
        <v>6</v>
      </c>
      <c r="C14" s="8">
        <f>Consumables!B11</f>
        <v>5800.42</v>
      </c>
    </row>
    <row r="15" spans="1:9" x14ac:dyDescent="0.25">
      <c r="B15" t="s">
        <v>7</v>
      </c>
      <c r="C15" s="8">
        <f>Personnel!C10</f>
        <v>0</v>
      </c>
    </row>
    <row r="16" spans="1:9" x14ac:dyDescent="0.25">
      <c r="B16" t="s">
        <v>18</v>
      </c>
      <c r="C16" s="34">
        <f>'Direct support'!C14</f>
        <v>1057.0161671999999</v>
      </c>
    </row>
    <row r="17" spans="2:3" x14ac:dyDescent="0.25">
      <c r="B17" t="s">
        <v>130</v>
      </c>
      <c r="C17" s="8">
        <f>Contracted!B7</f>
        <v>0</v>
      </c>
    </row>
    <row r="19" spans="2:3" x14ac:dyDescent="0.25">
      <c r="B19" t="s">
        <v>14</v>
      </c>
      <c r="C19" s="8">
        <f>SUM(C12:C16)</f>
        <v>7706.7961672000001</v>
      </c>
    </row>
  </sheetData>
  <mergeCells count="5">
    <mergeCell ref="A1:I1"/>
    <mergeCell ref="A10:I10"/>
    <mergeCell ref="A3:B3"/>
    <mergeCell ref="C4:I4"/>
    <mergeCell ref="C11:I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C82F2-3E86-483D-BF7F-67F61437911F}">
  <dimension ref="B1:D42"/>
  <sheetViews>
    <sheetView topLeftCell="A35" workbookViewId="0">
      <selection activeCell="C40" sqref="C40:D40"/>
    </sheetView>
  </sheetViews>
  <sheetFormatPr defaultRowHeight="15" x14ac:dyDescent="0.25"/>
  <cols>
    <col min="1" max="1" width="2.28515625" customWidth="1"/>
    <col min="2" max="2" width="28.28515625" customWidth="1"/>
    <col min="3" max="3" width="48" customWidth="1"/>
    <col min="4" max="4" width="41.85546875" customWidth="1"/>
  </cols>
  <sheetData>
    <row r="1" spans="2:4" ht="10.5" customHeight="1" thickBot="1" x14ac:dyDescent="0.3"/>
    <row r="2" spans="2:4" x14ac:dyDescent="0.25">
      <c r="B2" s="67" t="s">
        <v>55</v>
      </c>
      <c r="C2" s="68"/>
      <c r="D2" s="69"/>
    </row>
    <row r="3" spans="2:4" x14ac:dyDescent="0.25">
      <c r="B3" s="58"/>
      <c r="C3" s="59"/>
      <c r="D3" s="60"/>
    </row>
    <row r="4" spans="2:4" x14ac:dyDescent="0.25">
      <c r="B4" s="61"/>
      <c r="C4" s="62"/>
      <c r="D4" s="63"/>
    </row>
    <row r="5" spans="2:4" x14ac:dyDescent="0.25">
      <c r="B5" s="61"/>
      <c r="C5" s="62"/>
      <c r="D5" s="63"/>
    </row>
    <row r="6" spans="2:4" x14ac:dyDescent="0.25">
      <c r="B6" s="61"/>
      <c r="C6" s="62"/>
      <c r="D6" s="63"/>
    </row>
    <row r="7" spans="2:4" x14ac:dyDescent="0.25">
      <c r="B7" s="61"/>
      <c r="C7" s="62"/>
      <c r="D7" s="63"/>
    </row>
    <row r="8" spans="2:4" x14ac:dyDescent="0.25">
      <c r="B8" s="61"/>
      <c r="C8" s="62"/>
      <c r="D8" s="63"/>
    </row>
    <row r="9" spans="2:4" x14ac:dyDescent="0.25">
      <c r="B9" s="61"/>
      <c r="C9" s="62"/>
      <c r="D9" s="63"/>
    </row>
    <row r="10" spans="2:4" ht="15.75" thickBot="1" x14ac:dyDescent="0.3">
      <c r="B10" s="64"/>
      <c r="C10" s="65"/>
      <c r="D10" s="66"/>
    </row>
    <row r="11" spans="2:4" ht="15.75" thickBot="1" x14ac:dyDescent="0.3"/>
    <row r="12" spans="2:4" x14ac:dyDescent="0.25">
      <c r="B12" s="55" t="s">
        <v>52</v>
      </c>
      <c r="C12" s="56"/>
      <c r="D12" s="57"/>
    </row>
    <row r="13" spans="2:4" x14ac:dyDescent="0.25">
      <c r="B13" s="18" t="s">
        <v>46</v>
      </c>
      <c r="C13" s="70" t="s">
        <v>45</v>
      </c>
      <c r="D13" s="71"/>
    </row>
    <row r="14" spans="2:4" x14ac:dyDescent="0.25">
      <c r="B14" s="16" t="s">
        <v>47</v>
      </c>
      <c r="C14" s="72" t="s">
        <v>50</v>
      </c>
      <c r="D14" s="72"/>
    </row>
    <row r="15" spans="2:4" x14ac:dyDescent="0.25">
      <c r="B15" s="16" t="s">
        <v>48</v>
      </c>
      <c r="C15" s="72" t="s">
        <v>49</v>
      </c>
      <c r="D15" s="72"/>
    </row>
    <row r="16" spans="2:4" x14ac:dyDescent="0.25">
      <c r="B16" s="18" t="s">
        <v>51</v>
      </c>
      <c r="C16" s="71" t="s">
        <v>54</v>
      </c>
      <c r="D16" s="71"/>
    </row>
    <row r="17" spans="2:4" x14ac:dyDescent="0.25">
      <c r="B17" s="16" t="s">
        <v>51</v>
      </c>
      <c r="C17" s="72" t="s">
        <v>132</v>
      </c>
      <c r="D17" s="72"/>
    </row>
    <row r="18" spans="2:4" ht="15.75" thickBot="1" x14ac:dyDescent="0.3">
      <c r="B18" s="17" t="s">
        <v>51</v>
      </c>
      <c r="C18" s="73" t="s">
        <v>133</v>
      </c>
      <c r="D18" s="74"/>
    </row>
    <row r="19" spans="2:4" ht="15.75" thickBot="1" x14ac:dyDescent="0.3"/>
    <row r="20" spans="2:4" x14ac:dyDescent="0.25">
      <c r="B20" s="75" t="s">
        <v>84</v>
      </c>
      <c r="C20" s="76"/>
      <c r="D20" s="77"/>
    </row>
    <row r="21" spans="2:4" x14ac:dyDescent="0.25">
      <c r="B21" s="21" t="s">
        <v>56</v>
      </c>
      <c r="C21" s="22" t="s">
        <v>57</v>
      </c>
      <c r="D21" s="23" t="s">
        <v>58</v>
      </c>
    </row>
    <row r="22" spans="2:4" x14ac:dyDescent="0.25">
      <c r="B22" s="18" t="s">
        <v>60</v>
      </c>
      <c r="C22" s="24" t="s">
        <v>70</v>
      </c>
      <c r="D22" s="36">
        <f>12/18</f>
        <v>0.66666666666666663</v>
      </c>
    </row>
    <row r="23" spans="2:4" x14ac:dyDescent="0.25">
      <c r="B23" s="16" t="s">
        <v>61</v>
      </c>
      <c r="C23" s="19" t="s">
        <v>70</v>
      </c>
      <c r="D23" s="37">
        <f>12/18</f>
        <v>0.66666666666666663</v>
      </c>
    </row>
    <row r="24" spans="2:4" x14ac:dyDescent="0.25">
      <c r="B24" s="16" t="s">
        <v>59</v>
      </c>
      <c r="C24" s="19" t="s">
        <v>70</v>
      </c>
      <c r="D24" s="37">
        <f>12/18</f>
        <v>0.66666666666666663</v>
      </c>
    </row>
    <row r="25" spans="2:4" x14ac:dyDescent="0.25">
      <c r="B25" s="16" t="s">
        <v>67</v>
      </c>
      <c r="C25" s="19" t="s">
        <v>69</v>
      </c>
      <c r="D25" s="37">
        <f>12/24</f>
        <v>0.5</v>
      </c>
    </row>
    <row r="26" spans="2:4" x14ac:dyDescent="0.25">
      <c r="B26" s="16" t="s">
        <v>68</v>
      </c>
      <c r="C26" s="19" t="s">
        <v>71</v>
      </c>
      <c r="D26" s="37">
        <f>12/9</f>
        <v>1.3333333333333333</v>
      </c>
    </row>
    <row r="27" spans="2:4" ht="15.75" thickBot="1" x14ac:dyDescent="0.3">
      <c r="B27" s="17" t="s">
        <v>65</v>
      </c>
      <c r="C27" s="20" t="s">
        <v>70</v>
      </c>
      <c r="D27" s="38">
        <f>12/18</f>
        <v>0.66666666666666663</v>
      </c>
    </row>
    <row r="28" spans="2:4" ht="15.75" thickBot="1" x14ac:dyDescent="0.3"/>
    <row r="29" spans="2:4" x14ac:dyDescent="0.25">
      <c r="B29" s="27" t="s">
        <v>20</v>
      </c>
      <c r="C29" s="28" t="s">
        <v>21</v>
      </c>
      <c r="D29" s="29"/>
    </row>
    <row r="30" spans="2:4" x14ac:dyDescent="0.25">
      <c r="B30" s="25" t="s">
        <v>22</v>
      </c>
      <c r="C30" s="51" t="s">
        <v>23</v>
      </c>
      <c r="D30" s="52"/>
    </row>
    <row r="31" spans="2:4" ht="34.5" customHeight="1" x14ac:dyDescent="0.25">
      <c r="B31" s="25" t="s">
        <v>24</v>
      </c>
      <c r="C31" s="51" t="s">
        <v>25</v>
      </c>
      <c r="D31" s="52"/>
    </row>
    <row r="32" spans="2:4" ht="20.25" customHeight="1" x14ac:dyDescent="0.25">
      <c r="B32" s="25" t="s">
        <v>26</v>
      </c>
      <c r="C32" s="51" t="s">
        <v>27</v>
      </c>
      <c r="D32" s="52"/>
    </row>
    <row r="33" spans="2:4" ht="65.25" customHeight="1" x14ac:dyDescent="0.25">
      <c r="B33" s="25" t="s">
        <v>28</v>
      </c>
      <c r="C33" s="51" t="s">
        <v>29</v>
      </c>
      <c r="D33" s="52"/>
    </row>
    <row r="34" spans="2:4" s="11" customFormat="1" ht="51.75" customHeight="1" x14ac:dyDescent="0.25">
      <c r="B34" s="25" t="s">
        <v>30</v>
      </c>
      <c r="C34" s="51" t="s">
        <v>31</v>
      </c>
      <c r="D34" s="52"/>
    </row>
    <row r="35" spans="2:4" ht="50.25" customHeight="1" x14ac:dyDescent="0.25">
      <c r="B35" s="25" t="s">
        <v>32</v>
      </c>
      <c r="C35" s="51" t="s">
        <v>33</v>
      </c>
      <c r="D35" s="52"/>
    </row>
    <row r="36" spans="2:4" ht="83.25" customHeight="1" x14ac:dyDescent="0.25">
      <c r="B36" s="25" t="s">
        <v>34</v>
      </c>
      <c r="C36" s="51" t="s">
        <v>35</v>
      </c>
      <c r="D36" s="52"/>
    </row>
    <row r="37" spans="2:4" ht="18.75" customHeight="1" x14ac:dyDescent="0.25">
      <c r="B37" s="25" t="s">
        <v>36</v>
      </c>
      <c r="C37" s="51" t="s">
        <v>37</v>
      </c>
      <c r="D37" s="52"/>
    </row>
    <row r="38" spans="2:4" ht="20.25" customHeight="1" x14ac:dyDescent="0.25">
      <c r="B38" s="25" t="s">
        <v>38</v>
      </c>
      <c r="C38" s="51" t="s">
        <v>39</v>
      </c>
      <c r="D38" s="52"/>
    </row>
    <row r="39" spans="2:4" x14ac:dyDescent="0.25">
      <c r="B39" s="25" t="s">
        <v>40</v>
      </c>
      <c r="C39" s="51" t="s">
        <v>41</v>
      </c>
      <c r="D39" s="52"/>
    </row>
    <row r="40" spans="2:4" ht="18.75" customHeight="1" x14ac:dyDescent="0.25">
      <c r="B40" s="25" t="s">
        <v>42</v>
      </c>
      <c r="C40" s="51" t="s">
        <v>53</v>
      </c>
      <c r="D40" s="52"/>
    </row>
    <row r="41" spans="2:4" ht="65.25" customHeight="1" x14ac:dyDescent="0.25">
      <c r="B41" s="25" t="s">
        <v>43</v>
      </c>
      <c r="C41" s="51" t="s">
        <v>82</v>
      </c>
      <c r="D41" s="52"/>
    </row>
    <row r="42" spans="2:4" ht="82.5" customHeight="1" thickBot="1" x14ac:dyDescent="0.3">
      <c r="B42" s="26" t="s">
        <v>44</v>
      </c>
      <c r="C42" s="53" t="s">
        <v>83</v>
      </c>
      <c r="D42" s="54"/>
    </row>
  </sheetData>
  <mergeCells count="23">
    <mergeCell ref="B12:D12"/>
    <mergeCell ref="B3:D10"/>
    <mergeCell ref="B2:D2"/>
    <mergeCell ref="C13:D13"/>
    <mergeCell ref="C34:D34"/>
    <mergeCell ref="C14:D14"/>
    <mergeCell ref="C15:D15"/>
    <mergeCell ref="C16:D16"/>
    <mergeCell ref="C17:D17"/>
    <mergeCell ref="C18:D18"/>
    <mergeCell ref="B20:D20"/>
    <mergeCell ref="C30:D30"/>
    <mergeCell ref="C31:D31"/>
    <mergeCell ref="C32:D32"/>
    <mergeCell ref="C33:D33"/>
    <mergeCell ref="C41:D41"/>
    <mergeCell ref="C42:D42"/>
    <mergeCell ref="C35:D35"/>
    <mergeCell ref="C36:D36"/>
    <mergeCell ref="C37:D37"/>
    <mergeCell ref="C38:D38"/>
    <mergeCell ref="C39:D39"/>
    <mergeCell ref="C40:D40"/>
  </mergeCells>
  <pageMargins left="0.7" right="0.7" top="0.75" bottom="0.75" header="0.3" footer="0.3"/>
  <pageSetup orientation="portrait"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A9F2A-80C5-4B7C-9ECB-7CEE427969FE}">
  <dimension ref="A1:N328"/>
  <sheetViews>
    <sheetView workbookViewId="0">
      <selection activeCell="B9" sqref="B9"/>
    </sheetView>
  </sheetViews>
  <sheetFormatPr defaultRowHeight="15" x14ac:dyDescent="0.25"/>
  <cols>
    <col min="1" max="1" width="38.28515625" customWidth="1"/>
    <col min="2" max="2" width="45.140625" bestFit="1" customWidth="1"/>
    <col min="3" max="3" width="19.42578125" bestFit="1" customWidth="1"/>
    <col min="4" max="4" width="9.42578125" bestFit="1" customWidth="1"/>
    <col min="5" max="5" width="11.140625" bestFit="1" customWidth="1"/>
    <col min="6" max="6" width="14.85546875" bestFit="1" customWidth="1"/>
    <col min="7" max="7" width="8.42578125" bestFit="1" customWidth="1"/>
    <col min="8" max="8" width="16.5703125" bestFit="1" customWidth="1"/>
    <col min="9" max="9" width="18.42578125" bestFit="1" customWidth="1"/>
    <col min="10" max="10" width="10.42578125" style="40" bestFit="1" customWidth="1"/>
    <col min="11" max="11" width="16.85546875" bestFit="1" customWidth="1"/>
    <col min="12" max="12" width="9.42578125" bestFit="1" customWidth="1"/>
    <col min="13" max="13" width="8" bestFit="1" customWidth="1"/>
    <col min="14" max="14" width="9" bestFit="1" customWidth="1"/>
  </cols>
  <sheetData>
    <row r="1" spans="1:14" s="39" customFormat="1" x14ac:dyDescent="0.25">
      <c r="A1" s="39" t="s">
        <v>22</v>
      </c>
      <c r="B1" s="39" t="s">
        <v>24</v>
      </c>
      <c r="C1" s="39" t="s">
        <v>26</v>
      </c>
      <c r="D1" s="39" t="s">
        <v>30</v>
      </c>
      <c r="E1" s="39" t="s">
        <v>28</v>
      </c>
      <c r="F1" s="39" t="s">
        <v>62</v>
      </c>
      <c r="G1" s="39" t="s">
        <v>32</v>
      </c>
      <c r="H1" s="39" t="s">
        <v>36</v>
      </c>
      <c r="I1" s="39" t="s">
        <v>38</v>
      </c>
      <c r="J1" s="39" t="s">
        <v>40</v>
      </c>
      <c r="K1" s="39" t="s">
        <v>63</v>
      </c>
      <c r="L1" s="39" t="s">
        <v>42</v>
      </c>
      <c r="M1" s="39" t="s">
        <v>43</v>
      </c>
      <c r="N1" s="39" t="s">
        <v>64</v>
      </c>
    </row>
    <row r="2" spans="1:14" x14ac:dyDescent="0.25">
      <c r="A2" t="s">
        <v>88</v>
      </c>
      <c r="B2" t="s">
        <v>89</v>
      </c>
      <c r="C2" t="s">
        <v>17</v>
      </c>
      <c r="F2" t="s">
        <v>66</v>
      </c>
      <c r="H2">
        <v>30000</v>
      </c>
      <c r="J2" s="40">
        <v>43139</v>
      </c>
      <c r="K2" t="s">
        <v>61</v>
      </c>
      <c r="L2">
        <v>42.21</v>
      </c>
      <c r="M2">
        <v>28.14</v>
      </c>
    </row>
    <row r="3" spans="1:14" x14ac:dyDescent="0.25">
      <c r="A3" t="s">
        <v>88</v>
      </c>
      <c r="B3" t="s">
        <v>89</v>
      </c>
      <c r="C3" t="s">
        <v>17</v>
      </c>
      <c r="F3" t="s">
        <v>66</v>
      </c>
      <c r="H3">
        <v>25000</v>
      </c>
      <c r="J3" s="40">
        <v>43139</v>
      </c>
      <c r="K3" t="s">
        <v>61</v>
      </c>
      <c r="L3">
        <v>35.17</v>
      </c>
      <c r="M3">
        <v>23.45</v>
      </c>
    </row>
    <row r="4" spans="1:14" x14ac:dyDescent="0.25">
      <c r="A4" t="s">
        <v>90</v>
      </c>
      <c r="B4" t="s">
        <v>89</v>
      </c>
      <c r="C4" t="s">
        <v>17</v>
      </c>
      <c r="F4" t="s">
        <v>66</v>
      </c>
      <c r="H4">
        <v>35000</v>
      </c>
      <c r="J4" s="40">
        <v>43080</v>
      </c>
      <c r="K4" t="s">
        <v>61</v>
      </c>
      <c r="L4">
        <v>50.91</v>
      </c>
      <c r="M4">
        <v>33.94</v>
      </c>
    </row>
    <row r="5" spans="1:14" x14ac:dyDescent="0.25">
      <c r="A5" t="s">
        <v>91</v>
      </c>
      <c r="B5" t="s">
        <v>89</v>
      </c>
      <c r="C5" t="s">
        <v>17</v>
      </c>
      <c r="F5" t="s">
        <v>66</v>
      </c>
      <c r="H5">
        <v>30000</v>
      </c>
      <c r="J5" s="40">
        <v>43213</v>
      </c>
      <c r="K5" t="s">
        <v>61</v>
      </c>
      <c r="L5">
        <v>42.21</v>
      </c>
      <c r="M5">
        <v>28.14</v>
      </c>
    </row>
    <row r="6" spans="1:14" x14ac:dyDescent="0.25">
      <c r="A6" t="s">
        <v>92</v>
      </c>
      <c r="B6" t="s">
        <v>93</v>
      </c>
      <c r="C6" t="s">
        <v>17</v>
      </c>
      <c r="F6" t="s">
        <v>66</v>
      </c>
      <c r="H6">
        <v>20000</v>
      </c>
      <c r="J6" s="40">
        <v>42899</v>
      </c>
      <c r="K6" t="s">
        <v>61</v>
      </c>
      <c r="L6">
        <v>29.09</v>
      </c>
      <c r="M6">
        <v>19.39</v>
      </c>
    </row>
    <row r="7" spans="1:14" x14ac:dyDescent="0.25">
      <c r="A7" t="s">
        <v>94</v>
      </c>
      <c r="B7" t="s">
        <v>93</v>
      </c>
      <c r="C7" t="s">
        <v>17</v>
      </c>
      <c r="F7" t="s">
        <v>66</v>
      </c>
      <c r="H7">
        <v>33950</v>
      </c>
      <c r="J7" s="40">
        <v>43018</v>
      </c>
      <c r="K7" t="s">
        <v>61</v>
      </c>
      <c r="L7">
        <v>49.38</v>
      </c>
      <c r="M7">
        <v>32.92</v>
      </c>
    </row>
    <row r="8" spans="1:14" x14ac:dyDescent="0.25">
      <c r="A8" t="s">
        <v>95</v>
      </c>
      <c r="B8" t="s">
        <v>89</v>
      </c>
      <c r="C8" t="s">
        <v>17</v>
      </c>
      <c r="F8" t="s">
        <v>66</v>
      </c>
      <c r="H8">
        <v>19200</v>
      </c>
      <c r="J8" s="40">
        <v>42801</v>
      </c>
      <c r="K8" t="s">
        <v>61</v>
      </c>
      <c r="L8">
        <v>27.93</v>
      </c>
      <c r="M8">
        <v>18.62</v>
      </c>
    </row>
    <row r="9" spans="1:14" x14ac:dyDescent="0.25">
      <c r="A9" t="s">
        <v>96</v>
      </c>
      <c r="B9" t="s">
        <v>97</v>
      </c>
      <c r="C9" t="s">
        <v>17</v>
      </c>
      <c r="F9" t="s">
        <v>66</v>
      </c>
      <c r="H9">
        <v>225600</v>
      </c>
      <c r="J9" s="40">
        <v>43172</v>
      </c>
      <c r="K9" t="s">
        <v>61</v>
      </c>
      <c r="L9">
        <v>317.39999999999998</v>
      </c>
      <c r="M9">
        <v>211.6</v>
      </c>
    </row>
    <row r="10" spans="1:14" x14ac:dyDescent="0.25">
      <c r="A10" t="s">
        <v>98</v>
      </c>
      <c r="B10" t="s">
        <v>93</v>
      </c>
      <c r="C10" t="s">
        <v>17</v>
      </c>
      <c r="F10" t="s">
        <v>66</v>
      </c>
      <c r="H10">
        <v>25000</v>
      </c>
      <c r="J10" s="40">
        <v>43230</v>
      </c>
      <c r="K10" t="s">
        <v>61</v>
      </c>
      <c r="L10">
        <v>35.17</v>
      </c>
      <c r="M10">
        <v>23.45</v>
      </c>
    </row>
    <row r="11" spans="1:14" x14ac:dyDescent="0.25">
      <c r="A11" t="s">
        <v>99</v>
      </c>
      <c r="B11" t="s">
        <v>93</v>
      </c>
      <c r="C11" t="s">
        <v>17</v>
      </c>
      <c r="F11" t="s">
        <v>66</v>
      </c>
      <c r="H11">
        <v>25000</v>
      </c>
      <c r="J11" s="40">
        <v>43193</v>
      </c>
      <c r="K11" t="s">
        <v>61</v>
      </c>
      <c r="L11">
        <v>35.17</v>
      </c>
      <c r="M11">
        <v>23.45</v>
      </c>
    </row>
    <row r="12" spans="1:14" x14ac:dyDescent="0.25">
      <c r="A12" t="s">
        <v>100</v>
      </c>
      <c r="B12" t="s">
        <v>93</v>
      </c>
      <c r="C12" t="s">
        <v>17</v>
      </c>
      <c r="F12" t="s">
        <v>66</v>
      </c>
      <c r="H12">
        <v>24000</v>
      </c>
      <c r="J12" s="40">
        <v>42857</v>
      </c>
      <c r="K12" t="s">
        <v>61</v>
      </c>
      <c r="L12">
        <v>34.909999999999997</v>
      </c>
      <c r="M12">
        <v>23.27</v>
      </c>
    </row>
    <row r="13" spans="1:14" x14ac:dyDescent="0.25">
      <c r="A13" t="s">
        <v>101</v>
      </c>
      <c r="B13" t="s">
        <v>93</v>
      </c>
      <c r="C13" t="s">
        <v>17</v>
      </c>
      <c r="F13" t="s">
        <v>66</v>
      </c>
      <c r="H13">
        <v>19200</v>
      </c>
      <c r="J13" s="40">
        <v>42853</v>
      </c>
      <c r="K13" t="s">
        <v>61</v>
      </c>
      <c r="L13">
        <v>27.93</v>
      </c>
      <c r="M13">
        <v>18.62</v>
      </c>
    </row>
    <row r="14" spans="1:14" x14ac:dyDescent="0.25">
      <c r="A14" t="s">
        <v>102</v>
      </c>
      <c r="B14" t="s">
        <v>93</v>
      </c>
      <c r="C14" t="s">
        <v>17</v>
      </c>
      <c r="F14" t="s">
        <v>66</v>
      </c>
      <c r="H14">
        <v>20000</v>
      </c>
      <c r="J14" s="40">
        <v>43144</v>
      </c>
      <c r="K14" t="s">
        <v>61</v>
      </c>
      <c r="L14">
        <v>28.14</v>
      </c>
      <c r="M14">
        <v>18.760000000000002</v>
      </c>
    </row>
    <row r="15" spans="1:14" x14ac:dyDescent="0.25">
      <c r="A15" t="s">
        <v>102</v>
      </c>
      <c r="B15" t="s">
        <v>93</v>
      </c>
      <c r="C15" t="s">
        <v>17</v>
      </c>
      <c r="F15" t="s">
        <v>66</v>
      </c>
      <c r="H15">
        <v>30000</v>
      </c>
      <c r="J15" s="40">
        <v>43136</v>
      </c>
      <c r="K15" t="s">
        <v>61</v>
      </c>
      <c r="L15">
        <v>42.21</v>
      </c>
      <c r="M15">
        <v>28.14</v>
      </c>
    </row>
    <row r="16" spans="1:14" x14ac:dyDescent="0.25">
      <c r="A16" t="s">
        <v>103</v>
      </c>
      <c r="B16" t="s">
        <v>89</v>
      </c>
      <c r="C16" t="s">
        <v>17</v>
      </c>
      <c r="F16" t="s">
        <v>66</v>
      </c>
      <c r="H16">
        <v>19200</v>
      </c>
      <c r="J16" s="40">
        <v>42909</v>
      </c>
      <c r="K16" t="s">
        <v>61</v>
      </c>
      <c r="L16">
        <v>27.93</v>
      </c>
      <c r="M16">
        <v>18.62</v>
      </c>
    </row>
    <row r="17" spans="1:14" x14ac:dyDescent="0.25">
      <c r="A17" t="s">
        <v>104</v>
      </c>
      <c r="B17" t="s">
        <v>89</v>
      </c>
      <c r="C17" t="s">
        <v>17</v>
      </c>
      <c r="F17" t="s">
        <v>66</v>
      </c>
      <c r="H17">
        <v>24000</v>
      </c>
      <c r="J17" s="40">
        <v>42900</v>
      </c>
      <c r="K17" t="s">
        <v>61</v>
      </c>
      <c r="L17">
        <v>34.909999999999997</v>
      </c>
      <c r="M17">
        <v>23.27</v>
      </c>
    </row>
    <row r="18" spans="1:14" x14ac:dyDescent="0.25">
      <c r="A18" t="s">
        <v>105</v>
      </c>
      <c r="B18" t="s">
        <v>93</v>
      </c>
      <c r="C18" t="s">
        <v>17</v>
      </c>
      <c r="F18" t="s">
        <v>66</v>
      </c>
      <c r="H18">
        <v>800</v>
      </c>
      <c r="J18" s="40">
        <v>42909</v>
      </c>
      <c r="K18" t="s">
        <v>61</v>
      </c>
      <c r="L18">
        <v>1.1599999999999999</v>
      </c>
      <c r="M18">
        <v>0.78</v>
      </c>
    </row>
    <row r="19" spans="1:14" x14ac:dyDescent="0.25">
      <c r="A19" t="s">
        <v>106</v>
      </c>
      <c r="B19" t="s">
        <v>93</v>
      </c>
      <c r="C19" t="s">
        <v>17</v>
      </c>
      <c r="F19" t="s">
        <v>66</v>
      </c>
      <c r="H19">
        <v>1000</v>
      </c>
      <c r="J19" s="40">
        <v>42900</v>
      </c>
      <c r="K19" t="s">
        <v>61</v>
      </c>
      <c r="L19">
        <v>1.45</v>
      </c>
      <c r="M19">
        <v>0.97</v>
      </c>
    </row>
    <row r="20" spans="1:14" x14ac:dyDescent="0.25">
      <c r="A20" t="s">
        <v>107</v>
      </c>
      <c r="B20" t="s">
        <v>89</v>
      </c>
      <c r="C20" t="s">
        <v>17</v>
      </c>
      <c r="F20" t="s">
        <v>66</v>
      </c>
      <c r="H20">
        <v>35000</v>
      </c>
      <c r="J20" s="40">
        <v>43188</v>
      </c>
      <c r="K20" t="s">
        <v>61</v>
      </c>
      <c r="L20">
        <v>49.24</v>
      </c>
      <c r="M20">
        <v>32.83</v>
      </c>
    </row>
    <row r="21" spans="1:14" x14ac:dyDescent="0.25">
      <c r="A21" t="s">
        <v>108</v>
      </c>
      <c r="B21" t="s">
        <v>93</v>
      </c>
      <c r="C21" t="s">
        <v>17</v>
      </c>
      <c r="F21" t="s">
        <v>66</v>
      </c>
      <c r="H21">
        <v>46600</v>
      </c>
      <c r="J21" s="40">
        <v>43039</v>
      </c>
      <c r="K21" t="s">
        <v>61</v>
      </c>
      <c r="L21">
        <v>67.78</v>
      </c>
      <c r="M21">
        <v>45.19</v>
      </c>
    </row>
    <row r="22" spans="1:14" x14ac:dyDescent="0.25">
      <c r="A22" t="s">
        <v>109</v>
      </c>
      <c r="B22" t="s">
        <v>93</v>
      </c>
      <c r="C22" t="s">
        <v>17</v>
      </c>
      <c r="F22" t="s">
        <v>66</v>
      </c>
      <c r="H22">
        <v>25000</v>
      </c>
      <c r="J22" s="40">
        <v>43067</v>
      </c>
      <c r="K22" t="s">
        <v>61</v>
      </c>
      <c r="L22">
        <v>36.36</v>
      </c>
      <c r="M22">
        <v>24.24</v>
      </c>
    </row>
    <row r="23" spans="1:14" x14ac:dyDescent="0.25">
      <c r="A23" t="s">
        <v>110</v>
      </c>
      <c r="B23" t="s">
        <v>93</v>
      </c>
      <c r="C23" t="s">
        <v>17</v>
      </c>
      <c r="F23" t="s">
        <v>66</v>
      </c>
      <c r="H23">
        <v>94600</v>
      </c>
      <c r="J23" s="40">
        <v>43050</v>
      </c>
      <c r="K23" t="s">
        <v>61</v>
      </c>
      <c r="L23">
        <v>137.6</v>
      </c>
      <c r="M23">
        <v>91.73</v>
      </c>
    </row>
    <row r="24" spans="1:14" x14ac:dyDescent="0.25">
      <c r="A24" t="s">
        <v>111</v>
      </c>
      <c r="B24" t="s">
        <v>112</v>
      </c>
      <c r="C24" t="s">
        <v>17</v>
      </c>
      <c r="F24" t="s">
        <v>66</v>
      </c>
      <c r="H24">
        <v>800</v>
      </c>
      <c r="J24" s="40">
        <v>42801</v>
      </c>
      <c r="K24" t="s">
        <v>61</v>
      </c>
      <c r="L24">
        <v>1.1599999999999999</v>
      </c>
      <c r="M24">
        <v>0.78</v>
      </c>
    </row>
    <row r="25" spans="1:14" x14ac:dyDescent="0.25">
      <c r="A25" t="s">
        <v>113</v>
      </c>
      <c r="B25" t="s">
        <v>93</v>
      </c>
      <c r="C25" t="s">
        <v>17</v>
      </c>
      <c r="F25" t="s">
        <v>66</v>
      </c>
      <c r="H25">
        <v>28200</v>
      </c>
      <c r="J25" s="40">
        <v>42933</v>
      </c>
      <c r="K25" t="s">
        <v>59</v>
      </c>
      <c r="L25">
        <v>41.02</v>
      </c>
      <c r="M25">
        <v>27.35</v>
      </c>
    </row>
    <row r="26" spans="1:14" x14ac:dyDescent="0.25">
      <c r="A26" t="s">
        <v>114</v>
      </c>
      <c r="B26" t="s">
        <v>93</v>
      </c>
      <c r="C26" t="s">
        <v>17</v>
      </c>
      <c r="F26" t="s">
        <v>66</v>
      </c>
      <c r="H26">
        <v>45000</v>
      </c>
      <c r="J26" s="40">
        <v>42725</v>
      </c>
      <c r="K26" t="s">
        <v>59</v>
      </c>
      <c r="L26">
        <v>77.56</v>
      </c>
      <c r="M26">
        <v>51.71</v>
      </c>
    </row>
    <row r="27" spans="1:14" x14ac:dyDescent="0.25">
      <c r="A27" t="s">
        <v>85</v>
      </c>
      <c r="B27" t="s">
        <v>86</v>
      </c>
      <c r="C27" t="s">
        <v>6</v>
      </c>
      <c r="D27">
        <v>229</v>
      </c>
      <c r="F27" t="s">
        <v>87</v>
      </c>
      <c r="G27">
        <v>25</v>
      </c>
      <c r="H27">
        <v>5725.8</v>
      </c>
      <c r="J27" s="40">
        <v>43011</v>
      </c>
      <c r="K27" t="s">
        <v>65</v>
      </c>
      <c r="L27">
        <v>8.33</v>
      </c>
      <c r="M27">
        <v>5.55</v>
      </c>
      <c r="N27">
        <v>16.7</v>
      </c>
    </row>
    <row r="28" spans="1:14" x14ac:dyDescent="0.25">
      <c r="A28" t="s">
        <v>85</v>
      </c>
      <c r="B28" t="s">
        <v>86</v>
      </c>
      <c r="C28" t="s">
        <v>6</v>
      </c>
      <c r="D28">
        <v>229</v>
      </c>
      <c r="F28" t="s">
        <v>87</v>
      </c>
      <c r="G28">
        <v>30</v>
      </c>
      <c r="H28">
        <v>6871</v>
      </c>
      <c r="J28" s="40">
        <v>43209</v>
      </c>
      <c r="K28" t="s">
        <v>65</v>
      </c>
      <c r="L28">
        <v>9.67</v>
      </c>
      <c r="M28">
        <v>6.44</v>
      </c>
      <c r="N28">
        <v>20</v>
      </c>
    </row>
    <row r="29" spans="1:14" x14ac:dyDescent="0.25">
      <c r="A29" t="s">
        <v>85</v>
      </c>
      <c r="B29" t="s">
        <v>86</v>
      </c>
      <c r="C29" t="s">
        <v>6</v>
      </c>
      <c r="D29">
        <v>229</v>
      </c>
      <c r="F29" t="s">
        <v>87</v>
      </c>
      <c r="G29">
        <v>16.7</v>
      </c>
      <c r="H29">
        <v>3817.2</v>
      </c>
      <c r="J29" s="40">
        <v>43166</v>
      </c>
      <c r="K29" t="s">
        <v>65</v>
      </c>
      <c r="L29">
        <v>5.37</v>
      </c>
      <c r="M29">
        <v>3.58</v>
      </c>
      <c r="N29">
        <v>11.1</v>
      </c>
    </row>
    <row r="30" spans="1:14" x14ac:dyDescent="0.25">
      <c r="A30" t="s">
        <v>85</v>
      </c>
      <c r="B30" t="s">
        <v>86</v>
      </c>
      <c r="C30" t="s">
        <v>6</v>
      </c>
      <c r="D30">
        <v>229</v>
      </c>
      <c r="F30" t="s">
        <v>87</v>
      </c>
      <c r="G30">
        <v>100</v>
      </c>
      <c r="H30">
        <v>22903.200000000001</v>
      </c>
      <c r="J30" s="40">
        <v>43166</v>
      </c>
      <c r="K30" t="s">
        <v>65</v>
      </c>
      <c r="L30">
        <v>32.22</v>
      </c>
      <c r="M30">
        <v>21.48</v>
      </c>
      <c r="N30">
        <v>66.7</v>
      </c>
    </row>
    <row r="31" spans="1:14" x14ac:dyDescent="0.25">
      <c r="A31" t="s">
        <v>85</v>
      </c>
      <c r="B31" t="s">
        <v>86</v>
      </c>
      <c r="C31" t="s">
        <v>6</v>
      </c>
      <c r="D31">
        <v>229</v>
      </c>
      <c r="F31" t="s">
        <v>87</v>
      </c>
      <c r="G31">
        <v>30.5</v>
      </c>
      <c r="H31">
        <v>6995.6</v>
      </c>
      <c r="J31" s="40">
        <v>42864</v>
      </c>
      <c r="K31" t="s">
        <v>65</v>
      </c>
      <c r="L31">
        <v>10.18</v>
      </c>
      <c r="M31">
        <v>6.78</v>
      </c>
      <c r="N31">
        <v>20.399999999999999</v>
      </c>
    </row>
    <row r="32" spans="1:14" x14ac:dyDescent="0.25">
      <c r="A32" t="s">
        <v>85</v>
      </c>
      <c r="B32" t="s">
        <v>86</v>
      </c>
      <c r="C32" t="s">
        <v>6</v>
      </c>
      <c r="D32">
        <v>229</v>
      </c>
      <c r="F32" t="s">
        <v>87</v>
      </c>
      <c r="G32">
        <v>16.7</v>
      </c>
      <c r="H32">
        <v>3817.2</v>
      </c>
      <c r="J32" s="40">
        <v>42900</v>
      </c>
      <c r="K32" t="s">
        <v>65</v>
      </c>
      <c r="L32">
        <v>5.55</v>
      </c>
      <c r="M32">
        <v>3.7</v>
      </c>
      <c r="N32">
        <v>11.1</v>
      </c>
    </row>
    <row r="33" spans="1:14" x14ac:dyDescent="0.25">
      <c r="A33" t="s">
        <v>85</v>
      </c>
      <c r="B33" t="s">
        <v>86</v>
      </c>
      <c r="C33" t="s">
        <v>6</v>
      </c>
      <c r="D33">
        <v>229</v>
      </c>
      <c r="F33" t="s">
        <v>87</v>
      </c>
      <c r="G33">
        <v>16.7</v>
      </c>
      <c r="H33">
        <v>3817.2</v>
      </c>
      <c r="J33" s="40">
        <v>42895</v>
      </c>
      <c r="K33" t="s">
        <v>65</v>
      </c>
      <c r="L33">
        <v>5.55</v>
      </c>
      <c r="M33">
        <v>3.7</v>
      </c>
      <c r="N33">
        <v>11.1</v>
      </c>
    </row>
    <row r="34" spans="1:14" x14ac:dyDescent="0.25">
      <c r="A34" t="s">
        <v>85</v>
      </c>
      <c r="B34" t="s">
        <v>86</v>
      </c>
      <c r="C34" t="s">
        <v>6</v>
      </c>
      <c r="D34">
        <v>229</v>
      </c>
      <c r="F34" t="s">
        <v>87</v>
      </c>
      <c r="G34">
        <v>26.7</v>
      </c>
      <c r="H34">
        <v>6107.5</v>
      </c>
      <c r="J34" s="40">
        <v>42767</v>
      </c>
      <c r="K34" t="s">
        <v>65</v>
      </c>
      <c r="L34">
        <v>8.8800000000000008</v>
      </c>
      <c r="M34">
        <v>5.92</v>
      </c>
      <c r="N34">
        <v>17.8</v>
      </c>
    </row>
    <row r="35" spans="1:14" x14ac:dyDescent="0.25">
      <c r="A35" t="s">
        <v>85</v>
      </c>
      <c r="B35" t="s">
        <v>86</v>
      </c>
      <c r="C35" t="s">
        <v>6</v>
      </c>
      <c r="D35">
        <v>229</v>
      </c>
      <c r="F35" t="s">
        <v>87</v>
      </c>
      <c r="G35">
        <v>16.7</v>
      </c>
      <c r="H35">
        <v>3817.2</v>
      </c>
      <c r="J35" s="40">
        <v>42996</v>
      </c>
      <c r="K35" t="s">
        <v>65</v>
      </c>
      <c r="L35">
        <v>5.55</v>
      </c>
      <c r="M35">
        <v>3.7</v>
      </c>
      <c r="N35">
        <v>11.1</v>
      </c>
    </row>
    <row r="36" spans="1:14" x14ac:dyDescent="0.25">
      <c r="A36" t="s">
        <v>85</v>
      </c>
      <c r="B36" t="s">
        <v>86</v>
      </c>
      <c r="C36" t="s">
        <v>6</v>
      </c>
      <c r="D36">
        <v>229</v>
      </c>
      <c r="F36" t="s">
        <v>87</v>
      </c>
      <c r="G36">
        <v>30</v>
      </c>
      <c r="H36">
        <v>6871</v>
      </c>
      <c r="J36" s="40">
        <v>43166</v>
      </c>
      <c r="K36" t="s">
        <v>65</v>
      </c>
      <c r="L36">
        <v>9.67</v>
      </c>
      <c r="M36">
        <v>6.44</v>
      </c>
      <c r="N36">
        <v>20</v>
      </c>
    </row>
    <row r="37" spans="1:14" x14ac:dyDescent="0.25">
      <c r="A37" t="s">
        <v>85</v>
      </c>
      <c r="B37" t="s">
        <v>86</v>
      </c>
      <c r="C37" t="s">
        <v>6</v>
      </c>
      <c r="D37">
        <v>229</v>
      </c>
      <c r="F37" t="s">
        <v>87</v>
      </c>
      <c r="G37">
        <v>16.7</v>
      </c>
      <c r="H37">
        <v>3817.2</v>
      </c>
      <c r="J37" s="40">
        <v>42933</v>
      </c>
      <c r="K37" t="s">
        <v>65</v>
      </c>
      <c r="L37">
        <v>5.55</v>
      </c>
      <c r="M37">
        <v>3.7</v>
      </c>
      <c r="N37">
        <v>11.1</v>
      </c>
    </row>
    <row r="38" spans="1:14" x14ac:dyDescent="0.25">
      <c r="A38" t="s">
        <v>85</v>
      </c>
      <c r="B38" t="s">
        <v>86</v>
      </c>
      <c r="C38" t="s">
        <v>6</v>
      </c>
      <c r="D38">
        <v>229</v>
      </c>
      <c r="F38" t="s">
        <v>87</v>
      </c>
      <c r="G38">
        <v>41.7</v>
      </c>
      <c r="H38">
        <v>9543</v>
      </c>
      <c r="J38" s="40">
        <v>42740</v>
      </c>
      <c r="K38" t="s">
        <v>65</v>
      </c>
      <c r="L38">
        <v>13.88</v>
      </c>
      <c r="M38">
        <v>9.25</v>
      </c>
      <c r="N38">
        <v>27.8</v>
      </c>
    </row>
    <row r="39" spans="1:14" x14ac:dyDescent="0.25">
      <c r="A39" t="s">
        <v>85</v>
      </c>
      <c r="B39" t="s">
        <v>86</v>
      </c>
      <c r="C39" t="s">
        <v>6</v>
      </c>
      <c r="D39">
        <v>229</v>
      </c>
      <c r="F39" t="s">
        <v>87</v>
      </c>
      <c r="G39">
        <v>50</v>
      </c>
      <c r="H39">
        <v>11451.6</v>
      </c>
      <c r="J39" s="40">
        <v>43136</v>
      </c>
      <c r="K39" t="s">
        <v>65</v>
      </c>
      <c r="L39">
        <v>16.11</v>
      </c>
      <c r="M39">
        <v>10.74</v>
      </c>
      <c r="N39">
        <v>33.299999999999997</v>
      </c>
    </row>
    <row r="40" spans="1:14" x14ac:dyDescent="0.25">
      <c r="A40" t="s">
        <v>85</v>
      </c>
      <c r="B40" t="s">
        <v>86</v>
      </c>
      <c r="C40" t="s">
        <v>6</v>
      </c>
      <c r="D40">
        <v>229</v>
      </c>
      <c r="F40" t="s">
        <v>87</v>
      </c>
      <c r="G40">
        <v>16.7</v>
      </c>
      <c r="H40">
        <v>3817.2</v>
      </c>
      <c r="J40" s="40">
        <v>42922</v>
      </c>
      <c r="K40" t="s">
        <v>65</v>
      </c>
      <c r="L40">
        <v>5.55</v>
      </c>
      <c r="M40">
        <v>3.7</v>
      </c>
      <c r="N40">
        <v>11.1</v>
      </c>
    </row>
    <row r="41" spans="1:14" x14ac:dyDescent="0.25">
      <c r="A41" t="s">
        <v>85</v>
      </c>
      <c r="B41" t="s">
        <v>86</v>
      </c>
      <c r="C41" t="s">
        <v>6</v>
      </c>
      <c r="D41">
        <v>229</v>
      </c>
      <c r="F41" t="s">
        <v>87</v>
      </c>
      <c r="G41">
        <v>16.7</v>
      </c>
      <c r="H41">
        <v>3817.2</v>
      </c>
      <c r="J41" s="40">
        <v>42982</v>
      </c>
      <c r="K41" t="s">
        <v>65</v>
      </c>
      <c r="L41">
        <v>5.55</v>
      </c>
      <c r="M41">
        <v>3.7</v>
      </c>
      <c r="N41">
        <v>11.1</v>
      </c>
    </row>
    <row r="42" spans="1:14" x14ac:dyDescent="0.25">
      <c r="A42" t="s">
        <v>85</v>
      </c>
      <c r="B42" t="s">
        <v>86</v>
      </c>
      <c r="C42" t="s">
        <v>6</v>
      </c>
      <c r="D42">
        <v>229</v>
      </c>
      <c r="F42" t="s">
        <v>87</v>
      </c>
      <c r="G42">
        <v>66.7</v>
      </c>
      <c r="H42">
        <v>15268.8</v>
      </c>
      <c r="J42" s="40">
        <v>42800</v>
      </c>
      <c r="K42" t="s">
        <v>65</v>
      </c>
      <c r="L42">
        <v>22.21</v>
      </c>
      <c r="M42">
        <v>14.81</v>
      </c>
      <c r="N42">
        <v>44.5</v>
      </c>
    </row>
    <row r="43" spans="1:14" x14ac:dyDescent="0.25">
      <c r="A43" t="s">
        <v>85</v>
      </c>
      <c r="B43" t="s">
        <v>86</v>
      </c>
      <c r="C43" t="s">
        <v>6</v>
      </c>
      <c r="D43">
        <v>229</v>
      </c>
      <c r="F43" t="s">
        <v>87</v>
      </c>
      <c r="G43">
        <v>166.7</v>
      </c>
      <c r="H43">
        <v>38172</v>
      </c>
      <c r="J43" s="40">
        <v>43217</v>
      </c>
      <c r="K43" t="s">
        <v>65</v>
      </c>
      <c r="L43">
        <v>53.7</v>
      </c>
      <c r="M43">
        <v>35.799999999999997</v>
      </c>
      <c r="N43">
        <v>111.1</v>
      </c>
    </row>
    <row r="44" spans="1:14" x14ac:dyDescent="0.25">
      <c r="A44" t="s">
        <v>85</v>
      </c>
      <c r="B44" t="s">
        <v>86</v>
      </c>
      <c r="C44" t="s">
        <v>6</v>
      </c>
      <c r="D44">
        <v>229</v>
      </c>
      <c r="F44" t="s">
        <v>87</v>
      </c>
      <c r="G44">
        <v>33.299999999999997</v>
      </c>
      <c r="H44">
        <v>7634.4</v>
      </c>
      <c r="J44" s="40">
        <v>42767</v>
      </c>
      <c r="K44" t="s">
        <v>65</v>
      </c>
      <c r="L44">
        <v>11.1</v>
      </c>
      <c r="M44">
        <v>7.4</v>
      </c>
      <c r="N44">
        <v>22.2</v>
      </c>
    </row>
    <row r="45" spans="1:14" x14ac:dyDescent="0.25">
      <c r="A45" t="s">
        <v>85</v>
      </c>
      <c r="B45" t="s">
        <v>86</v>
      </c>
      <c r="C45" t="s">
        <v>6</v>
      </c>
      <c r="D45">
        <v>229</v>
      </c>
      <c r="F45" t="s">
        <v>87</v>
      </c>
      <c r="G45">
        <v>83.3</v>
      </c>
      <c r="H45">
        <v>19086</v>
      </c>
      <c r="J45" s="40">
        <v>43181</v>
      </c>
      <c r="K45" t="s">
        <v>65</v>
      </c>
      <c r="L45">
        <v>26.85</v>
      </c>
      <c r="M45">
        <v>17.899999999999999</v>
      </c>
      <c r="N45">
        <v>55.6</v>
      </c>
    </row>
    <row r="46" spans="1:14" x14ac:dyDescent="0.25">
      <c r="A46" t="s">
        <v>85</v>
      </c>
      <c r="B46" t="s">
        <v>86</v>
      </c>
      <c r="C46" t="s">
        <v>6</v>
      </c>
      <c r="D46">
        <v>229</v>
      </c>
      <c r="F46" t="s">
        <v>87</v>
      </c>
      <c r="G46">
        <v>66.7</v>
      </c>
      <c r="H46">
        <v>15268.8</v>
      </c>
      <c r="J46" s="40">
        <v>43133</v>
      </c>
      <c r="K46" t="s">
        <v>65</v>
      </c>
      <c r="L46">
        <v>21.48</v>
      </c>
      <c r="M46">
        <v>14.32</v>
      </c>
      <c r="N46">
        <v>44.5</v>
      </c>
    </row>
    <row r="47" spans="1:14" x14ac:dyDescent="0.25">
      <c r="A47" t="s">
        <v>85</v>
      </c>
      <c r="B47" t="s">
        <v>86</v>
      </c>
      <c r="C47" t="s">
        <v>6</v>
      </c>
      <c r="D47">
        <v>229</v>
      </c>
      <c r="F47" t="s">
        <v>87</v>
      </c>
      <c r="G47">
        <v>33.299999999999997</v>
      </c>
      <c r="H47">
        <v>7634.4</v>
      </c>
      <c r="J47" s="40">
        <v>43012</v>
      </c>
      <c r="K47" t="s">
        <v>65</v>
      </c>
      <c r="L47">
        <v>11.1</v>
      </c>
      <c r="M47">
        <v>7.4</v>
      </c>
      <c r="N47">
        <v>22.2</v>
      </c>
    </row>
    <row r="48" spans="1:14" x14ac:dyDescent="0.25">
      <c r="A48" t="s">
        <v>85</v>
      </c>
      <c r="B48" t="s">
        <v>86</v>
      </c>
      <c r="C48" t="s">
        <v>6</v>
      </c>
      <c r="D48">
        <v>229</v>
      </c>
      <c r="F48" t="s">
        <v>87</v>
      </c>
      <c r="G48">
        <v>16.7</v>
      </c>
      <c r="H48">
        <v>3817.2</v>
      </c>
      <c r="J48" s="40">
        <v>43166</v>
      </c>
      <c r="K48" t="s">
        <v>65</v>
      </c>
      <c r="L48">
        <v>5.37</v>
      </c>
      <c r="M48">
        <v>3.58</v>
      </c>
      <c r="N48">
        <v>11.1</v>
      </c>
    </row>
    <row r="49" spans="1:14" x14ac:dyDescent="0.25">
      <c r="A49" t="s">
        <v>85</v>
      </c>
      <c r="B49" t="s">
        <v>86</v>
      </c>
      <c r="C49" t="s">
        <v>6</v>
      </c>
      <c r="D49">
        <v>229</v>
      </c>
      <c r="F49" t="s">
        <v>87</v>
      </c>
      <c r="G49">
        <v>33.299999999999997</v>
      </c>
      <c r="H49">
        <v>7634.4</v>
      </c>
      <c r="J49" s="40">
        <v>43012</v>
      </c>
      <c r="K49" t="s">
        <v>65</v>
      </c>
      <c r="L49">
        <v>11.1</v>
      </c>
      <c r="M49">
        <v>7.4</v>
      </c>
      <c r="N49">
        <v>22.2</v>
      </c>
    </row>
    <row r="50" spans="1:14" x14ac:dyDescent="0.25">
      <c r="A50" t="s">
        <v>85</v>
      </c>
      <c r="B50" t="s">
        <v>86</v>
      </c>
      <c r="C50" t="s">
        <v>6</v>
      </c>
      <c r="D50">
        <v>229</v>
      </c>
      <c r="F50" t="s">
        <v>87</v>
      </c>
      <c r="G50">
        <v>50</v>
      </c>
      <c r="H50">
        <v>11451.6</v>
      </c>
      <c r="J50" s="40">
        <v>42888</v>
      </c>
      <c r="K50" t="s">
        <v>65</v>
      </c>
      <c r="L50">
        <v>16.66</v>
      </c>
      <c r="M50">
        <v>11.1</v>
      </c>
      <c r="N50">
        <v>33.299999999999997</v>
      </c>
    </row>
    <row r="51" spans="1:14" x14ac:dyDescent="0.25">
      <c r="A51" t="s">
        <v>85</v>
      </c>
      <c r="B51" t="s">
        <v>86</v>
      </c>
      <c r="C51" t="s">
        <v>6</v>
      </c>
      <c r="D51">
        <v>229</v>
      </c>
      <c r="F51" t="s">
        <v>87</v>
      </c>
      <c r="G51">
        <v>25</v>
      </c>
      <c r="H51">
        <v>5725.8</v>
      </c>
      <c r="J51" s="40">
        <v>42795</v>
      </c>
      <c r="K51" t="s">
        <v>65</v>
      </c>
      <c r="L51">
        <v>8.33</v>
      </c>
      <c r="M51">
        <v>5.55</v>
      </c>
      <c r="N51">
        <v>16.7</v>
      </c>
    </row>
    <row r="52" spans="1:14" x14ac:dyDescent="0.25">
      <c r="A52" t="s">
        <v>85</v>
      </c>
      <c r="B52" t="s">
        <v>86</v>
      </c>
      <c r="C52" t="s">
        <v>6</v>
      </c>
      <c r="D52">
        <v>229</v>
      </c>
      <c r="F52" t="s">
        <v>87</v>
      </c>
      <c r="G52">
        <v>25</v>
      </c>
      <c r="H52">
        <v>5725.8</v>
      </c>
      <c r="J52" s="40">
        <v>42795</v>
      </c>
      <c r="K52" t="s">
        <v>65</v>
      </c>
      <c r="L52">
        <v>8.33</v>
      </c>
      <c r="M52">
        <v>5.55</v>
      </c>
      <c r="N52">
        <v>16.7</v>
      </c>
    </row>
    <row r="53" spans="1:14" x14ac:dyDescent="0.25">
      <c r="A53" t="s">
        <v>85</v>
      </c>
      <c r="B53" t="s">
        <v>86</v>
      </c>
      <c r="C53" t="s">
        <v>6</v>
      </c>
      <c r="D53">
        <v>229</v>
      </c>
      <c r="F53" t="s">
        <v>87</v>
      </c>
      <c r="G53">
        <v>25</v>
      </c>
      <c r="H53">
        <v>5725.8</v>
      </c>
      <c r="J53" s="40">
        <v>43012</v>
      </c>
      <c r="K53" t="s">
        <v>65</v>
      </c>
      <c r="L53">
        <v>8.33</v>
      </c>
      <c r="M53">
        <v>5.55</v>
      </c>
      <c r="N53">
        <v>16.7</v>
      </c>
    </row>
    <row r="54" spans="1:14" x14ac:dyDescent="0.25">
      <c r="A54" t="s">
        <v>85</v>
      </c>
      <c r="B54" t="s">
        <v>86</v>
      </c>
      <c r="C54" t="s">
        <v>6</v>
      </c>
      <c r="D54">
        <v>229</v>
      </c>
      <c r="F54" t="s">
        <v>87</v>
      </c>
      <c r="G54">
        <v>16.7</v>
      </c>
      <c r="H54">
        <v>3817.2</v>
      </c>
      <c r="J54" s="40">
        <v>43166</v>
      </c>
      <c r="K54" t="s">
        <v>65</v>
      </c>
      <c r="L54">
        <v>5.37</v>
      </c>
      <c r="M54">
        <v>3.58</v>
      </c>
      <c r="N54">
        <v>11.1</v>
      </c>
    </row>
    <row r="55" spans="1:14" x14ac:dyDescent="0.25">
      <c r="A55" t="s">
        <v>85</v>
      </c>
      <c r="B55" t="s">
        <v>86</v>
      </c>
      <c r="C55" t="s">
        <v>6</v>
      </c>
      <c r="D55">
        <v>229</v>
      </c>
      <c r="F55" t="s">
        <v>87</v>
      </c>
      <c r="G55">
        <v>33.299999999999997</v>
      </c>
      <c r="H55">
        <v>7634.4</v>
      </c>
      <c r="J55" s="40">
        <v>42921</v>
      </c>
      <c r="K55" t="s">
        <v>65</v>
      </c>
      <c r="L55">
        <v>11.1</v>
      </c>
      <c r="M55">
        <v>7.4</v>
      </c>
      <c r="N55">
        <v>22.2</v>
      </c>
    </row>
    <row r="56" spans="1:14" x14ac:dyDescent="0.25">
      <c r="A56" t="s">
        <v>85</v>
      </c>
      <c r="B56" t="s">
        <v>86</v>
      </c>
      <c r="C56" t="s">
        <v>6</v>
      </c>
      <c r="D56">
        <v>229</v>
      </c>
      <c r="F56" t="s">
        <v>87</v>
      </c>
      <c r="G56">
        <v>50</v>
      </c>
      <c r="H56">
        <v>11451.6</v>
      </c>
      <c r="J56" s="40">
        <v>42921</v>
      </c>
      <c r="K56" t="s">
        <v>65</v>
      </c>
      <c r="L56">
        <v>16.66</v>
      </c>
      <c r="M56">
        <v>11.1</v>
      </c>
      <c r="N56">
        <v>33.299999999999997</v>
      </c>
    </row>
    <row r="57" spans="1:14" x14ac:dyDescent="0.25">
      <c r="A57" t="s">
        <v>85</v>
      </c>
      <c r="B57" t="s">
        <v>86</v>
      </c>
      <c r="C57" t="s">
        <v>6</v>
      </c>
      <c r="D57">
        <v>229</v>
      </c>
      <c r="F57" t="s">
        <v>87</v>
      </c>
      <c r="G57">
        <v>33.299999999999997</v>
      </c>
      <c r="H57">
        <v>7634.4</v>
      </c>
      <c r="J57" s="40">
        <v>42919</v>
      </c>
      <c r="K57" t="s">
        <v>65</v>
      </c>
      <c r="L57">
        <v>11.1</v>
      </c>
      <c r="M57">
        <v>7.4</v>
      </c>
      <c r="N57">
        <v>22.2</v>
      </c>
    </row>
    <row r="58" spans="1:14" x14ac:dyDescent="0.25">
      <c r="A58" t="s">
        <v>85</v>
      </c>
      <c r="B58" t="s">
        <v>86</v>
      </c>
      <c r="C58" t="s">
        <v>6</v>
      </c>
      <c r="D58">
        <v>229</v>
      </c>
      <c r="F58" t="s">
        <v>87</v>
      </c>
      <c r="G58">
        <v>16.7</v>
      </c>
      <c r="H58">
        <v>3817.2</v>
      </c>
      <c r="J58" s="40">
        <v>43137</v>
      </c>
      <c r="K58" t="s">
        <v>65</v>
      </c>
      <c r="L58">
        <v>5.37</v>
      </c>
      <c r="M58">
        <v>3.58</v>
      </c>
      <c r="N58">
        <v>11.1</v>
      </c>
    </row>
    <row r="59" spans="1:14" x14ac:dyDescent="0.25">
      <c r="A59" t="s">
        <v>85</v>
      </c>
      <c r="B59" t="s">
        <v>86</v>
      </c>
      <c r="C59" t="s">
        <v>6</v>
      </c>
      <c r="D59">
        <v>229</v>
      </c>
      <c r="F59" t="s">
        <v>87</v>
      </c>
      <c r="G59">
        <v>16.7</v>
      </c>
      <c r="H59">
        <v>3817.2</v>
      </c>
      <c r="J59" s="40">
        <v>43137</v>
      </c>
      <c r="K59" t="s">
        <v>65</v>
      </c>
      <c r="L59">
        <v>5.37</v>
      </c>
      <c r="M59">
        <v>3.58</v>
      </c>
      <c r="N59">
        <v>11.1</v>
      </c>
    </row>
    <row r="60" spans="1:14" x14ac:dyDescent="0.25">
      <c r="A60" t="s">
        <v>85</v>
      </c>
      <c r="B60" t="s">
        <v>86</v>
      </c>
      <c r="C60" t="s">
        <v>6</v>
      </c>
      <c r="D60">
        <v>229</v>
      </c>
      <c r="F60" t="s">
        <v>87</v>
      </c>
      <c r="G60">
        <v>16.7</v>
      </c>
      <c r="H60">
        <v>3817.2</v>
      </c>
      <c r="J60" s="40">
        <v>42893</v>
      </c>
      <c r="K60" t="s">
        <v>65</v>
      </c>
      <c r="L60">
        <v>5.55</v>
      </c>
      <c r="M60">
        <v>3.7</v>
      </c>
      <c r="N60">
        <v>11.1</v>
      </c>
    </row>
    <row r="61" spans="1:14" x14ac:dyDescent="0.25">
      <c r="A61" t="s">
        <v>85</v>
      </c>
      <c r="B61" t="s">
        <v>86</v>
      </c>
      <c r="C61" t="s">
        <v>6</v>
      </c>
      <c r="D61">
        <v>229</v>
      </c>
      <c r="F61" t="s">
        <v>87</v>
      </c>
      <c r="G61">
        <v>16.7</v>
      </c>
      <c r="H61">
        <v>3817.2</v>
      </c>
      <c r="J61" s="40">
        <v>43012</v>
      </c>
      <c r="K61" t="s">
        <v>65</v>
      </c>
      <c r="L61">
        <v>5.55</v>
      </c>
      <c r="M61">
        <v>3.7</v>
      </c>
      <c r="N61">
        <v>11.1</v>
      </c>
    </row>
    <row r="62" spans="1:14" x14ac:dyDescent="0.25">
      <c r="A62" t="s">
        <v>85</v>
      </c>
      <c r="B62" t="s">
        <v>86</v>
      </c>
      <c r="C62" t="s">
        <v>6</v>
      </c>
      <c r="D62">
        <v>229</v>
      </c>
      <c r="F62" t="s">
        <v>87</v>
      </c>
      <c r="G62">
        <v>50</v>
      </c>
      <c r="H62">
        <v>11451.6</v>
      </c>
      <c r="J62" s="40">
        <v>43012</v>
      </c>
      <c r="K62" t="s">
        <v>65</v>
      </c>
      <c r="L62">
        <v>16.66</v>
      </c>
      <c r="M62">
        <v>11.1</v>
      </c>
      <c r="N62">
        <v>33.299999999999997</v>
      </c>
    </row>
    <row r="63" spans="1:14" x14ac:dyDescent="0.25">
      <c r="A63" t="s">
        <v>85</v>
      </c>
      <c r="B63" t="s">
        <v>86</v>
      </c>
      <c r="C63" t="s">
        <v>6</v>
      </c>
      <c r="D63">
        <v>229</v>
      </c>
      <c r="F63" t="s">
        <v>87</v>
      </c>
      <c r="G63">
        <v>33.299999999999997</v>
      </c>
      <c r="H63">
        <v>7634.4</v>
      </c>
      <c r="J63" s="40">
        <v>43011</v>
      </c>
      <c r="K63" t="s">
        <v>65</v>
      </c>
      <c r="L63">
        <v>11.1</v>
      </c>
      <c r="M63">
        <v>7.4</v>
      </c>
      <c r="N63">
        <v>22.2</v>
      </c>
    </row>
    <row r="64" spans="1:14" x14ac:dyDescent="0.25">
      <c r="A64" t="s">
        <v>85</v>
      </c>
      <c r="B64" t="s">
        <v>86</v>
      </c>
      <c r="C64" t="s">
        <v>6</v>
      </c>
      <c r="D64">
        <v>229</v>
      </c>
      <c r="F64" t="s">
        <v>87</v>
      </c>
      <c r="G64">
        <v>10</v>
      </c>
      <c r="H64">
        <v>2290.3000000000002</v>
      </c>
      <c r="J64" s="40">
        <v>42926</v>
      </c>
      <c r="K64" t="s">
        <v>65</v>
      </c>
      <c r="L64">
        <v>3.33</v>
      </c>
      <c r="M64">
        <v>2.2200000000000002</v>
      </c>
      <c r="N64">
        <v>6.7</v>
      </c>
    </row>
    <row r="65" spans="1:14" x14ac:dyDescent="0.25">
      <c r="A65" t="s">
        <v>85</v>
      </c>
      <c r="B65" t="s">
        <v>86</v>
      </c>
      <c r="C65" t="s">
        <v>6</v>
      </c>
      <c r="D65">
        <v>229</v>
      </c>
      <c r="F65" t="s">
        <v>87</v>
      </c>
      <c r="G65">
        <v>100</v>
      </c>
      <c r="H65">
        <v>22903.200000000001</v>
      </c>
      <c r="J65" s="40">
        <v>43011</v>
      </c>
      <c r="K65" t="s">
        <v>65</v>
      </c>
      <c r="L65">
        <v>33.31</v>
      </c>
      <c r="M65">
        <v>22.21</v>
      </c>
      <c r="N65">
        <v>66.7</v>
      </c>
    </row>
    <row r="66" spans="1:14" x14ac:dyDescent="0.25">
      <c r="A66" t="s">
        <v>85</v>
      </c>
      <c r="B66" t="s">
        <v>86</v>
      </c>
      <c r="C66" t="s">
        <v>6</v>
      </c>
      <c r="D66">
        <v>229</v>
      </c>
      <c r="F66" t="s">
        <v>87</v>
      </c>
      <c r="G66">
        <v>83.3</v>
      </c>
      <c r="H66">
        <v>19086</v>
      </c>
      <c r="J66" s="40">
        <v>43165</v>
      </c>
      <c r="K66" t="s">
        <v>65</v>
      </c>
      <c r="L66">
        <v>26.85</v>
      </c>
      <c r="M66">
        <v>17.899999999999999</v>
      </c>
      <c r="N66">
        <v>55.6</v>
      </c>
    </row>
    <row r="67" spans="1:14" x14ac:dyDescent="0.25">
      <c r="A67" t="s">
        <v>85</v>
      </c>
      <c r="B67" t="s">
        <v>86</v>
      </c>
      <c r="C67" t="s">
        <v>6</v>
      </c>
      <c r="D67">
        <v>229</v>
      </c>
      <c r="F67" t="s">
        <v>87</v>
      </c>
      <c r="G67">
        <v>100</v>
      </c>
      <c r="H67">
        <v>22903.200000000001</v>
      </c>
      <c r="J67" s="40">
        <v>43165</v>
      </c>
      <c r="K67" t="s">
        <v>65</v>
      </c>
      <c r="L67">
        <v>32.22</v>
      </c>
      <c r="M67">
        <v>21.48</v>
      </c>
      <c r="N67">
        <v>66.7</v>
      </c>
    </row>
    <row r="68" spans="1:14" x14ac:dyDescent="0.25">
      <c r="A68" t="s">
        <v>85</v>
      </c>
      <c r="B68" t="s">
        <v>86</v>
      </c>
      <c r="C68" t="s">
        <v>6</v>
      </c>
      <c r="D68">
        <v>229</v>
      </c>
      <c r="F68" t="s">
        <v>87</v>
      </c>
      <c r="G68">
        <v>33.299999999999997</v>
      </c>
      <c r="H68">
        <v>7634.4</v>
      </c>
      <c r="J68" s="40">
        <v>43165</v>
      </c>
      <c r="K68" t="s">
        <v>65</v>
      </c>
      <c r="L68">
        <v>10.74</v>
      </c>
      <c r="M68">
        <v>7.16</v>
      </c>
      <c r="N68">
        <v>22.2</v>
      </c>
    </row>
    <row r="69" spans="1:14" x14ac:dyDescent="0.25">
      <c r="A69" t="s">
        <v>85</v>
      </c>
      <c r="B69" t="s">
        <v>86</v>
      </c>
      <c r="C69" t="s">
        <v>6</v>
      </c>
      <c r="D69">
        <v>229</v>
      </c>
      <c r="F69" t="s">
        <v>87</v>
      </c>
      <c r="G69">
        <v>100</v>
      </c>
      <c r="H69">
        <v>22903.200000000001</v>
      </c>
      <c r="J69" s="40">
        <v>42888</v>
      </c>
      <c r="K69" t="s">
        <v>65</v>
      </c>
      <c r="L69">
        <v>33.31</v>
      </c>
      <c r="M69">
        <v>22.21</v>
      </c>
      <c r="N69">
        <v>66.7</v>
      </c>
    </row>
    <row r="70" spans="1:14" x14ac:dyDescent="0.25">
      <c r="A70" t="s">
        <v>85</v>
      </c>
      <c r="B70" t="s">
        <v>86</v>
      </c>
      <c r="C70" t="s">
        <v>6</v>
      </c>
      <c r="D70">
        <v>229</v>
      </c>
      <c r="F70" t="s">
        <v>87</v>
      </c>
      <c r="G70">
        <v>16.7</v>
      </c>
      <c r="H70">
        <v>3817.2</v>
      </c>
      <c r="J70" s="40">
        <v>42807</v>
      </c>
      <c r="K70" t="s">
        <v>65</v>
      </c>
      <c r="L70">
        <v>5.55</v>
      </c>
      <c r="M70">
        <v>3.7</v>
      </c>
      <c r="N70">
        <v>11.1</v>
      </c>
    </row>
    <row r="71" spans="1:14" x14ac:dyDescent="0.25">
      <c r="A71" t="s">
        <v>85</v>
      </c>
      <c r="B71" t="s">
        <v>86</v>
      </c>
      <c r="C71" t="s">
        <v>6</v>
      </c>
      <c r="D71">
        <v>229</v>
      </c>
      <c r="F71" t="s">
        <v>87</v>
      </c>
      <c r="G71">
        <v>500.1</v>
      </c>
      <c r="H71">
        <v>114516</v>
      </c>
      <c r="J71" s="40">
        <v>42922</v>
      </c>
      <c r="K71" t="s">
        <v>65</v>
      </c>
      <c r="L71">
        <v>166.57</v>
      </c>
      <c r="M71">
        <v>111.05</v>
      </c>
      <c r="N71">
        <v>333.4</v>
      </c>
    </row>
    <row r="72" spans="1:14" x14ac:dyDescent="0.25">
      <c r="A72" t="s">
        <v>85</v>
      </c>
      <c r="B72" t="s">
        <v>86</v>
      </c>
      <c r="C72" t="s">
        <v>6</v>
      </c>
      <c r="D72">
        <v>229</v>
      </c>
      <c r="F72" t="s">
        <v>87</v>
      </c>
      <c r="G72">
        <v>33.299999999999997</v>
      </c>
      <c r="H72">
        <v>7634.4</v>
      </c>
      <c r="J72" s="40">
        <v>42984</v>
      </c>
      <c r="K72" t="s">
        <v>65</v>
      </c>
      <c r="L72">
        <v>11.1</v>
      </c>
      <c r="M72">
        <v>7.4</v>
      </c>
      <c r="N72">
        <v>22.2</v>
      </c>
    </row>
    <row r="73" spans="1:14" x14ac:dyDescent="0.25">
      <c r="A73" t="s">
        <v>85</v>
      </c>
      <c r="B73" t="s">
        <v>86</v>
      </c>
      <c r="C73" t="s">
        <v>6</v>
      </c>
      <c r="D73">
        <v>229</v>
      </c>
      <c r="F73" t="s">
        <v>87</v>
      </c>
      <c r="G73">
        <v>83.3</v>
      </c>
      <c r="H73">
        <v>19086</v>
      </c>
      <c r="J73" s="40">
        <v>42984</v>
      </c>
      <c r="K73" t="s">
        <v>65</v>
      </c>
      <c r="L73">
        <v>27.76</v>
      </c>
      <c r="M73">
        <v>18.510000000000002</v>
      </c>
      <c r="N73">
        <v>55.6</v>
      </c>
    </row>
    <row r="74" spans="1:14" x14ac:dyDescent="0.25">
      <c r="A74" t="s">
        <v>85</v>
      </c>
      <c r="B74" t="s">
        <v>86</v>
      </c>
      <c r="C74" t="s">
        <v>6</v>
      </c>
      <c r="D74">
        <v>229</v>
      </c>
      <c r="F74" t="s">
        <v>87</v>
      </c>
      <c r="G74">
        <v>16.7</v>
      </c>
      <c r="H74">
        <v>3817.2</v>
      </c>
      <c r="J74" s="40">
        <v>43196</v>
      </c>
      <c r="K74" t="s">
        <v>65</v>
      </c>
      <c r="L74">
        <v>5.37</v>
      </c>
      <c r="M74">
        <v>3.58</v>
      </c>
      <c r="N74">
        <v>11.1</v>
      </c>
    </row>
    <row r="75" spans="1:14" x14ac:dyDescent="0.25">
      <c r="A75" t="s">
        <v>85</v>
      </c>
      <c r="B75" t="s">
        <v>86</v>
      </c>
      <c r="C75" t="s">
        <v>6</v>
      </c>
      <c r="D75">
        <v>229</v>
      </c>
      <c r="F75" t="s">
        <v>87</v>
      </c>
      <c r="G75">
        <v>10</v>
      </c>
      <c r="H75">
        <v>2290.3000000000002</v>
      </c>
      <c r="J75" s="40">
        <v>42893</v>
      </c>
      <c r="K75" t="s">
        <v>65</v>
      </c>
      <c r="L75">
        <v>3.33</v>
      </c>
      <c r="M75">
        <v>2.2200000000000002</v>
      </c>
      <c r="N75">
        <v>6.7</v>
      </c>
    </row>
    <row r="76" spans="1:14" x14ac:dyDescent="0.25">
      <c r="A76" t="s">
        <v>85</v>
      </c>
      <c r="B76" t="s">
        <v>86</v>
      </c>
      <c r="C76" t="s">
        <v>6</v>
      </c>
      <c r="D76">
        <v>229</v>
      </c>
      <c r="F76" t="s">
        <v>87</v>
      </c>
      <c r="G76">
        <v>50</v>
      </c>
      <c r="H76">
        <v>11451.6</v>
      </c>
      <c r="J76" s="40">
        <v>43012</v>
      </c>
      <c r="K76" t="s">
        <v>65</v>
      </c>
      <c r="L76">
        <v>16.66</v>
      </c>
      <c r="M76">
        <v>11.1</v>
      </c>
      <c r="N76">
        <v>33.299999999999997</v>
      </c>
    </row>
    <row r="77" spans="1:14" x14ac:dyDescent="0.25">
      <c r="A77" t="s">
        <v>85</v>
      </c>
      <c r="B77" t="s">
        <v>86</v>
      </c>
      <c r="C77" t="s">
        <v>6</v>
      </c>
      <c r="D77">
        <v>229</v>
      </c>
      <c r="F77" t="s">
        <v>87</v>
      </c>
      <c r="G77">
        <v>50</v>
      </c>
      <c r="H77">
        <v>11451.6</v>
      </c>
      <c r="J77" s="40">
        <v>43011</v>
      </c>
      <c r="K77" t="s">
        <v>65</v>
      </c>
      <c r="L77">
        <v>16.66</v>
      </c>
      <c r="M77">
        <v>11.1</v>
      </c>
      <c r="N77">
        <v>33.299999999999997</v>
      </c>
    </row>
    <row r="78" spans="1:14" x14ac:dyDescent="0.25">
      <c r="A78" t="s">
        <v>85</v>
      </c>
      <c r="B78" t="s">
        <v>86</v>
      </c>
      <c r="C78" t="s">
        <v>6</v>
      </c>
      <c r="D78">
        <v>229</v>
      </c>
      <c r="F78" t="s">
        <v>87</v>
      </c>
      <c r="G78">
        <v>16.7</v>
      </c>
      <c r="H78">
        <v>3817.2</v>
      </c>
      <c r="J78" s="40">
        <v>43166</v>
      </c>
      <c r="K78" t="s">
        <v>65</v>
      </c>
      <c r="L78">
        <v>5.37</v>
      </c>
      <c r="M78">
        <v>3.58</v>
      </c>
      <c r="N78">
        <v>11.1</v>
      </c>
    </row>
    <row r="79" spans="1:14" x14ac:dyDescent="0.25">
      <c r="A79" t="s">
        <v>85</v>
      </c>
      <c r="B79" t="s">
        <v>86</v>
      </c>
      <c r="C79" t="s">
        <v>6</v>
      </c>
      <c r="D79">
        <v>229</v>
      </c>
      <c r="F79" t="s">
        <v>87</v>
      </c>
      <c r="G79">
        <v>16.7</v>
      </c>
      <c r="H79">
        <v>3817.2</v>
      </c>
      <c r="J79" s="40">
        <v>43011</v>
      </c>
      <c r="K79" t="s">
        <v>65</v>
      </c>
      <c r="L79">
        <v>5.55</v>
      </c>
      <c r="M79">
        <v>3.7</v>
      </c>
      <c r="N79">
        <v>11.1</v>
      </c>
    </row>
    <row r="80" spans="1:14" x14ac:dyDescent="0.25">
      <c r="A80" t="s">
        <v>85</v>
      </c>
      <c r="B80" t="s">
        <v>86</v>
      </c>
      <c r="C80" t="s">
        <v>6</v>
      </c>
      <c r="D80">
        <v>229</v>
      </c>
      <c r="F80" t="s">
        <v>87</v>
      </c>
      <c r="G80">
        <v>33.299999999999997</v>
      </c>
      <c r="H80">
        <v>7634.4</v>
      </c>
      <c r="J80" s="40">
        <v>42888</v>
      </c>
      <c r="K80" t="s">
        <v>65</v>
      </c>
      <c r="L80">
        <v>11.1</v>
      </c>
      <c r="M80">
        <v>7.4</v>
      </c>
      <c r="N80">
        <v>22.2</v>
      </c>
    </row>
    <row r="81" spans="1:14" x14ac:dyDescent="0.25">
      <c r="A81" t="s">
        <v>85</v>
      </c>
      <c r="B81" t="s">
        <v>86</v>
      </c>
      <c r="C81" t="s">
        <v>6</v>
      </c>
      <c r="D81">
        <v>229</v>
      </c>
      <c r="F81" t="s">
        <v>87</v>
      </c>
      <c r="G81">
        <v>383.4</v>
      </c>
      <c r="H81">
        <v>87795.6</v>
      </c>
      <c r="J81" s="40">
        <v>42888</v>
      </c>
      <c r="K81" t="s">
        <v>65</v>
      </c>
      <c r="L81">
        <v>127.7</v>
      </c>
      <c r="M81">
        <v>85.14</v>
      </c>
      <c r="N81">
        <v>255.6</v>
      </c>
    </row>
    <row r="82" spans="1:14" x14ac:dyDescent="0.25">
      <c r="A82" t="s">
        <v>85</v>
      </c>
      <c r="B82" t="s">
        <v>86</v>
      </c>
      <c r="C82" t="s">
        <v>6</v>
      </c>
      <c r="D82">
        <v>229</v>
      </c>
      <c r="F82" t="s">
        <v>87</v>
      </c>
      <c r="G82">
        <v>33.299999999999997</v>
      </c>
      <c r="H82">
        <v>7634.4</v>
      </c>
      <c r="J82" s="40">
        <v>42888</v>
      </c>
      <c r="K82" t="s">
        <v>65</v>
      </c>
      <c r="L82">
        <v>11.1</v>
      </c>
      <c r="M82">
        <v>7.4</v>
      </c>
      <c r="N82">
        <v>22.2</v>
      </c>
    </row>
    <row r="83" spans="1:14" x14ac:dyDescent="0.25">
      <c r="A83" t="s">
        <v>85</v>
      </c>
      <c r="B83" t="s">
        <v>86</v>
      </c>
      <c r="C83" t="s">
        <v>6</v>
      </c>
      <c r="D83">
        <v>229</v>
      </c>
      <c r="F83" t="s">
        <v>87</v>
      </c>
      <c r="G83">
        <v>50</v>
      </c>
      <c r="H83">
        <v>11451.6</v>
      </c>
      <c r="J83" s="40">
        <v>42888</v>
      </c>
      <c r="K83" t="s">
        <v>65</v>
      </c>
      <c r="L83">
        <v>16.66</v>
      </c>
      <c r="M83">
        <v>11.1</v>
      </c>
      <c r="N83">
        <v>33.299999999999997</v>
      </c>
    </row>
    <row r="84" spans="1:14" x14ac:dyDescent="0.25">
      <c r="A84" t="s">
        <v>85</v>
      </c>
      <c r="B84" t="s">
        <v>86</v>
      </c>
      <c r="C84" t="s">
        <v>6</v>
      </c>
      <c r="D84">
        <v>229</v>
      </c>
      <c r="F84" t="s">
        <v>87</v>
      </c>
      <c r="G84">
        <v>50</v>
      </c>
      <c r="H84">
        <v>11451.6</v>
      </c>
      <c r="J84" s="40">
        <v>43132</v>
      </c>
      <c r="K84" t="s">
        <v>65</v>
      </c>
      <c r="L84">
        <v>16.11</v>
      </c>
      <c r="M84">
        <v>10.74</v>
      </c>
      <c r="N84">
        <v>33.299999999999997</v>
      </c>
    </row>
    <row r="85" spans="1:14" x14ac:dyDescent="0.25">
      <c r="A85" t="s">
        <v>85</v>
      </c>
      <c r="B85" t="s">
        <v>86</v>
      </c>
      <c r="C85" t="s">
        <v>6</v>
      </c>
      <c r="D85">
        <v>229</v>
      </c>
      <c r="F85" t="s">
        <v>87</v>
      </c>
      <c r="G85">
        <v>10</v>
      </c>
      <c r="H85">
        <v>2290.3000000000002</v>
      </c>
      <c r="J85" s="40">
        <v>43123</v>
      </c>
      <c r="K85" t="s">
        <v>65</v>
      </c>
      <c r="L85">
        <v>3.22</v>
      </c>
      <c r="M85">
        <v>2.15</v>
      </c>
      <c r="N85">
        <v>6.7</v>
      </c>
    </row>
    <row r="86" spans="1:14" x14ac:dyDescent="0.25">
      <c r="A86" t="s">
        <v>85</v>
      </c>
      <c r="B86" t="s">
        <v>86</v>
      </c>
      <c r="C86" t="s">
        <v>6</v>
      </c>
      <c r="D86">
        <v>229</v>
      </c>
      <c r="F86" t="s">
        <v>87</v>
      </c>
      <c r="G86">
        <v>500.1</v>
      </c>
      <c r="H86">
        <v>114516</v>
      </c>
      <c r="J86" s="40">
        <v>42888</v>
      </c>
      <c r="K86" t="s">
        <v>65</v>
      </c>
      <c r="L86">
        <v>166.57</v>
      </c>
      <c r="M86">
        <v>111.05</v>
      </c>
      <c r="N86">
        <v>333.4</v>
      </c>
    </row>
    <row r="87" spans="1:14" x14ac:dyDescent="0.25">
      <c r="A87" t="s">
        <v>85</v>
      </c>
      <c r="B87" t="s">
        <v>86</v>
      </c>
      <c r="C87" t="s">
        <v>6</v>
      </c>
      <c r="D87">
        <v>229</v>
      </c>
      <c r="F87" t="s">
        <v>87</v>
      </c>
      <c r="G87">
        <v>33.299999999999997</v>
      </c>
      <c r="H87">
        <v>7634.4</v>
      </c>
      <c r="J87" s="40">
        <v>42887</v>
      </c>
      <c r="K87" t="s">
        <v>65</v>
      </c>
      <c r="L87">
        <v>11.1</v>
      </c>
      <c r="M87">
        <v>7.4</v>
      </c>
      <c r="N87">
        <v>22.2</v>
      </c>
    </row>
    <row r="88" spans="1:14" x14ac:dyDescent="0.25">
      <c r="A88" t="s">
        <v>85</v>
      </c>
      <c r="B88" t="s">
        <v>86</v>
      </c>
      <c r="C88" t="s">
        <v>6</v>
      </c>
      <c r="D88">
        <v>229</v>
      </c>
      <c r="F88" t="s">
        <v>87</v>
      </c>
      <c r="G88">
        <v>16.7</v>
      </c>
      <c r="H88">
        <v>3817.2</v>
      </c>
      <c r="J88" s="40">
        <v>42922</v>
      </c>
      <c r="K88" t="s">
        <v>65</v>
      </c>
      <c r="L88">
        <v>5.55</v>
      </c>
      <c r="M88">
        <v>3.7</v>
      </c>
      <c r="N88">
        <v>11.1</v>
      </c>
    </row>
    <row r="89" spans="1:14" x14ac:dyDescent="0.25">
      <c r="A89" t="s">
        <v>85</v>
      </c>
      <c r="B89" t="s">
        <v>86</v>
      </c>
      <c r="C89" t="s">
        <v>6</v>
      </c>
      <c r="D89">
        <v>229</v>
      </c>
      <c r="F89" t="s">
        <v>87</v>
      </c>
      <c r="G89">
        <v>50</v>
      </c>
      <c r="H89">
        <v>11451.6</v>
      </c>
      <c r="J89" s="40">
        <v>42769</v>
      </c>
      <c r="K89" t="s">
        <v>65</v>
      </c>
      <c r="L89">
        <v>16.66</v>
      </c>
      <c r="M89">
        <v>11.1</v>
      </c>
      <c r="N89">
        <v>33.299999999999997</v>
      </c>
    </row>
    <row r="90" spans="1:14" x14ac:dyDescent="0.25">
      <c r="A90" t="s">
        <v>85</v>
      </c>
      <c r="B90" t="s">
        <v>86</v>
      </c>
      <c r="C90" t="s">
        <v>6</v>
      </c>
      <c r="D90">
        <v>229</v>
      </c>
      <c r="F90" t="s">
        <v>87</v>
      </c>
      <c r="G90">
        <v>8.3000000000000007</v>
      </c>
      <c r="H90">
        <v>1908.6</v>
      </c>
      <c r="J90" s="40">
        <v>43187</v>
      </c>
      <c r="K90" t="s">
        <v>65</v>
      </c>
      <c r="L90">
        <v>2.69</v>
      </c>
      <c r="M90">
        <v>1.79</v>
      </c>
      <c r="N90">
        <v>5.6</v>
      </c>
    </row>
    <row r="91" spans="1:14" x14ac:dyDescent="0.25">
      <c r="A91" t="s">
        <v>85</v>
      </c>
      <c r="B91" t="s">
        <v>86</v>
      </c>
      <c r="C91" t="s">
        <v>6</v>
      </c>
      <c r="D91">
        <v>229</v>
      </c>
      <c r="F91" t="s">
        <v>87</v>
      </c>
      <c r="G91">
        <v>66.7</v>
      </c>
      <c r="H91">
        <v>15268.8</v>
      </c>
      <c r="J91" s="40">
        <v>43187</v>
      </c>
      <c r="K91" t="s">
        <v>65</v>
      </c>
      <c r="L91">
        <v>21.48</v>
      </c>
      <c r="M91">
        <v>14.32</v>
      </c>
      <c r="N91">
        <v>44.5</v>
      </c>
    </row>
    <row r="92" spans="1:14" x14ac:dyDescent="0.25">
      <c r="A92" t="s">
        <v>85</v>
      </c>
      <c r="B92" t="s">
        <v>86</v>
      </c>
      <c r="C92" t="s">
        <v>6</v>
      </c>
      <c r="D92">
        <v>229</v>
      </c>
      <c r="F92" t="s">
        <v>87</v>
      </c>
      <c r="G92">
        <v>83.3</v>
      </c>
      <c r="H92">
        <v>19086</v>
      </c>
      <c r="J92" s="40">
        <v>43185</v>
      </c>
      <c r="K92" t="s">
        <v>65</v>
      </c>
      <c r="L92">
        <v>26.85</v>
      </c>
      <c r="M92">
        <v>17.899999999999999</v>
      </c>
      <c r="N92">
        <v>55.6</v>
      </c>
    </row>
    <row r="93" spans="1:14" x14ac:dyDescent="0.25">
      <c r="A93" t="s">
        <v>85</v>
      </c>
      <c r="B93" t="s">
        <v>86</v>
      </c>
      <c r="C93" t="s">
        <v>6</v>
      </c>
      <c r="D93">
        <v>229</v>
      </c>
      <c r="F93" t="s">
        <v>87</v>
      </c>
      <c r="G93">
        <v>16.7</v>
      </c>
      <c r="H93">
        <v>3817.2</v>
      </c>
      <c r="J93" s="40">
        <v>43185</v>
      </c>
      <c r="K93" t="s">
        <v>65</v>
      </c>
      <c r="L93">
        <v>5.37</v>
      </c>
      <c r="M93">
        <v>3.58</v>
      </c>
      <c r="N93">
        <v>11.1</v>
      </c>
    </row>
    <row r="94" spans="1:14" x14ac:dyDescent="0.25">
      <c r="A94" t="s">
        <v>85</v>
      </c>
      <c r="B94" t="s">
        <v>86</v>
      </c>
      <c r="C94" t="s">
        <v>6</v>
      </c>
      <c r="D94">
        <v>229</v>
      </c>
      <c r="F94" t="s">
        <v>87</v>
      </c>
      <c r="G94">
        <v>16.7</v>
      </c>
      <c r="H94">
        <v>3817.2</v>
      </c>
      <c r="J94" s="40">
        <v>43181</v>
      </c>
      <c r="K94" t="s">
        <v>65</v>
      </c>
      <c r="L94">
        <v>5.37</v>
      </c>
      <c r="M94">
        <v>3.58</v>
      </c>
      <c r="N94">
        <v>11.1</v>
      </c>
    </row>
    <row r="95" spans="1:14" x14ac:dyDescent="0.25">
      <c r="A95" t="s">
        <v>85</v>
      </c>
      <c r="B95" t="s">
        <v>86</v>
      </c>
      <c r="C95" t="s">
        <v>6</v>
      </c>
      <c r="D95">
        <v>229</v>
      </c>
      <c r="F95" t="s">
        <v>87</v>
      </c>
      <c r="G95">
        <v>10</v>
      </c>
      <c r="H95">
        <v>2290.3000000000002</v>
      </c>
      <c r="J95" s="40">
        <v>43174</v>
      </c>
      <c r="K95" t="s">
        <v>65</v>
      </c>
      <c r="L95">
        <v>3.22</v>
      </c>
      <c r="M95">
        <v>2.15</v>
      </c>
      <c r="N95">
        <v>6.7</v>
      </c>
    </row>
    <row r="96" spans="1:14" x14ac:dyDescent="0.25">
      <c r="A96" t="s">
        <v>85</v>
      </c>
      <c r="B96" t="s">
        <v>86</v>
      </c>
      <c r="C96" t="s">
        <v>6</v>
      </c>
      <c r="D96">
        <v>229</v>
      </c>
      <c r="F96" t="s">
        <v>87</v>
      </c>
      <c r="G96">
        <v>50</v>
      </c>
      <c r="H96">
        <v>11451.6</v>
      </c>
      <c r="J96" s="40">
        <v>42824</v>
      </c>
      <c r="K96" t="s">
        <v>65</v>
      </c>
      <c r="L96">
        <v>16.66</v>
      </c>
      <c r="M96">
        <v>11.1</v>
      </c>
      <c r="N96">
        <v>33.299999999999997</v>
      </c>
    </row>
    <row r="97" spans="1:14" x14ac:dyDescent="0.25">
      <c r="A97" t="s">
        <v>85</v>
      </c>
      <c r="B97" t="s">
        <v>86</v>
      </c>
      <c r="C97" t="s">
        <v>6</v>
      </c>
      <c r="D97">
        <v>229</v>
      </c>
      <c r="F97" t="s">
        <v>87</v>
      </c>
      <c r="G97">
        <v>166.7</v>
      </c>
      <c r="H97">
        <v>38172</v>
      </c>
      <c r="J97" s="40">
        <v>42824</v>
      </c>
      <c r="K97" t="s">
        <v>65</v>
      </c>
      <c r="L97">
        <v>55.52</v>
      </c>
      <c r="M97">
        <v>37.020000000000003</v>
      </c>
      <c r="N97">
        <v>111.1</v>
      </c>
    </row>
    <row r="98" spans="1:14" x14ac:dyDescent="0.25">
      <c r="A98" t="s">
        <v>85</v>
      </c>
      <c r="B98" t="s">
        <v>86</v>
      </c>
      <c r="C98" t="s">
        <v>6</v>
      </c>
      <c r="D98">
        <v>229</v>
      </c>
      <c r="F98" t="s">
        <v>87</v>
      </c>
      <c r="G98">
        <v>33.299999999999997</v>
      </c>
      <c r="H98">
        <v>7634.4</v>
      </c>
      <c r="J98" s="40">
        <v>42823</v>
      </c>
      <c r="K98" t="s">
        <v>65</v>
      </c>
      <c r="L98">
        <v>11.1</v>
      </c>
      <c r="M98">
        <v>7.4</v>
      </c>
      <c r="N98">
        <v>22.2</v>
      </c>
    </row>
    <row r="99" spans="1:14" x14ac:dyDescent="0.25">
      <c r="A99" t="s">
        <v>85</v>
      </c>
      <c r="B99" t="s">
        <v>86</v>
      </c>
      <c r="C99" t="s">
        <v>6</v>
      </c>
      <c r="D99">
        <v>229</v>
      </c>
      <c r="F99" t="s">
        <v>87</v>
      </c>
      <c r="G99">
        <v>41.7</v>
      </c>
      <c r="H99">
        <v>9543</v>
      </c>
      <c r="J99" s="40">
        <v>42982</v>
      </c>
      <c r="K99" t="s">
        <v>65</v>
      </c>
      <c r="L99">
        <v>13.88</v>
      </c>
      <c r="M99">
        <v>9.25</v>
      </c>
      <c r="N99">
        <v>27.8</v>
      </c>
    </row>
    <row r="100" spans="1:14" x14ac:dyDescent="0.25">
      <c r="A100" t="s">
        <v>85</v>
      </c>
      <c r="B100" t="s">
        <v>86</v>
      </c>
      <c r="C100" t="s">
        <v>6</v>
      </c>
      <c r="D100">
        <v>229</v>
      </c>
      <c r="F100" t="s">
        <v>87</v>
      </c>
      <c r="G100">
        <v>66.7</v>
      </c>
      <c r="H100">
        <v>15268.8</v>
      </c>
      <c r="J100" s="40">
        <v>43133</v>
      </c>
      <c r="K100" t="s">
        <v>65</v>
      </c>
      <c r="L100">
        <v>21.48</v>
      </c>
      <c r="M100">
        <v>14.32</v>
      </c>
      <c r="N100">
        <v>44.5</v>
      </c>
    </row>
    <row r="101" spans="1:14" x14ac:dyDescent="0.25">
      <c r="A101" t="s">
        <v>85</v>
      </c>
      <c r="B101" t="s">
        <v>86</v>
      </c>
      <c r="C101" t="s">
        <v>6</v>
      </c>
      <c r="D101">
        <v>229</v>
      </c>
      <c r="F101" t="s">
        <v>87</v>
      </c>
      <c r="G101">
        <v>166.7</v>
      </c>
      <c r="H101">
        <v>38172</v>
      </c>
      <c r="J101" s="40">
        <v>42776</v>
      </c>
      <c r="K101" t="s">
        <v>65</v>
      </c>
      <c r="L101">
        <v>55.52</v>
      </c>
      <c r="M101">
        <v>37.020000000000003</v>
      </c>
      <c r="N101">
        <v>111.1</v>
      </c>
    </row>
    <row r="102" spans="1:14" x14ac:dyDescent="0.25">
      <c r="A102" t="s">
        <v>85</v>
      </c>
      <c r="B102" t="s">
        <v>86</v>
      </c>
      <c r="C102" t="s">
        <v>6</v>
      </c>
      <c r="D102">
        <v>229</v>
      </c>
      <c r="F102" t="s">
        <v>87</v>
      </c>
      <c r="G102">
        <v>6.7</v>
      </c>
      <c r="H102">
        <v>1526.9</v>
      </c>
      <c r="J102" s="40">
        <v>43119</v>
      </c>
      <c r="K102" t="s">
        <v>65</v>
      </c>
      <c r="L102">
        <v>2.15</v>
      </c>
      <c r="M102">
        <v>1.43</v>
      </c>
      <c r="N102">
        <v>4.4000000000000004</v>
      </c>
    </row>
    <row r="103" spans="1:14" x14ac:dyDescent="0.25">
      <c r="A103" t="s">
        <v>85</v>
      </c>
      <c r="B103" t="s">
        <v>86</v>
      </c>
      <c r="C103" t="s">
        <v>6</v>
      </c>
      <c r="D103">
        <v>229</v>
      </c>
      <c r="F103" t="s">
        <v>87</v>
      </c>
      <c r="G103">
        <v>100</v>
      </c>
      <c r="H103">
        <v>22903.200000000001</v>
      </c>
      <c r="J103" s="40">
        <v>43136</v>
      </c>
      <c r="K103" t="s">
        <v>65</v>
      </c>
      <c r="L103">
        <v>32.22</v>
      </c>
      <c r="M103">
        <v>21.48</v>
      </c>
      <c r="N103">
        <v>66.7</v>
      </c>
    </row>
    <row r="104" spans="1:14" x14ac:dyDescent="0.25">
      <c r="A104" t="s">
        <v>85</v>
      </c>
      <c r="B104" t="s">
        <v>86</v>
      </c>
      <c r="C104" t="s">
        <v>6</v>
      </c>
      <c r="D104">
        <v>229</v>
      </c>
      <c r="F104" t="s">
        <v>87</v>
      </c>
      <c r="G104">
        <v>66.7</v>
      </c>
      <c r="H104">
        <v>15268.8</v>
      </c>
      <c r="J104" s="40">
        <v>42893</v>
      </c>
      <c r="K104" t="s">
        <v>65</v>
      </c>
      <c r="L104">
        <v>22.21</v>
      </c>
      <c r="M104">
        <v>14.81</v>
      </c>
      <c r="N104">
        <v>44.5</v>
      </c>
    </row>
    <row r="105" spans="1:14" x14ac:dyDescent="0.25">
      <c r="A105" t="s">
        <v>85</v>
      </c>
      <c r="B105" t="s">
        <v>86</v>
      </c>
      <c r="C105" t="s">
        <v>6</v>
      </c>
      <c r="D105">
        <v>229</v>
      </c>
      <c r="F105" t="s">
        <v>87</v>
      </c>
      <c r="G105">
        <v>20</v>
      </c>
      <c r="H105">
        <v>4580.6000000000004</v>
      </c>
      <c r="J105" s="40">
        <v>42893</v>
      </c>
      <c r="K105" t="s">
        <v>65</v>
      </c>
      <c r="L105">
        <v>6.66</v>
      </c>
      <c r="M105">
        <v>4.4400000000000004</v>
      </c>
      <c r="N105">
        <v>13.3</v>
      </c>
    </row>
    <row r="106" spans="1:14" x14ac:dyDescent="0.25">
      <c r="A106" t="s">
        <v>85</v>
      </c>
      <c r="B106" t="s">
        <v>86</v>
      </c>
      <c r="C106" t="s">
        <v>6</v>
      </c>
      <c r="D106">
        <v>229</v>
      </c>
      <c r="F106" t="s">
        <v>87</v>
      </c>
      <c r="G106">
        <v>25</v>
      </c>
      <c r="H106">
        <v>5725.8</v>
      </c>
      <c r="J106" s="40">
        <v>42892</v>
      </c>
      <c r="K106" t="s">
        <v>65</v>
      </c>
      <c r="L106">
        <v>8.33</v>
      </c>
      <c r="M106">
        <v>5.55</v>
      </c>
      <c r="N106">
        <v>16.7</v>
      </c>
    </row>
    <row r="107" spans="1:14" x14ac:dyDescent="0.25">
      <c r="A107" t="s">
        <v>85</v>
      </c>
      <c r="B107" t="s">
        <v>86</v>
      </c>
      <c r="C107" t="s">
        <v>6</v>
      </c>
      <c r="D107">
        <v>229</v>
      </c>
      <c r="F107" t="s">
        <v>87</v>
      </c>
      <c r="G107">
        <v>166.7</v>
      </c>
      <c r="H107">
        <v>38172</v>
      </c>
      <c r="J107" s="40">
        <v>42926</v>
      </c>
      <c r="K107" t="s">
        <v>65</v>
      </c>
      <c r="L107">
        <v>55.52</v>
      </c>
      <c r="M107">
        <v>37.020000000000003</v>
      </c>
      <c r="N107">
        <v>111.1</v>
      </c>
    </row>
    <row r="108" spans="1:14" x14ac:dyDescent="0.25">
      <c r="A108" t="s">
        <v>85</v>
      </c>
      <c r="B108" t="s">
        <v>86</v>
      </c>
      <c r="C108" t="s">
        <v>6</v>
      </c>
      <c r="D108">
        <v>229</v>
      </c>
      <c r="F108" t="s">
        <v>87</v>
      </c>
      <c r="G108">
        <v>16.7</v>
      </c>
      <c r="H108">
        <v>3817.2</v>
      </c>
      <c r="J108" s="40">
        <v>43132</v>
      </c>
      <c r="K108" t="s">
        <v>65</v>
      </c>
      <c r="L108">
        <v>5.37</v>
      </c>
      <c r="M108">
        <v>3.58</v>
      </c>
      <c r="N108">
        <v>11.1</v>
      </c>
    </row>
    <row r="109" spans="1:14" x14ac:dyDescent="0.25">
      <c r="A109" t="s">
        <v>85</v>
      </c>
      <c r="B109" t="s">
        <v>86</v>
      </c>
      <c r="C109" t="s">
        <v>6</v>
      </c>
      <c r="D109">
        <v>229</v>
      </c>
      <c r="F109" t="s">
        <v>87</v>
      </c>
      <c r="G109">
        <v>33.299999999999997</v>
      </c>
      <c r="H109">
        <v>7634.4</v>
      </c>
      <c r="J109" s="40">
        <v>42795</v>
      </c>
      <c r="K109" t="s">
        <v>65</v>
      </c>
      <c r="L109">
        <v>11.1</v>
      </c>
      <c r="M109">
        <v>7.4</v>
      </c>
      <c r="N109">
        <v>22.2</v>
      </c>
    </row>
    <row r="110" spans="1:14" x14ac:dyDescent="0.25">
      <c r="A110" t="s">
        <v>85</v>
      </c>
      <c r="B110" t="s">
        <v>86</v>
      </c>
      <c r="C110" t="s">
        <v>6</v>
      </c>
      <c r="D110">
        <v>229</v>
      </c>
      <c r="F110" t="s">
        <v>87</v>
      </c>
      <c r="G110">
        <v>500.1</v>
      </c>
      <c r="H110">
        <v>114516</v>
      </c>
      <c r="J110" s="40">
        <v>43132</v>
      </c>
      <c r="K110" t="s">
        <v>65</v>
      </c>
      <c r="L110">
        <v>161.11000000000001</v>
      </c>
      <c r="M110">
        <v>107.41</v>
      </c>
      <c r="N110">
        <v>333.4</v>
      </c>
    </row>
    <row r="111" spans="1:14" x14ac:dyDescent="0.25">
      <c r="A111" t="s">
        <v>85</v>
      </c>
      <c r="B111" t="s">
        <v>86</v>
      </c>
      <c r="C111" t="s">
        <v>6</v>
      </c>
      <c r="D111">
        <v>229</v>
      </c>
      <c r="F111" t="s">
        <v>87</v>
      </c>
      <c r="G111">
        <v>416.7</v>
      </c>
      <c r="H111">
        <v>95430</v>
      </c>
      <c r="J111" s="40">
        <v>43132</v>
      </c>
      <c r="K111" t="s">
        <v>65</v>
      </c>
      <c r="L111">
        <v>134.26</v>
      </c>
      <c r="M111">
        <v>89.51</v>
      </c>
      <c r="N111">
        <v>277.8</v>
      </c>
    </row>
    <row r="112" spans="1:14" x14ac:dyDescent="0.25">
      <c r="A112" t="s">
        <v>85</v>
      </c>
      <c r="B112" t="s">
        <v>86</v>
      </c>
      <c r="C112" t="s">
        <v>6</v>
      </c>
      <c r="D112">
        <v>229</v>
      </c>
      <c r="F112" t="s">
        <v>87</v>
      </c>
      <c r="G112">
        <v>33.299999999999997</v>
      </c>
      <c r="H112">
        <v>7634.4</v>
      </c>
      <c r="J112" s="40">
        <v>42801</v>
      </c>
      <c r="K112" t="s">
        <v>65</v>
      </c>
      <c r="L112">
        <v>11.1</v>
      </c>
      <c r="M112">
        <v>7.4</v>
      </c>
      <c r="N112">
        <v>22.2</v>
      </c>
    </row>
    <row r="113" spans="1:14" x14ac:dyDescent="0.25">
      <c r="A113" t="s">
        <v>85</v>
      </c>
      <c r="B113" t="s">
        <v>86</v>
      </c>
      <c r="C113" t="s">
        <v>6</v>
      </c>
      <c r="D113">
        <v>229</v>
      </c>
      <c r="F113" t="s">
        <v>87</v>
      </c>
      <c r="G113">
        <v>33.299999999999997</v>
      </c>
      <c r="H113">
        <v>7634.4</v>
      </c>
      <c r="J113" s="40">
        <v>42800</v>
      </c>
      <c r="K113" t="s">
        <v>65</v>
      </c>
      <c r="L113">
        <v>11.1</v>
      </c>
      <c r="M113">
        <v>7.4</v>
      </c>
      <c r="N113">
        <v>22.2</v>
      </c>
    </row>
    <row r="114" spans="1:14" x14ac:dyDescent="0.25">
      <c r="A114" t="s">
        <v>85</v>
      </c>
      <c r="B114" t="s">
        <v>86</v>
      </c>
      <c r="C114" t="s">
        <v>6</v>
      </c>
      <c r="D114">
        <v>229</v>
      </c>
      <c r="F114" t="s">
        <v>87</v>
      </c>
      <c r="G114">
        <v>50</v>
      </c>
      <c r="H114">
        <v>11451.6</v>
      </c>
      <c r="J114" s="40">
        <v>42800</v>
      </c>
      <c r="K114" t="s">
        <v>65</v>
      </c>
      <c r="L114">
        <v>16.66</v>
      </c>
      <c r="M114">
        <v>11.1</v>
      </c>
      <c r="N114">
        <v>33.299999999999997</v>
      </c>
    </row>
    <row r="115" spans="1:14" x14ac:dyDescent="0.25">
      <c r="A115" t="s">
        <v>85</v>
      </c>
      <c r="B115" t="s">
        <v>86</v>
      </c>
      <c r="C115" t="s">
        <v>6</v>
      </c>
      <c r="D115">
        <v>229</v>
      </c>
      <c r="F115" t="s">
        <v>87</v>
      </c>
      <c r="G115">
        <v>50</v>
      </c>
      <c r="H115">
        <v>11451.6</v>
      </c>
      <c r="J115" s="40">
        <v>42796</v>
      </c>
      <c r="K115" t="s">
        <v>65</v>
      </c>
      <c r="L115">
        <v>16.66</v>
      </c>
      <c r="M115">
        <v>11.1</v>
      </c>
      <c r="N115">
        <v>33.299999999999997</v>
      </c>
    </row>
    <row r="116" spans="1:14" x14ac:dyDescent="0.25">
      <c r="A116" t="s">
        <v>85</v>
      </c>
      <c r="B116" t="s">
        <v>86</v>
      </c>
      <c r="C116" t="s">
        <v>6</v>
      </c>
      <c r="D116">
        <v>229</v>
      </c>
      <c r="F116" t="s">
        <v>87</v>
      </c>
      <c r="G116">
        <v>33.299999999999997</v>
      </c>
      <c r="H116">
        <v>7634.4</v>
      </c>
      <c r="J116" s="40">
        <v>42796</v>
      </c>
      <c r="K116" t="s">
        <v>65</v>
      </c>
      <c r="L116">
        <v>11.1</v>
      </c>
      <c r="M116">
        <v>7.4</v>
      </c>
      <c r="N116">
        <v>22.2</v>
      </c>
    </row>
    <row r="117" spans="1:14" x14ac:dyDescent="0.25">
      <c r="A117" t="s">
        <v>85</v>
      </c>
      <c r="B117" t="s">
        <v>86</v>
      </c>
      <c r="C117" t="s">
        <v>6</v>
      </c>
      <c r="D117">
        <v>229</v>
      </c>
      <c r="F117" t="s">
        <v>87</v>
      </c>
      <c r="G117">
        <v>20</v>
      </c>
      <c r="H117">
        <v>4580.6000000000004</v>
      </c>
      <c r="J117" s="40">
        <v>42796</v>
      </c>
      <c r="K117" t="s">
        <v>65</v>
      </c>
      <c r="L117">
        <v>6.66</v>
      </c>
      <c r="M117">
        <v>4.4400000000000004</v>
      </c>
      <c r="N117">
        <v>13.3</v>
      </c>
    </row>
    <row r="118" spans="1:14" x14ac:dyDescent="0.25">
      <c r="A118" t="s">
        <v>85</v>
      </c>
      <c r="B118" t="s">
        <v>86</v>
      </c>
      <c r="C118" t="s">
        <v>6</v>
      </c>
      <c r="D118">
        <v>229</v>
      </c>
      <c r="F118" t="s">
        <v>87</v>
      </c>
      <c r="G118">
        <v>33.299999999999997</v>
      </c>
      <c r="H118">
        <v>7634.4</v>
      </c>
      <c r="J118" s="40">
        <v>43106</v>
      </c>
      <c r="K118" t="s">
        <v>65</v>
      </c>
      <c r="L118">
        <v>10.74</v>
      </c>
      <c r="M118">
        <v>7.16</v>
      </c>
      <c r="N118">
        <v>22.2</v>
      </c>
    </row>
    <row r="119" spans="1:14" x14ac:dyDescent="0.25">
      <c r="A119" t="s">
        <v>85</v>
      </c>
      <c r="B119" t="s">
        <v>86</v>
      </c>
      <c r="C119" t="s">
        <v>6</v>
      </c>
      <c r="D119">
        <v>229</v>
      </c>
      <c r="F119" t="s">
        <v>87</v>
      </c>
      <c r="G119">
        <v>41.7</v>
      </c>
      <c r="H119">
        <v>9543</v>
      </c>
      <c r="J119" s="40">
        <v>42706</v>
      </c>
      <c r="K119" t="s">
        <v>65</v>
      </c>
      <c r="L119">
        <v>16.45</v>
      </c>
      <c r="M119">
        <v>10.97</v>
      </c>
      <c r="N119">
        <v>27.8</v>
      </c>
    </row>
    <row r="120" spans="1:14" x14ac:dyDescent="0.25">
      <c r="A120" t="s">
        <v>85</v>
      </c>
      <c r="B120" t="s">
        <v>86</v>
      </c>
      <c r="C120" t="s">
        <v>6</v>
      </c>
      <c r="D120">
        <v>229</v>
      </c>
      <c r="F120" t="s">
        <v>87</v>
      </c>
      <c r="G120">
        <v>16.7</v>
      </c>
      <c r="H120">
        <v>3817.2</v>
      </c>
      <c r="J120" s="40">
        <v>43199</v>
      </c>
      <c r="K120" t="s">
        <v>65</v>
      </c>
      <c r="L120">
        <v>5.37</v>
      </c>
      <c r="M120">
        <v>3.58</v>
      </c>
      <c r="N120">
        <v>11.1</v>
      </c>
    </row>
    <row r="121" spans="1:14" x14ac:dyDescent="0.25">
      <c r="A121" t="s">
        <v>85</v>
      </c>
      <c r="B121" t="s">
        <v>86</v>
      </c>
      <c r="C121" t="s">
        <v>6</v>
      </c>
      <c r="D121">
        <v>229</v>
      </c>
      <c r="F121" t="s">
        <v>87</v>
      </c>
      <c r="G121">
        <v>16.7</v>
      </c>
      <c r="H121">
        <v>3817.2</v>
      </c>
      <c r="J121" s="40">
        <v>42891</v>
      </c>
      <c r="K121" t="s">
        <v>65</v>
      </c>
      <c r="L121">
        <v>5.55</v>
      </c>
      <c r="M121">
        <v>3.7</v>
      </c>
      <c r="N121">
        <v>11.1</v>
      </c>
    </row>
    <row r="122" spans="1:14" x14ac:dyDescent="0.25">
      <c r="A122" t="s">
        <v>85</v>
      </c>
      <c r="B122" t="s">
        <v>86</v>
      </c>
      <c r="C122" t="s">
        <v>6</v>
      </c>
      <c r="D122">
        <v>229</v>
      </c>
      <c r="F122" t="s">
        <v>87</v>
      </c>
      <c r="G122">
        <v>50</v>
      </c>
      <c r="H122">
        <v>11451.6</v>
      </c>
      <c r="J122" s="40">
        <v>43166</v>
      </c>
      <c r="K122" t="s">
        <v>65</v>
      </c>
      <c r="L122">
        <v>16.11</v>
      </c>
      <c r="M122">
        <v>10.74</v>
      </c>
      <c r="N122">
        <v>33.299999999999997</v>
      </c>
    </row>
    <row r="123" spans="1:14" x14ac:dyDescent="0.25">
      <c r="A123" t="s">
        <v>85</v>
      </c>
      <c r="B123" t="s">
        <v>86</v>
      </c>
      <c r="C123" t="s">
        <v>6</v>
      </c>
      <c r="D123">
        <v>229</v>
      </c>
      <c r="F123" t="s">
        <v>87</v>
      </c>
      <c r="G123">
        <v>33.299999999999997</v>
      </c>
      <c r="H123">
        <v>7634.4</v>
      </c>
      <c r="J123" s="40">
        <v>42888</v>
      </c>
      <c r="K123" t="s">
        <v>65</v>
      </c>
      <c r="L123">
        <v>11.1</v>
      </c>
      <c r="M123">
        <v>7.4</v>
      </c>
      <c r="N123">
        <v>22.2</v>
      </c>
    </row>
    <row r="124" spans="1:14" x14ac:dyDescent="0.25">
      <c r="A124" t="s">
        <v>85</v>
      </c>
      <c r="B124" t="s">
        <v>86</v>
      </c>
      <c r="C124" t="s">
        <v>6</v>
      </c>
      <c r="D124">
        <v>229</v>
      </c>
      <c r="F124" t="s">
        <v>87</v>
      </c>
      <c r="G124">
        <v>166.7</v>
      </c>
      <c r="H124">
        <v>38172</v>
      </c>
      <c r="J124" s="40">
        <v>43166</v>
      </c>
      <c r="K124" t="s">
        <v>65</v>
      </c>
      <c r="L124">
        <v>53.7</v>
      </c>
      <c r="M124">
        <v>35.799999999999997</v>
      </c>
      <c r="N124">
        <v>111.1</v>
      </c>
    </row>
    <row r="125" spans="1:14" x14ac:dyDescent="0.25">
      <c r="A125" t="s">
        <v>85</v>
      </c>
      <c r="B125" t="s">
        <v>86</v>
      </c>
      <c r="C125" t="s">
        <v>6</v>
      </c>
      <c r="D125">
        <v>229</v>
      </c>
      <c r="F125" t="s">
        <v>87</v>
      </c>
      <c r="G125">
        <v>166.7</v>
      </c>
      <c r="H125">
        <v>38172</v>
      </c>
      <c r="J125" s="40">
        <v>42796</v>
      </c>
      <c r="K125" t="s">
        <v>65</v>
      </c>
      <c r="L125">
        <v>55.52</v>
      </c>
      <c r="M125">
        <v>37.020000000000003</v>
      </c>
      <c r="N125">
        <v>111.1</v>
      </c>
    </row>
    <row r="126" spans="1:14" x14ac:dyDescent="0.25">
      <c r="A126" t="s">
        <v>85</v>
      </c>
      <c r="B126" t="s">
        <v>86</v>
      </c>
      <c r="C126" t="s">
        <v>6</v>
      </c>
      <c r="D126">
        <v>229</v>
      </c>
      <c r="F126" t="s">
        <v>87</v>
      </c>
      <c r="G126">
        <v>166.7</v>
      </c>
      <c r="H126">
        <v>38172</v>
      </c>
      <c r="J126" s="40">
        <v>43196</v>
      </c>
      <c r="K126" t="s">
        <v>65</v>
      </c>
      <c r="L126">
        <v>53.7</v>
      </c>
      <c r="M126">
        <v>35.799999999999997</v>
      </c>
      <c r="N126">
        <v>111.1</v>
      </c>
    </row>
    <row r="127" spans="1:14" x14ac:dyDescent="0.25">
      <c r="A127" t="s">
        <v>85</v>
      </c>
      <c r="B127" t="s">
        <v>86</v>
      </c>
      <c r="C127" t="s">
        <v>6</v>
      </c>
      <c r="D127">
        <v>229</v>
      </c>
      <c r="F127" t="s">
        <v>87</v>
      </c>
      <c r="G127">
        <v>50</v>
      </c>
      <c r="H127">
        <v>11451.6</v>
      </c>
      <c r="J127" s="40">
        <v>43195</v>
      </c>
      <c r="K127" t="s">
        <v>65</v>
      </c>
      <c r="L127">
        <v>16.11</v>
      </c>
      <c r="M127">
        <v>10.74</v>
      </c>
      <c r="N127">
        <v>33.299999999999997</v>
      </c>
    </row>
    <row r="128" spans="1:14" x14ac:dyDescent="0.25">
      <c r="A128" t="s">
        <v>85</v>
      </c>
      <c r="B128" t="s">
        <v>86</v>
      </c>
      <c r="C128" t="s">
        <v>6</v>
      </c>
      <c r="D128">
        <v>229</v>
      </c>
      <c r="F128" t="s">
        <v>87</v>
      </c>
      <c r="G128">
        <v>133.4</v>
      </c>
      <c r="H128">
        <v>30537.599999999999</v>
      </c>
      <c r="J128" s="40">
        <v>42795</v>
      </c>
      <c r="K128" t="s">
        <v>65</v>
      </c>
      <c r="L128">
        <v>44.42</v>
      </c>
      <c r="M128">
        <v>29.61</v>
      </c>
      <c r="N128">
        <v>88.9</v>
      </c>
    </row>
    <row r="129" spans="1:14" x14ac:dyDescent="0.25">
      <c r="A129" t="s">
        <v>85</v>
      </c>
      <c r="B129" t="s">
        <v>86</v>
      </c>
      <c r="C129" t="s">
        <v>6</v>
      </c>
      <c r="D129">
        <v>229</v>
      </c>
      <c r="F129" t="s">
        <v>87</v>
      </c>
      <c r="G129">
        <v>33.299999999999997</v>
      </c>
      <c r="H129">
        <v>7634.4</v>
      </c>
      <c r="J129" s="40">
        <v>42706</v>
      </c>
      <c r="K129" t="s">
        <v>65</v>
      </c>
      <c r="L129">
        <v>13.16</v>
      </c>
      <c r="M129">
        <v>8.77</v>
      </c>
      <c r="N129">
        <v>22.2</v>
      </c>
    </row>
    <row r="130" spans="1:14" x14ac:dyDescent="0.25">
      <c r="A130" t="s">
        <v>85</v>
      </c>
      <c r="B130" t="s">
        <v>86</v>
      </c>
      <c r="C130" t="s">
        <v>6</v>
      </c>
      <c r="D130">
        <v>229</v>
      </c>
      <c r="F130" t="s">
        <v>87</v>
      </c>
      <c r="G130">
        <v>50</v>
      </c>
      <c r="H130">
        <v>11451.6</v>
      </c>
      <c r="J130" s="40">
        <v>42740</v>
      </c>
      <c r="K130" t="s">
        <v>65</v>
      </c>
      <c r="L130">
        <v>16.66</v>
      </c>
      <c r="M130">
        <v>11.1</v>
      </c>
      <c r="N130">
        <v>33.299999999999997</v>
      </c>
    </row>
    <row r="131" spans="1:14" x14ac:dyDescent="0.25">
      <c r="A131" t="s">
        <v>85</v>
      </c>
      <c r="B131" t="s">
        <v>86</v>
      </c>
      <c r="C131" t="s">
        <v>6</v>
      </c>
      <c r="D131">
        <v>229</v>
      </c>
      <c r="F131" t="s">
        <v>87</v>
      </c>
      <c r="G131">
        <v>66.7</v>
      </c>
      <c r="H131">
        <v>15268.8</v>
      </c>
      <c r="J131" s="40">
        <v>43168</v>
      </c>
      <c r="K131" t="s">
        <v>65</v>
      </c>
      <c r="L131">
        <v>21.48</v>
      </c>
      <c r="M131">
        <v>14.32</v>
      </c>
      <c r="N131">
        <v>44.5</v>
      </c>
    </row>
    <row r="132" spans="1:14" x14ac:dyDescent="0.25">
      <c r="A132" t="s">
        <v>85</v>
      </c>
      <c r="B132" t="s">
        <v>86</v>
      </c>
      <c r="C132" t="s">
        <v>6</v>
      </c>
      <c r="D132">
        <v>229</v>
      </c>
      <c r="F132" t="s">
        <v>87</v>
      </c>
      <c r="G132">
        <v>16.7</v>
      </c>
      <c r="H132">
        <v>3817.2</v>
      </c>
      <c r="J132" s="40">
        <v>43167</v>
      </c>
      <c r="K132" t="s">
        <v>65</v>
      </c>
      <c r="L132">
        <v>5.37</v>
      </c>
      <c r="M132">
        <v>3.58</v>
      </c>
      <c r="N132">
        <v>11.1</v>
      </c>
    </row>
    <row r="133" spans="1:14" x14ac:dyDescent="0.25">
      <c r="A133" t="s">
        <v>85</v>
      </c>
      <c r="B133" t="s">
        <v>86</v>
      </c>
      <c r="C133" t="s">
        <v>6</v>
      </c>
      <c r="D133">
        <v>229</v>
      </c>
      <c r="F133" t="s">
        <v>87</v>
      </c>
      <c r="G133">
        <v>16.7</v>
      </c>
      <c r="H133">
        <v>3817.2</v>
      </c>
      <c r="J133" s="40">
        <v>43167</v>
      </c>
      <c r="K133" t="s">
        <v>65</v>
      </c>
      <c r="L133">
        <v>5.37</v>
      </c>
      <c r="M133">
        <v>3.58</v>
      </c>
      <c r="N133">
        <v>11.1</v>
      </c>
    </row>
    <row r="134" spans="1:14" x14ac:dyDescent="0.25">
      <c r="A134" t="s">
        <v>85</v>
      </c>
      <c r="B134" t="s">
        <v>86</v>
      </c>
      <c r="C134" t="s">
        <v>6</v>
      </c>
      <c r="D134">
        <v>229</v>
      </c>
      <c r="F134" t="s">
        <v>87</v>
      </c>
      <c r="G134">
        <v>50</v>
      </c>
      <c r="H134">
        <v>11451.6</v>
      </c>
      <c r="J134" s="40">
        <v>43167</v>
      </c>
      <c r="K134" t="s">
        <v>65</v>
      </c>
      <c r="L134">
        <v>16.11</v>
      </c>
      <c r="M134">
        <v>10.74</v>
      </c>
      <c r="N134">
        <v>33.299999999999997</v>
      </c>
    </row>
    <row r="135" spans="1:14" x14ac:dyDescent="0.25">
      <c r="A135" t="s">
        <v>85</v>
      </c>
      <c r="B135" t="s">
        <v>86</v>
      </c>
      <c r="C135" t="s">
        <v>6</v>
      </c>
      <c r="D135">
        <v>229</v>
      </c>
      <c r="F135" t="s">
        <v>87</v>
      </c>
      <c r="G135">
        <v>500.1</v>
      </c>
      <c r="H135">
        <v>114516</v>
      </c>
      <c r="J135" s="40">
        <v>42943</v>
      </c>
      <c r="K135" t="s">
        <v>65</v>
      </c>
      <c r="L135">
        <v>166.57</v>
      </c>
      <c r="M135">
        <v>111.05</v>
      </c>
      <c r="N135">
        <v>333.4</v>
      </c>
    </row>
    <row r="136" spans="1:14" x14ac:dyDescent="0.25">
      <c r="A136" t="s">
        <v>85</v>
      </c>
      <c r="B136" t="s">
        <v>86</v>
      </c>
      <c r="C136" t="s">
        <v>6</v>
      </c>
      <c r="D136">
        <v>229</v>
      </c>
      <c r="F136" t="s">
        <v>87</v>
      </c>
      <c r="G136">
        <v>16.7</v>
      </c>
      <c r="H136">
        <v>3817.2</v>
      </c>
      <c r="J136" s="40">
        <v>43167</v>
      </c>
      <c r="K136" t="s">
        <v>65</v>
      </c>
      <c r="L136">
        <v>5.37</v>
      </c>
      <c r="M136">
        <v>3.58</v>
      </c>
      <c r="N136">
        <v>11.1</v>
      </c>
    </row>
    <row r="137" spans="1:14" x14ac:dyDescent="0.25">
      <c r="A137" t="s">
        <v>85</v>
      </c>
      <c r="B137" t="s">
        <v>86</v>
      </c>
      <c r="C137" t="s">
        <v>6</v>
      </c>
      <c r="D137">
        <v>229</v>
      </c>
      <c r="F137" t="s">
        <v>87</v>
      </c>
      <c r="G137">
        <v>16.7</v>
      </c>
      <c r="H137">
        <v>3817.2</v>
      </c>
      <c r="J137" s="40">
        <v>43166</v>
      </c>
      <c r="K137" t="s">
        <v>65</v>
      </c>
      <c r="L137">
        <v>5.37</v>
      </c>
      <c r="M137">
        <v>3.58</v>
      </c>
      <c r="N137">
        <v>11.1</v>
      </c>
    </row>
    <row r="138" spans="1:14" x14ac:dyDescent="0.25">
      <c r="A138" t="s">
        <v>85</v>
      </c>
      <c r="B138" t="s">
        <v>86</v>
      </c>
      <c r="C138" t="s">
        <v>6</v>
      </c>
      <c r="D138">
        <v>229</v>
      </c>
      <c r="F138" t="s">
        <v>87</v>
      </c>
      <c r="G138">
        <v>33.299999999999997</v>
      </c>
      <c r="H138">
        <v>7634.4</v>
      </c>
      <c r="J138" s="40">
        <v>42824</v>
      </c>
      <c r="K138" t="s">
        <v>65</v>
      </c>
      <c r="L138">
        <v>11.1</v>
      </c>
      <c r="M138">
        <v>7.4</v>
      </c>
      <c r="N138">
        <v>22.2</v>
      </c>
    </row>
    <row r="139" spans="1:14" x14ac:dyDescent="0.25">
      <c r="A139" t="s">
        <v>85</v>
      </c>
      <c r="B139" t="s">
        <v>86</v>
      </c>
      <c r="C139" t="s">
        <v>6</v>
      </c>
      <c r="D139">
        <v>229</v>
      </c>
      <c r="F139" t="s">
        <v>87</v>
      </c>
      <c r="G139">
        <v>60</v>
      </c>
      <c r="H139">
        <v>13741.9</v>
      </c>
      <c r="J139" s="40">
        <v>42935</v>
      </c>
      <c r="K139" t="s">
        <v>65</v>
      </c>
      <c r="L139">
        <v>19.989999999999998</v>
      </c>
      <c r="M139">
        <v>13.33</v>
      </c>
      <c r="N139">
        <v>40</v>
      </c>
    </row>
    <row r="140" spans="1:14" x14ac:dyDescent="0.25">
      <c r="A140" t="s">
        <v>85</v>
      </c>
      <c r="B140" t="s">
        <v>86</v>
      </c>
      <c r="C140" t="s">
        <v>6</v>
      </c>
      <c r="D140">
        <v>229</v>
      </c>
      <c r="F140" t="s">
        <v>87</v>
      </c>
      <c r="G140">
        <v>16.7</v>
      </c>
      <c r="H140">
        <v>3817.2</v>
      </c>
      <c r="J140" s="40">
        <v>42891</v>
      </c>
      <c r="K140" t="s">
        <v>65</v>
      </c>
      <c r="L140">
        <v>5.55</v>
      </c>
      <c r="M140">
        <v>3.7</v>
      </c>
      <c r="N140">
        <v>11.1</v>
      </c>
    </row>
    <row r="141" spans="1:14" x14ac:dyDescent="0.25">
      <c r="A141" t="s">
        <v>85</v>
      </c>
      <c r="B141" t="s">
        <v>86</v>
      </c>
      <c r="C141" t="s">
        <v>6</v>
      </c>
      <c r="D141">
        <v>229</v>
      </c>
      <c r="F141" t="s">
        <v>87</v>
      </c>
      <c r="G141">
        <v>33.299999999999997</v>
      </c>
      <c r="H141">
        <v>7634.4</v>
      </c>
      <c r="J141" s="40">
        <v>42706</v>
      </c>
      <c r="K141" t="s">
        <v>65</v>
      </c>
      <c r="L141">
        <v>13.16</v>
      </c>
      <c r="M141">
        <v>8.77</v>
      </c>
      <c r="N141">
        <v>22.2</v>
      </c>
    </row>
    <row r="142" spans="1:14" x14ac:dyDescent="0.25">
      <c r="A142" t="s">
        <v>85</v>
      </c>
      <c r="B142" t="s">
        <v>86</v>
      </c>
      <c r="C142" t="s">
        <v>6</v>
      </c>
      <c r="D142">
        <v>229</v>
      </c>
      <c r="F142" t="s">
        <v>87</v>
      </c>
      <c r="G142">
        <v>33.299999999999997</v>
      </c>
      <c r="H142">
        <v>7634.4</v>
      </c>
      <c r="J142" s="40">
        <v>43133</v>
      </c>
      <c r="K142" t="s">
        <v>65</v>
      </c>
      <c r="L142">
        <v>10.74</v>
      </c>
      <c r="M142">
        <v>7.16</v>
      </c>
      <c r="N142">
        <v>22.2</v>
      </c>
    </row>
    <row r="143" spans="1:14" x14ac:dyDescent="0.25">
      <c r="A143" t="s">
        <v>85</v>
      </c>
      <c r="B143" t="s">
        <v>86</v>
      </c>
      <c r="C143" t="s">
        <v>6</v>
      </c>
      <c r="D143">
        <v>229</v>
      </c>
      <c r="F143" t="s">
        <v>87</v>
      </c>
      <c r="G143">
        <v>58.3</v>
      </c>
      <c r="H143">
        <v>13360.2</v>
      </c>
      <c r="J143" s="40">
        <v>42926</v>
      </c>
      <c r="K143" t="s">
        <v>65</v>
      </c>
      <c r="L143">
        <v>19.43</v>
      </c>
      <c r="M143">
        <v>12.96</v>
      </c>
      <c r="N143">
        <v>38.9</v>
      </c>
    </row>
    <row r="144" spans="1:14" x14ac:dyDescent="0.25">
      <c r="A144" t="s">
        <v>85</v>
      </c>
      <c r="B144" t="s">
        <v>86</v>
      </c>
      <c r="C144" t="s">
        <v>6</v>
      </c>
      <c r="D144">
        <v>229</v>
      </c>
      <c r="F144" t="s">
        <v>87</v>
      </c>
      <c r="G144">
        <v>13.3</v>
      </c>
      <c r="H144">
        <v>3053.8</v>
      </c>
      <c r="J144" s="40">
        <v>42926</v>
      </c>
      <c r="K144" t="s">
        <v>65</v>
      </c>
      <c r="L144">
        <v>4.4400000000000004</v>
      </c>
      <c r="M144">
        <v>2.96</v>
      </c>
      <c r="N144">
        <v>8.9</v>
      </c>
    </row>
    <row r="145" spans="1:14" x14ac:dyDescent="0.25">
      <c r="A145" t="s">
        <v>85</v>
      </c>
      <c r="B145" t="s">
        <v>86</v>
      </c>
      <c r="C145" t="s">
        <v>6</v>
      </c>
      <c r="D145">
        <v>229</v>
      </c>
      <c r="F145" t="s">
        <v>87</v>
      </c>
      <c r="G145">
        <v>41.7</v>
      </c>
      <c r="H145">
        <v>9543</v>
      </c>
      <c r="J145" s="40">
        <v>42922</v>
      </c>
      <c r="K145" t="s">
        <v>65</v>
      </c>
      <c r="L145">
        <v>13.88</v>
      </c>
      <c r="M145">
        <v>9.25</v>
      </c>
      <c r="N145">
        <v>27.8</v>
      </c>
    </row>
    <row r="146" spans="1:14" x14ac:dyDescent="0.25">
      <c r="A146" t="s">
        <v>85</v>
      </c>
      <c r="B146" t="s">
        <v>86</v>
      </c>
      <c r="C146" t="s">
        <v>6</v>
      </c>
      <c r="D146">
        <v>229</v>
      </c>
      <c r="F146" t="s">
        <v>87</v>
      </c>
      <c r="G146">
        <v>33.299999999999997</v>
      </c>
      <c r="H146">
        <v>7634.4</v>
      </c>
      <c r="J146" s="40">
        <v>42922</v>
      </c>
      <c r="K146" t="s">
        <v>65</v>
      </c>
      <c r="L146">
        <v>11.1</v>
      </c>
      <c r="M146">
        <v>7.4</v>
      </c>
      <c r="N146">
        <v>22.2</v>
      </c>
    </row>
    <row r="147" spans="1:14" x14ac:dyDescent="0.25">
      <c r="A147" t="s">
        <v>85</v>
      </c>
      <c r="B147" t="s">
        <v>86</v>
      </c>
      <c r="C147" t="s">
        <v>6</v>
      </c>
      <c r="D147">
        <v>229</v>
      </c>
      <c r="F147" t="s">
        <v>87</v>
      </c>
      <c r="G147">
        <v>25</v>
      </c>
      <c r="H147">
        <v>5725.8</v>
      </c>
      <c r="J147" s="40">
        <v>42921</v>
      </c>
      <c r="K147" t="s">
        <v>65</v>
      </c>
      <c r="L147">
        <v>8.33</v>
      </c>
      <c r="M147">
        <v>5.55</v>
      </c>
      <c r="N147">
        <v>16.7</v>
      </c>
    </row>
    <row r="148" spans="1:14" x14ac:dyDescent="0.25">
      <c r="A148" t="s">
        <v>85</v>
      </c>
      <c r="B148" t="s">
        <v>86</v>
      </c>
      <c r="C148" t="s">
        <v>6</v>
      </c>
      <c r="D148">
        <v>229</v>
      </c>
      <c r="F148" t="s">
        <v>87</v>
      </c>
      <c r="G148">
        <v>33.299999999999997</v>
      </c>
      <c r="H148">
        <v>7634.4</v>
      </c>
      <c r="J148" s="40">
        <v>43137</v>
      </c>
      <c r="K148" t="s">
        <v>65</v>
      </c>
      <c r="L148">
        <v>10.74</v>
      </c>
      <c r="M148">
        <v>7.16</v>
      </c>
      <c r="N148">
        <v>22.2</v>
      </c>
    </row>
    <row r="149" spans="1:14" x14ac:dyDescent="0.25">
      <c r="A149" t="s">
        <v>85</v>
      </c>
      <c r="B149" t="s">
        <v>86</v>
      </c>
      <c r="C149" t="s">
        <v>6</v>
      </c>
      <c r="D149">
        <v>229</v>
      </c>
      <c r="F149" t="s">
        <v>87</v>
      </c>
      <c r="G149">
        <v>33.299999999999997</v>
      </c>
      <c r="H149">
        <v>7634.4</v>
      </c>
      <c r="J149" s="40">
        <v>43017</v>
      </c>
      <c r="K149" t="s">
        <v>65</v>
      </c>
      <c r="L149">
        <v>11.1</v>
      </c>
      <c r="M149">
        <v>7.4</v>
      </c>
      <c r="N149">
        <v>22.2</v>
      </c>
    </row>
    <row r="150" spans="1:14" x14ac:dyDescent="0.25">
      <c r="A150" t="s">
        <v>85</v>
      </c>
      <c r="B150" t="s">
        <v>86</v>
      </c>
      <c r="C150" t="s">
        <v>6</v>
      </c>
      <c r="D150">
        <v>229</v>
      </c>
      <c r="F150" t="s">
        <v>87</v>
      </c>
      <c r="G150">
        <v>30</v>
      </c>
      <c r="H150">
        <v>6871</v>
      </c>
      <c r="J150" s="40">
        <v>43013</v>
      </c>
      <c r="K150" t="s">
        <v>65</v>
      </c>
      <c r="L150">
        <v>9.99</v>
      </c>
      <c r="M150">
        <v>6.66</v>
      </c>
      <c r="N150">
        <v>20</v>
      </c>
    </row>
    <row r="151" spans="1:14" x14ac:dyDescent="0.25">
      <c r="A151" t="s">
        <v>85</v>
      </c>
      <c r="B151" t="s">
        <v>86</v>
      </c>
      <c r="C151" t="s">
        <v>6</v>
      </c>
      <c r="D151">
        <v>229</v>
      </c>
      <c r="F151" t="s">
        <v>87</v>
      </c>
      <c r="G151">
        <v>166.7</v>
      </c>
      <c r="H151">
        <v>38172</v>
      </c>
      <c r="J151" s="40">
        <v>43012</v>
      </c>
      <c r="K151" t="s">
        <v>65</v>
      </c>
      <c r="L151">
        <v>55.52</v>
      </c>
      <c r="M151">
        <v>37.020000000000003</v>
      </c>
      <c r="N151">
        <v>111.1</v>
      </c>
    </row>
    <row r="152" spans="1:14" x14ac:dyDescent="0.25">
      <c r="A152" t="s">
        <v>85</v>
      </c>
      <c r="B152" t="s">
        <v>86</v>
      </c>
      <c r="C152" t="s">
        <v>6</v>
      </c>
      <c r="D152">
        <v>229</v>
      </c>
      <c r="F152" t="s">
        <v>87</v>
      </c>
      <c r="G152">
        <v>30</v>
      </c>
      <c r="H152">
        <v>6871</v>
      </c>
      <c r="J152" s="40">
        <v>42706</v>
      </c>
      <c r="K152" t="s">
        <v>65</v>
      </c>
      <c r="L152">
        <v>11.84</v>
      </c>
      <c r="M152">
        <v>7.9</v>
      </c>
      <c r="N152">
        <v>20</v>
      </c>
    </row>
    <row r="153" spans="1:14" x14ac:dyDescent="0.25">
      <c r="A153" t="s">
        <v>85</v>
      </c>
      <c r="B153" t="s">
        <v>86</v>
      </c>
      <c r="C153" t="s">
        <v>6</v>
      </c>
      <c r="D153">
        <v>229</v>
      </c>
      <c r="F153" t="s">
        <v>87</v>
      </c>
      <c r="G153">
        <v>50</v>
      </c>
      <c r="H153">
        <v>11451.6</v>
      </c>
      <c r="J153" s="40">
        <v>42804</v>
      </c>
      <c r="K153" t="s">
        <v>65</v>
      </c>
      <c r="L153">
        <v>16.66</v>
      </c>
      <c r="M153">
        <v>11.1</v>
      </c>
      <c r="N153">
        <v>33.299999999999997</v>
      </c>
    </row>
    <row r="154" spans="1:14" x14ac:dyDescent="0.25">
      <c r="A154" t="s">
        <v>85</v>
      </c>
      <c r="B154" t="s">
        <v>86</v>
      </c>
      <c r="C154" t="s">
        <v>6</v>
      </c>
      <c r="D154">
        <v>229</v>
      </c>
      <c r="F154" t="s">
        <v>87</v>
      </c>
      <c r="G154">
        <v>10</v>
      </c>
      <c r="H154">
        <v>2290.3000000000002</v>
      </c>
      <c r="J154" s="40">
        <v>42802</v>
      </c>
      <c r="K154" t="s">
        <v>65</v>
      </c>
      <c r="L154">
        <v>3.33</v>
      </c>
      <c r="M154">
        <v>2.2200000000000002</v>
      </c>
      <c r="N154">
        <v>6.7</v>
      </c>
    </row>
    <row r="155" spans="1:14" x14ac:dyDescent="0.25">
      <c r="A155" t="s">
        <v>85</v>
      </c>
      <c r="B155" t="s">
        <v>86</v>
      </c>
      <c r="C155" t="s">
        <v>6</v>
      </c>
      <c r="D155">
        <v>229</v>
      </c>
      <c r="F155" t="s">
        <v>87</v>
      </c>
      <c r="G155">
        <v>29.1</v>
      </c>
      <c r="H155">
        <v>6670.6</v>
      </c>
      <c r="J155" s="40">
        <v>42888</v>
      </c>
      <c r="K155" t="s">
        <v>65</v>
      </c>
      <c r="L155">
        <v>9.6999999999999993</v>
      </c>
      <c r="M155">
        <v>6.47</v>
      </c>
      <c r="N155">
        <v>19.399999999999999</v>
      </c>
    </row>
    <row r="156" spans="1:14" x14ac:dyDescent="0.25">
      <c r="A156" t="s">
        <v>85</v>
      </c>
      <c r="B156" t="s">
        <v>86</v>
      </c>
      <c r="C156" t="s">
        <v>6</v>
      </c>
      <c r="D156">
        <v>229</v>
      </c>
      <c r="F156" t="s">
        <v>87</v>
      </c>
      <c r="G156">
        <v>383.4</v>
      </c>
      <c r="H156">
        <v>87795.6</v>
      </c>
      <c r="J156" s="40">
        <v>42800</v>
      </c>
      <c r="K156" t="s">
        <v>65</v>
      </c>
      <c r="L156">
        <v>127.7</v>
      </c>
      <c r="M156">
        <v>85.14</v>
      </c>
      <c r="N156">
        <v>255.6</v>
      </c>
    </row>
    <row r="157" spans="1:14" x14ac:dyDescent="0.25">
      <c r="A157" t="s">
        <v>85</v>
      </c>
      <c r="B157" t="s">
        <v>86</v>
      </c>
      <c r="C157" t="s">
        <v>6</v>
      </c>
      <c r="D157">
        <v>229</v>
      </c>
      <c r="F157" t="s">
        <v>87</v>
      </c>
      <c r="G157">
        <v>33.299999999999997</v>
      </c>
      <c r="H157">
        <v>7634.4</v>
      </c>
      <c r="J157" s="40">
        <v>43011</v>
      </c>
      <c r="K157" t="s">
        <v>65</v>
      </c>
      <c r="L157">
        <v>11.1</v>
      </c>
      <c r="M157">
        <v>7.4</v>
      </c>
      <c r="N157">
        <v>22.2</v>
      </c>
    </row>
    <row r="158" spans="1:14" x14ac:dyDescent="0.25">
      <c r="A158" t="s">
        <v>85</v>
      </c>
      <c r="B158" t="s">
        <v>86</v>
      </c>
      <c r="C158" t="s">
        <v>6</v>
      </c>
      <c r="D158">
        <v>229</v>
      </c>
      <c r="F158" t="s">
        <v>87</v>
      </c>
      <c r="G158">
        <v>13.3</v>
      </c>
      <c r="H158">
        <v>3053.8</v>
      </c>
      <c r="J158" s="40">
        <v>43010</v>
      </c>
      <c r="K158" t="s">
        <v>65</v>
      </c>
      <c r="L158">
        <v>4.4400000000000004</v>
      </c>
      <c r="M158">
        <v>2.96</v>
      </c>
      <c r="N158">
        <v>8.9</v>
      </c>
    </row>
    <row r="159" spans="1:14" x14ac:dyDescent="0.25">
      <c r="A159" t="s">
        <v>85</v>
      </c>
      <c r="B159" t="s">
        <v>86</v>
      </c>
      <c r="C159" t="s">
        <v>6</v>
      </c>
      <c r="D159">
        <v>229</v>
      </c>
      <c r="F159" t="s">
        <v>87</v>
      </c>
      <c r="G159">
        <v>133.4</v>
      </c>
      <c r="H159">
        <v>30537.599999999999</v>
      </c>
      <c r="J159" s="40">
        <v>43007</v>
      </c>
      <c r="K159" t="s">
        <v>65</v>
      </c>
      <c r="L159">
        <v>44.42</v>
      </c>
      <c r="M159">
        <v>29.61</v>
      </c>
      <c r="N159">
        <v>88.9</v>
      </c>
    </row>
    <row r="160" spans="1:14" x14ac:dyDescent="0.25">
      <c r="A160" t="s">
        <v>85</v>
      </c>
      <c r="B160" t="s">
        <v>86</v>
      </c>
      <c r="C160" t="s">
        <v>6</v>
      </c>
      <c r="D160">
        <v>229</v>
      </c>
      <c r="F160" t="s">
        <v>87</v>
      </c>
      <c r="G160">
        <v>500.1</v>
      </c>
      <c r="H160">
        <v>114516</v>
      </c>
      <c r="J160" s="40">
        <v>43007</v>
      </c>
      <c r="K160" t="s">
        <v>65</v>
      </c>
      <c r="L160">
        <v>166.57</v>
      </c>
      <c r="M160">
        <v>111.05</v>
      </c>
      <c r="N160">
        <v>333.4</v>
      </c>
    </row>
    <row r="161" spans="1:14" x14ac:dyDescent="0.25">
      <c r="A161" t="s">
        <v>85</v>
      </c>
      <c r="B161" t="s">
        <v>86</v>
      </c>
      <c r="C161" t="s">
        <v>6</v>
      </c>
      <c r="D161">
        <v>229</v>
      </c>
      <c r="F161" t="s">
        <v>87</v>
      </c>
      <c r="G161">
        <v>50</v>
      </c>
      <c r="H161">
        <v>11451.6</v>
      </c>
      <c r="J161" s="40">
        <v>42989</v>
      </c>
      <c r="K161" t="s">
        <v>65</v>
      </c>
      <c r="L161">
        <v>16.66</v>
      </c>
      <c r="M161">
        <v>11.1</v>
      </c>
      <c r="N161">
        <v>33.299999999999997</v>
      </c>
    </row>
    <row r="162" spans="1:14" x14ac:dyDescent="0.25">
      <c r="A162" t="s">
        <v>85</v>
      </c>
      <c r="B162" t="s">
        <v>86</v>
      </c>
      <c r="C162" t="s">
        <v>6</v>
      </c>
      <c r="D162">
        <v>229</v>
      </c>
      <c r="F162" t="s">
        <v>87</v>
      </c>
      <c r="G162">
        <v>13.3</v>
      </c>
      <c r="H162">
        <v>3053.8</v>
      </c>
      <c r="J162" s="40">
        <v>42984</v>
      </c>
      <c r="K162" t="s">
        <v>65</v>
      </c>
      <c r="L162">
        <v>4.4400000000000004</v>
      </c>
      <c r="M162">
        <v>2.96</v>
      </c>
      <c r="N162">
        <v>8.9</v>
      </c>
    </row>
    <row r="163" spans="1:14" x14ac:dyDescent="0.25">
      <c r="A163" t="s">
        <v>85</v>
      </c>
      <c r="B163" t="s">
        <v>86</v>
      </c>
      <c r="C163" t="s">
        <v>6</v>
      </c>
      <c r="D163">
        <v>229</v>
      </c>
      <c r="F163" t="s">
        <v>87</v>
      </c>
      <c r="G163">
        <v>50</v>
      </c>
      <c r="H163">
        <v>11451.6</v>
      </c>
      <c r="J163" s="40">
        <v>42984</v>
      </c>
      <c r="K163" t="s">
        <v>65</v>
      </c>
      <c r="L163">
        <v>16.66</v>
      </c>
      <c r="M163">
        <v>11.1</v>
      </c>
      <c r="N163">
        <v>33.299999999999997</v>
      </c>
    </row>
    <row r="164" spans="1:14" x14ac:dyDescent="0.25">
      <c r="A164" t="s">
        <v>85</v>
      </c>
      <c r="B164" t="s">
        <v>86</v>
      </c>
      <c r="C164" t="s">
        <v>6</v>
      </c>
      <c r="D164">
        <v>229</v>
      </c>
      <c r="F164" t="s">
        <v>87</v>
      </c>
      <c r="G164">
        <v>16.7</v>
      </c>
      <c r="H164">
        <v>3817.2</v>
      </c>
      <c r="J164" s="40">
        <v>42982</v>
      </c>
      <c r="K164" t="s">
        <v>65</v>
      </c>
      <c r="L164">
        <v>5.55</v>
      </c>
      <c r="M164">
        <v>3.7</v>
      </c>
      <c r="N164">
        <v>11.1</v>
      </c>
    </row>
    <row r="165" spans="1:14" x14ac:dyDescent="0.25">
      <c r="A165" t="s">
        <v>85</v>
      </c>
      <c r="B165" t="s">
        <v>86</v>
      </c>
      <c r="C165" t="s">
        <v>6</v>
      </c>
      <c r="D165">
        <v>229</v>
      </c>
      <c r="F165" t="s">
        <v>87</v>
      </c>
      <c r="G165">
        <v>33.299999999999997</v>
      </c>
      <c r="H165">
        <v>7634.4</v>
      </c>
      <c r="J165" s="40">
        <v>42982</v>
      </c>
      <c r="K165" t="s">
        <v>65</v>
      </c>
      <c r="L165">
        <v>11.1</v>
      </c>
      <c r="M165">
        <v>7.4</v>
      </c>
      <c r="N165">
        <v>22.2</v>
      </c>
    </row>
    <row r="166" spans="1:14" x14ac:dyDescent="0.25">
      <c r="A166" t="s">
        <v>85</v>
      </c>
      <c r="B166" t="s">
        <v>86</v>
      </c>
      <c r="C166" t="s">
        <v>6</v>
      </c>
      <c r="D166">
        <v>229</v>
      </c>
      <c r="F166" t="s">
        <v>87</v>
      </c>
      <c r="G166">
        <v>25</v>
      </c>
      <c r="H166">
        <v>5725.8</v>
      </c>
      <c r="J166" s="40">
        <v>42768</v>
      </c>
      <c r="K166" t="s">
        <v>65</v>
      </c>
      <c r="L166">
        <v>8.33</v>
      </c>
      <c r="M166">
        <v>5.55</v>
      </c>
      <c r="N166">
        <v>16.7</v>
      </c>
    </row>
    <row r="167" spans="1:14" x14ac:dyDescent="0.25">
      <c r="A167" t="s">
        <v>85</v>
      </c>
      <c r="B167" t="s">
        <v>86</v>
      </c>
      <c r="C167" t="s">
        <v>6</v>
      </c>
      <c r="D167">
        <v>229</v>
      </c>
      <c r="F167" t="s">
        <v>87</v>
      </c>
      <c r="G167">
        <v>16.7</v>
      </c>
      <c r="H167">
        <v>3817.2</v>
      </c>
      <c r="J167" s="40">
        <v>42982</v>
      </c>
      <c r="K167" t="s">
        <v>65</v>
      </c>
      <c r="L167">
        <v>5.55</v>
      </c>
      <c r="M167">
        <v>3.7</v>
      </c>
      <c r="N167">
        <v>11.1</v>
      </c>
    </row>
    <row r="168" spans="1:14" x14ac:dyDescent="0.25">
      <c r="A168" t="s">
        <v>85</v>
      </c>
      <c r="B168" t="s">
        <v>86</v>
      </c>
      <c r="C168" t="s">
        <v>6</v>
      </c>
      <c r="D168">
        <v>229</v>
      </c>
      <c r="F168" t="s">
        <v>87</v>
      </c>
      <c r="G168">
        <v>25</v>
      </c>
      <c r="H168">
        <v>5725.8</v>
      </c>
      <c r="J168" s="40">
        <v>43196</v>
      </c>
      <c r="K168" t="s">
        <v>65</v>
      </c>
      <c r="L168">
        <v>8.06</v>
      </c>
      <c r="M168">
        <v>5.37</v>
      </c>
      <c r="N168">
        <v>16.7</v>
      </c>
    </row>
    <row r="169" spans="1:14" x14ac:dyDescent="0.25">
      <c r="A169" t="s">
        <v>85</v>
      </c>
      <c r="B169" t="s">
        <v>86</v>
      </c>
      <c r="C169" t="s">
        <v>6</v>
      </c>
      <c r="D169">
        <v>229</v>
      </c>
      <c r="F169" t="s">
        <v>87</v>
      </c>
      <c r="G169">
        <v>25</v>
      </c>
      <c r="H169">
        <v>5725.8</v>
      </c>
      <c r="J169" s="40">
        <v>43133</v>
      </c>
      <c r="K169" t="s">
        <v>65</v>
      </c>
      <c r="L169">
        <v>8.06</v>
      </c>
      <c r="M169">
        <v>5.37</v>
      </c>
      <c r="N169">
        <v>16.7</v>
      </c>
    </row>
    <row r="170" spans="1:14" x14ac:dyDescent="0.25">
      <c r="A170" t="s">
        <v>85</v>
      </c>
      <c r="B170" t="s">
        <v>86</v>
      </c>
      <c r="C170" t="s">
        <v>6</v>
      </c>
      <c r="D170">
        <v>229</v>
      </c>
      <c r="F170" t="s">
        <v>87</v>
      </c>
      <c r="G170">
        <v>33.299999999999997</v>
      </c>
      <c r="H170">
        <v>7634.4</v>
      </c>
      <c r="J170" s="40">
        <v>42709</v>
      </c>
      <c r="K170" t="s">
        <v>65</v>
      </c>
      <c r="L170">
        <v>13.16</v>
      </c>
      <c r="M170">
        <v>8.77</v>
      </c>
      <c r="N170">
        <v>22.2</v>
      </c>
    </row>
    <row r="171" spans="1:14" x14ac:dyDescent="0.25">
      <c r="A171" t="s">
        <v>85</v>
      </c>
      <c r="B171" t="s">
        <v>86</v>
      </c>
      <c r="C171" t="s">
        <v>6</v>
      </c>
      <c r="D171">
        <v>229</v>
      </c>
      <c r="F171" t="s">
        <v>87</v>
      </c>
      <c r="G171">
        <v>33.299999999999997</v>
      </c>
      <c r="H171">
        <v>7634.4</v>
      </c>
      <c r="J171" s="40">
        <v>42947</v>
      </c>
      <c r="K171" t="s">
        <v>65</v>
      </c>
      <c r="L171">
        <v>11.1</v>
      </c>
      <c r="M171">
        <v>7.4</v>
      </c>
      <c r="N171">
        <v>22.2</v>
      </c>
    </row>
    <row r="172" spans="1:14" x14ac:dyDescent="0.25">
      <c r="A172" t="s">
        <v>85</v>
      </c>
      <c r="B172" t="s">
        <v>86</v>
      </c>
      <c r="C172" t="s">
        <v>6</v>
      </c>
      <c r="D172">
        <v>229</v>
      </c>
      <c r="F172" t="s">
        <v>87</v>
      </c>
      <c r="G172">
        <v>16.7</v>
      </c>
      <c r="H172">
        <v>3817.2</v>
      </c>
      <c r="J172" s="40">
        <v>43167</v>
      </c>
      <c r="K172" t="s">
        <v>65</v>
      </c>
      <c r="L172">
        <v>5.37</v>
      </c>
      <c r="M172">
        <v>3.58</v>
      </c>
      <c r="N172">
        <v>11.1</v>
      </c>
    </row>
    <row r="173" spans="1:14" x14ac:dyDescent="0.25">
      <c r="A173" t="s">
        <v>85</v>
      </c>
      <c r="B173" t="s">
        <v>86</v>
      </c>
      <c r="C173" t="s">
        <v>6</v>
      </c>
      <c r="D173">
        <v>229</v>
      </c>
      <c r="F173" t="s">
        <v>87</v>
      </c>
      <c r="G173">
        <v>50</v>
      </c>
      <c r="H173">
        <v>11451.6</v>
      </c>
      <c r="J173" s="40">
        <v>43167</v>
      </c>
      <c r="K173" t="s">
        <v>65</v>
      </c>
      <c r="L173">
        <v>16.11</v>
      </c>
      <c r="M173">
        <v>10.74</v>
      </c>
      <c r="N173">
        <v>33.299999999999997</v>
      </c>
    </row>
    <row r="174" spans="1:14" x14ac:dyDescent="0.25">
      <c r="A174" t="s">
        <v>85</v>
      </c>
      <c r="B174" t="s">
        <v>86</v>
      </c>
      <c r="C174" t="s">
        <v>6</v>
      </c>
      <c r="D174">
        <v>229</v>
      </c>
      <c r="F174" t="s">
        <v>87</v>
      </c>
      <c r="G174">
        <v>66.7</v>
      </c>
      <c r="H174">
        <v>15268.8</v>
      </c>
      <c r="J174" s="40">
        <v>42943</v>
      </c>
      <c r="K174" t="s">
        <v>65</v>
      </c>
      <c r="L174">
        <v>22.21</v>
      </c>
      <c r="M174">
        <v>14.81</v>
      </c>
      <c r="N174">
        <v>44.5</v>
      </c>
    </row>
    <row r="175" spans="1:14" x14ac:dyDescent="0.25">
      <c r="A175" t="s">
        <v>85</v>
      </c>
      <c r="B175" t="s">
        <v>86</v>
      </c>
      <c r="C175" t="s">
        <v>6</v>
      </c>
      <c r="D175">
        <v>229</v>
      </c>
      <c r="F175" t="s">
        <v>87</v>
      </c>
      <c r="G175">
        <v>66.7</v>
      </c>
      <c r="H175">
        <v>15268.8</v>
      </c>
      <c r="J175" s="40">
        <v>42942</v>
      </c>
      <c r="K175" t="s">
        <v>65</v>
      </c>
      <c r="L175">
        <v>22.21</v>
      </c>
      <c r="M175">
        <v>14.81</v>
      </c>
      <c r="N175">
        <v>44.5</v>
      </c>
    </row>
    <row r="176" spans="1:14" x14ac:dyDescent="0.25">
      <c r="A176" t="s">
        <v>85</v>
      </c>
      <c r="B176" t="s">
        <v>86</v>
      </c>
      <c r="C176" t="s">
        <v>6</v>
      </c>
      <c r="D176">
        <v>229</v>
      </c>
      <c r="F176" t="s">
        <v>87</v>
      </c>
      <c r="G176">
        <v>50</v>
      </c>
      <c r="H176">
        <v>11451.6</v>
      </c>
      <c r="J176" s="40">
        <v>42711</v>
      </c>
      <c r="K176" t="s">
        <v>65</v>
      </c>
      <c r="L176">
        <v>19.739999999999998</v>
      </c>
      <c r="M176">
        <v>13.16</v>
      </c>
      <c r="N176">
        <v>33.299999999999997</v>
      </c>
    </row>
    <row r="177" spans="1:14" x14ac:dyDescent="0.25">
      <c r="A177" t="s">
        <v>85</v>
      </c>
      <c r="B177" t="s">
        <v>86</v>
      </c>
      <c r="C177" t="s">
        <v>6</v>
      </c>
      <c r="D177">
        <v>229</v>
      </c>
      <c r="F177" t="s">
        <v>87</v>
      </c>
      <c r="G177">
        <v>66.7</v>
      </c>
      <c r="H177">
        <v>15268.8</v>
      </c>
      <c r="J177" s="40">
        <v>42720</v>
      </c>
      <c r="K177" t="s">
        <v>65</v>
      </c>
      <c r="L177">
        <v>26.32</v>
      </c>
      <c r="M177">
        <v>17.54</v>
      </c>
      <c r="N177">
        <v>44.5</v>
      </c>
    </row>
    <row r="178" spans="1:14" x14ac:dyDescent="0.25">
      <c r="A178" t="s">
        <v>85</v>
      </c>
      <c r="B178" t="s">
        <v>86</v>
      </c>
      <c r="C178" t="s">
        <v>6</v>
      </c>
      <c r="D178">
        <v>229</v>
      </c>
      <c r="F178" t="s">
        <v>87</v>
      </c>
      <c r="G178">
        <v>41.7</v>
      </c>
      <c r="H178">
        <v>9543</v>
      </c>
      <c r="J178" s="40">
        <v>42739</v>
      </c>
      <c r="K178" t="s">
        <v>65</v>
      </c>
      <c r="L178">
        <v>13.88</v>
      </c>
      <c r="M178">
        <v>9.25</v>
      </c>
      <c r="N178">
        <v>27.8</v>
      </c>
    </row>
    <row r="179" spans="1:14" x14ac:dyDescent="0.25">
      <c r="A179" t="s">
        <v>85</v>
      </c>
      <c r="B179" t="s">
        <v>86</v>
      </c>
      <c r="C179" t="s">
        <v>6</v>
      </c>
      <c r="D179">
        <v>229</v>
      </c>
      <c r="F179" t="s">
        <v>87</v>
      </c>
      <c r="G179">
        <v>16.7</v>
      </c>
      <c r="H179">
        <v>3817.2</v>
      </c>
      <c r="J179" s="40">
        <v>43196</v>
      </c>
      <c r="K179" t="s">
        <v>65</v>
      </c>
      <c r="L179">
        <v>5.37</v>
      </c>
      <c r="M179">
        <v>3.58</v>
      </c>
      <c r="N179">
        <v>11.1</v>
      </c>
    </row>
    <row r="180" spans="1:14" x14ac:dyDescent="0.25">
      <c r="A180" t="s">
        <v>85</v>
      </c>
      <c r="B180" t="s">
        <v>86</v>
      </c>
      <c r="C180" t="s">
        <v>6</v>
      </c>
      <c r="D180">
        <v>229</v>
      </c>
      <c r="F180" t="s">
        <v>87</v>
      </c>
      <c r="G180">
        <v>50</v>
      </c>
      <c r="H180">
        <v>11451.6</v>
      </c>
      <c r="J180" s="40">
        <v>43195</v>
      </c>
      <c r="K180" t="s">
        <v>65</v>
      </c>
      <c r="L180">
        <v>16.11</v>
      </c>
      <c r="M180">
        <v>10.74</v>
      </c>
      <c r="N180">
        <v>33.299999999999997</v>
      </c>
    </row>
    <row r="181" spans="1:14" x14ac:dyDescent="0.25">
      <c r="A181" t="s">
        <v>85</v>
      </c>
      <c r="B181" t="s">
        <v>86</v>
      </c>
      <c r="C181" t="s">
        <v>6</v>
      </c>
      <c r="D181">
        <v>229</v>
      </c>
      <c r="F181" t="s">
        <v>87</v>
      </c>
      <c r="G181">
        <v>383.4</v>
      </c>
      <c r="H181">
        <v>87795.6</v>
      </c>
      <c r="J181" s="40">
        <v>42922</v>
      </c>
      <c r="K181" t="s">
        <v>65</v>
      </c>
      <c r="L181">
        <v>127.7</v>
      </c>
      <c r="M181">
        <v>85.14</v>
      </c>
      <c r="N181">
        <v>255.6</v>
      </c>
    </row>
    <row r="182" spans="1:14" x14ac:dyDescent="0.25">
      <c r="A182" t="s">
        <v>85</v>
      </c>
      <c r="B182" t="s">
        <v>86</v>
      </c>
      <c r="C182" t="s">
        <v>6</v>
      </c>
      <c r="D182">
        <v>229</v>
      </c>
      <c r="F182" t="s">
        <v>87</v>
      </c>
      <c r="G182">
        <v>20</v>
      </c>
      <c r="H182">
        <v>4580.6000000000004</v>
      </c>
      <c r="J182" s="40">
        <v>43154</v>
      </c>
      <c r="K182" t="s">
        <v>65</v>
      </c>
      <c r="L182">
        <v>6.44</v>
      </c>
      <c r="M182">
        <v>4.3</v>
      </c>
      <c r="N182">
        <v>13.3</v>
      </c>
    </row>
    <row r="183" spans="1:14" x14ac:dyDescent="0.25">
      <c r="A183" t="s">
        <v>85</v>
      </c>
      <c r="B183" t="s">
        <v>86</v>
      </c>
      <c r="C183" t="s">
        <v>6</v>
      </c>
      <c r="D183">
        <v>229</v>
      </c>
      <c r="F183" t="s">
        <v>87</v>
      </c>
      <c r="G183">
        <v>16.7</v>
      </c>
      <c r="H183">
        <v>3817.2</v>
      </c>
      <c r="J183" s="40">
        <v>43145</v>
      </c>
      <c r="K183" t="s">
        <v>65</v>
      </c>
      <c r="L183">
        <v>5.37</v>
      </c>
      <c r="M183">
        <v>3.58</v>
      </c>
      <c r="N183">
        <v>11.1</v>
      </c>
    </row>
    <row r="184" spans="1:14" x14ac:dyDescent="0.25">
      <c r="A184" t="s">
        <v>85</v>
      </c>
      <c r="B184" t="s">
        <v>86</v>
      </c>
      <c r="C184" t="s">
        <v>6</v>
      </c>
      <c r="D184">
        <v>229</v>
      </c>
      <c r="F184" t="s">
        <v>87</v>
      </c>
      <c r="G184">
        <v>10</v>
      </c>
      <c r="H184">
        <v>2290.3000000000002</v>
      </c>
      <c r="J184" s="40">
        <v>43145</v>
      </c>
      <c r="K184" t="s">
        <v>65</v>
      </c>
      <c r="L184">
        <v>3.22</v>
      </c>
      <c r="M184">
        <v>2.15</v>
      </c>
      <c r="N184">
        <v>6.7</v>
      </c>
    </row>
    <row r="185" spans="1:14" x14ac:dyDescent="0.25">
      <c r="A185" t="s">
        <v>85</v>
      </c>
      <c r="B185" t="s">
        <v>86</v>
      </c>
      <c r="C185" t="s">
        <v>6</v>
      </c>
      <c r="D185">
        <v>229</v>
      </c>
      <c r="F185" t="s">
        <v>87</v>
      </c>
      <c r="G185">
        <v>66.7</v>
      </c>
      <c r="H185">
        <v>15268.8</v>
      </c>
      <c r="J185" s="40">
        <v>43145</v>
      </c>
      <c r="K185" t="s">
        <v>65</v>
      </c>
      <c r="L185">
        <v>21.48</v>
      </c>
      <c r="M185">
        <v>14.32</v>
      </c>
      <c r="N185">
        <v>44.5</v>
      </c>
    </row>
    <row r="186" spans="1:14" x14ac:dyDescent="0.25">
      <c r="A186" t="s">
        <v>85</v>
      </c>
      <c r="B186" t="s">
        <v>86</v>
      </c>
      <c r="C186" t="s">
        <v>6</v>
      </c>
      <c r="D186">
        <v>229</v>
      </c>
      <c r="F186" t="s">
        <v>87</v>
      </c>
      <c r="G186">
        <v>16.7</v>
      </c>
      <c r="H186">
        <v>3817.2</v>
      </c>
      <c r="J186" s="40">
        <v>43139</v>
      </c>
      <c r="K186" t="s">
        <v>65</v>
      </c>
      <c r="L186">
        <v>5.37</v>
      </c>
      <c r="M186">
        <v>3.58</v>
      </c>
      <c r="N186">
        <v>11.1</v>
      </c>
    </row>
    <row r="187" spans="1:14" x14ac:dyDescent="0.25">
      <c r="A187" t="s">
        <v>85</v>
      </c>
      <c r="B187" t="s">
        <v>86</v>
      </c>
      <c r="C187" t="s">
        <v>6</v>
      </c>
      <c r="D187">
        <v>229</v>
      </c>
      <c r="F187" t="s">
        <v>87</v>
      </c>
      <c r="G187">
        <v>16.7</v>
      </c>
      <c r="H187">
        <v>3817.2</v>
      </c>
      <c r="J187" s="40">
        <v>43018</v>
      </c>
      <c r="K187" t="s">
        <v>65</v>
      </c>
      <c r="L187">
        <v>5.55</v>
      </c>
      <c r="M187">
        <v>3.7</v>
      </c>
      <c r="N187">
        <v>11.1</v>
      </c>
    </row>
    <row r="188" spans="1:14" x14ac:dyDescent="0.25">
      <c r="A188" t="s">
        <v>85</v>
      </c>
      <c r="B188" t="s">
        <v>86</v>
      </c>
      <c r="C188" t="s">
        <v>6</v>
      </c>
      <c r="D188">
        <v>229</v>
      </c>
      <c r="F188" t="s">
        <v>87</v>
      </c>
      <c r="G188">
        <v>16.7</v>
      </c>
      <c r="H188">
        <v>3817.2</v>
      </c>
      <c r="J188" s="40">
        <v>43018</v>
      </c>
      <c r="K188" t="s">
        <v>65</v>
      </c>
      <c r="L188">
        <v>5.55</v>
      </c>
      <c r="M188">
        <v>3.7</v>
      </c>
      <c r="N188">
        <v>11.1</v>
      </c>
    </row>
    <row r="189" spans="1:14" x14ac:dyDescent="0.25">
      <c r="A189" t="s">
        <v>85</v>
      </c>
      <c r="B189" t="s">
        <v>86</v>
      </c>
      <c r="C189" t="s">
        <v>6</v>
      </c>
      <c r="D189">
        <v>229</v>
      </c>
      <c r="F189" t="s">
        <v>87</v>
      </c>
      <c r="G189">
        <v>50</v>
      </c>
      <c r="H189">
        <v>11451.6</v>
      </c>
      <c r="J189" s="40">
        <v>42711</v>
      </c>
      <c r="K189" t="s">
        <v>65</v>
      </c>
      <c r="L189">
        <v>19.739999999999998</v>
      </c>
      <c r="M189">
        <v>13.16</v>
      </c>
      <c r="N189">
        <v>33.299999999999997</v>
      </c>
    </row>
    <row r="190" spans="1:14" x14ac:dyDescent="0.25">
      <c r="A190" t="s">
        <v>85</v>
      </c>
      <c r="B190" t="s">
        <v>86</v>
      </c>
      <c r="C190" t="s">
        <v>6</v>
      </c>
      <c r="D190">
        <v>229</v>
      </c>
      <c r="F190" t="s">
        <v>87</v>
      </c>
      <c r="G190">
        <v>33.299999999999997</v>
      </c>
      <c r="H190">
        <v>7634.4</v>
      </c>
      <c r="J190" s="40">
        <v>42754</v>
      </c>
      <c r="K190" t="s">
        <v>65</v>
      </c>
      <c r="L190">
        <v>11.1</v>
      </c>
      <c r="M190">
        <v>7.4</v>
      </c>
      <c r="N190">
        <v>22.2</v>
      </c>
    </row>
    <row r="191" spans="1:14" x14ac:dyDescent="0.25">
      <c r="A191" t="s">
        <v>85</v>
      </c>
      <c r="B191" t="s">
        <v>86</v>
      </c>
      <c r="C191" t="s">
        <v>6</v>
      </c>
      <c r="D191">
        <v>229</v>
      </c>
      <c r="F191" t="s">
        <v>87</v>
      </c>
      <c r="G191">
        <v>16.7</v>
      </c>
      <c r="H191">
        <v>3817.2</v>
      </c>
      <c r="J191" s="40">
        <v>43013</v>
      </c>
      <c r="K191" t="s">
        <v>65</v>
      </c>
      <c r="L191">
        <v>5.55</v>
      </c>
      <c r="M191">
        <v>3.7</v>
      </c>
      <c r="N191">
        <v>11.1</v>
      </c>
    </row>
    <row r="192" spans="1:14" x14ac:dyDescent="0.25">
      <c r="A192" t="s">
        <v>85</v>
      </c>
      <c r="B192" t="s">
        <v>86</v>
      </c>
      <c r="C192" t="s">
        <v>6</v>
      </c>
      <c r="D192">
        <v>229</v>
      </c>
      <c r="F192" t="s">
        <v>87</v>
      </c>
      <c r="G192">
        <v>16.7</v>
      </c>
      <c r="H192">
        <v>3817.2</v>
      </c>
      <c r="J192" s="40">
        <v>43013</v>
      </c>
      <c r="K192" t="s">
        <v>65</v>
      </c>
      <c r="L192">
        <v>5.55</v>
      </c>
      <c r="M192">
        <v>3.7</v>
      </c>
      <c r="N192">
        <v>11.1</v>
      </c>
    </row>
    <row r="193" spans="1:14" x14ac:dyDescent="0.25">
      <c r="A193" t="s">
        <v>85</v>
      </c>
      <c r="B193" t="s">
        <v>86</v>
      </c>
      <c r="C193" t="s">
        <v>6</v>
      </c>
      <c r="D193">
        <v>229</v>
      </c>
      <c r="F193" t="s">
        <v>87</v>
      </c>
      <c r="G193">
        <v>33.299999999999997</v>
      </c>
      <c r="H193">
        <v>7634.4</v>
      </c>
      <c r="J193" s="40">
        <v>42982</v>
      </c>
      <c r="K193" t="s">
        <v>65</v>
      </c>
      <c r="L193">
        <v>11.1</v>
      </c>
      <c r="M193">
        <v>7.4</v>
      </c>
      <c r="N193">
        <v>22.2</v>
      </c>
    </row>
    <row r="194" spans="1:14" x14ac:dyDescent="0.25">
      <c r="A194" t="s">
        <v>85</v>
      </c>
      <c r="B194" t="s">
        <v>86</v>
      </c>
      <c r="C194" t="s">
        <v>6</v>
      </c>
      <c r="D194">
        <v>229</v>
      </c>
      <c r="F194" t="s">
        <v>87</v>
      </c>
      <c r="G194">
        <v>50</v>
      </c>
      <c r="H194">
        <v>11451.6</v>
      </c>
      <c r="J194" s="40">
        <v>43136</v>
      </c>
      <c r="K194" t="s">
        <v>65</v>
      </c>
      <c r="L194">
        <v>16.11</v>
      </c>
      <c r="M194">
        <v>10.74</v>
      </c>
      <c r="N194">
        <v>33.299999999999997</v>
      </c>
    </row>
    <row r="195" spans="1:14" x14ac:dyDescent="0.25">
      <c r="A195" t="s">
        <v>85</v>
      </c>
      <c r="B195" t="s">
        <v>86</v>
      </c>
      <c r="C195" t="s">
        <v>6</v>
      </c>
      <c r="D195">
        <v>229</v>
      </c>
      <c r="F195" t="s">
        <v>87</v>
      </c>
      <c r="G195">
        <v>41.7</v>
      </c>
      <c r="H195">
        <v>9543</v>
      </c>
      <c r="J195" s="40">
        <v>42982</v>
      </c>
      <c r="K195" t="s">
        <v>65</v>
      </c>
      <c r="L195">
        <v>13.88</v>
      </c>
      <c r="M195">
        <v>9.25</v>
      </c>
      <c r="N195">
        <v>27.8</v>
      </c>
    </row>
    <row r="196" spans="1:14" x14ac:dyDescent="0.25">
      <c r="A196" t="s">
        <v>85</v>
      </c>
      <c r="B196" t="s">
        <v>86</v>
      </c>
      <c r="C196" t="s">
        <v>6</v>
      </c>
      <c r="D196">
        <v>229</v>
      </c>
      <c r="F196" t="s">
        <v>87</v>
      </c>
      <c r="G196">
        <v>20</v>
      </c>
      <c r="H196">
        <v>4580.6000000000004</v>
      </c>
      <c r="J196" s="40">
        <v>42709</v>
      </c>
      <c r="K196" t="s">
        <v>65</v>
      </c>
      <c r="L196">
        <v>7.9</v>
      </c>
      <c r="M196">
        <v>5.26</v>
      </c>
      <c r="N196">
        <v>13.3</v>
      </c>
    </row>
    <row r="197" spans="1:14" x14ac:dyDescent="0.25">
      <c r="A197" t="s">
        <v>85</v>
      </c>
      <c r="B197" t="s">
        <v>86</v>
      </c>
      <c r="C197" t="s">
        <v>6</v>
      </c>
      <c r="D197">
        <v>229</v>
      </c>
      <c r="F197" t="s">
        <v>87</v>
      </c>
      <c r="G197">
        <v>53.3</v>
      </c>
      <c r="H197">
        <v>12215</v>
      </c>
      <c r="J197" s="40">
        <v>42740</v>
      </c>
      <c r="K197" t="s">
        <v>65</v>
      </c>
      <c r="L197">
        <v>17.77</v>
      </c>
      <c r="M197">
        <v>11.84</v>
      </c>
      <c r="N197">
        <v>35.6</v>
      </c>
    </row>
    <row r="198" spans="1:14" x14ac:dyDescent="0.25">
      <c r="A198" t="s">
        <v>85</v>
      </c>
      <c r="B198" t="s">
        <v>86</v>
      </c>
      <c r="C198" t="s">
        <v>6</v>
      </c>
      <c r="D198">
        <v>229</v>
      </c>
      <c r="F198" t="s">
        <v>87</v>
      </c>
      <c r="G198">
        <v>500.1</v>
      </c>
      <c r="H198">
        <v>114516</v>
      </c>
      <c r="J198" s="40">
        <v>42709</v>
      </c>
      <c r="K198" t="s">
        <v>65</v>
      </c>
      <c r="L198">
        <v>197.38</v>
      </c>
      <c r="M198">
        <v>131.58000000000001</v>
      </c>
      <c r="N198">
        <v>333.4</v>
      </c>
    </row>
    <row r="199" spans="1:14" x14ac:dyDescent="0.25">
      <c r="A199" t="s">
        <v>85</v>
      </c>
      <c r="B199" t="s">
        <v>86</v>
      </c>
      <c r="C199" t="s">
        <v>6</v>
      </c>
      <c r="D199">
        <v>229</v>
      </c>
      <c r="F199" t="s">
        <v>87</v>
      </c>
      <c r="G199">
        <v>33.299999999999997</v>
      </c>
      <c r="H199">
        <v>7634.4</v>
      </c>
      <c r="J199" s="40">
        <v>42706</v>
      </c>
      <c r="K199" t="s">
        <v>65</v>
      </c>
      <c r="L199">
        <v>13.16</v>
      </c>
      <c r="M199">
        <v>8.77</v>
      </c>
      <c r="N199">
        <v>22.2</v>
      </c>
    </row>
    <row r="200" spans="1:14" x14ac:dyDescent="0.25">
      <c r="A200" t="s">
        <v>85</v>
      </c>
      <c r="B200" t="s">
        <v>86</v>
      </c>
      <c r="C200" t="s">
        <v>6</v>
      </c>
      <c r="D200">
        <v>229</v>
      </c>
      <c r="F200" t="s">
        <v>87</v>
      </c>
      <c r="G200">
        <v>500.1</v>
      </c>
      <c r="H200">
        <v>114516</v>
      </c>
      <c r="J200" s="40">
        <v>42802</v>
      </c>
      <c r="K200" t="s">
        <v>65</v>
      </c>
      <c r="L200">
        <v>166.57</v>
      </c>
      <c r="M200">
        <v>111.05</v>
      </c>
      <c r="N200">
        <v>333.4</v>
      </c>
    </row>
    <row r="201" spans="1:14" x14ac:dyDescent="0.25">
      <c r="A201" t="s">
        <v>85</v>
      </c>
      <c r="B201" t="s">
        <v>86</v>
      </c>
      <c r="C201" t="s">
        <v>6</v>
      </c>
      <c r="D201">
        <v>229</v>
      </c>
      <c r="F201" t="s">
        <v>87</v>
      </c>
      <c r="G201">
        <v>66.7</v>
      </c>
      <c r="H201">
        <v>15268.8</v>
      </c>
      <c r="J201" s="40">
        <v>42795</v>
      </c>
      <c r="K201" t="s">
        <v>65</v>
      </c>
      <c r="L201">
        <v>22.21</v>
      </c>
      <c r="M201">
        <v>14.81</v>
      </c>
      <c r="N201">
        <v>44.5</v>
      </c>
    </row>
    <row r="202" spans="1:14" x14ac:dyDescent="0.25">
      <c r="A202" t="s">
        <v>85</v>
      </c>
      <c r="B202" t="s">
        <v>86</v>
      </c>
      <c r="C202" t="s">
        <v>6</v>
      </c>
      <c r="D202">
        <v>229</v>
      </c>
      <c r="F202" t="s">
        <v>87</v>
      </c>
      <c r="G202">
        <v>15</v>
      </c>
      <c r="H202">
        <v>3435.5</v>
      </c>
      <c r="J202" s="40">
        <v>42887</v>
      </c>
      <c r="K202" t="s">
        <v>65</v>
      </c>
      <c r="L202">
        <v>5</v>
      </c>
      <c r="M202">
        <v>3.33</v>
      </c>
      <c r="N202">
        <v>10</v>
      </c>
    </row>
    <row r="203" spans="1:14" x14ac:dyDescent="0.25">
      <c r="A203" t="s">
        <v>85</v>
      </c>
      <c r="B203" t="s">
        <v>86</v>
      </c>
      <c r="C203" t="s">
        <v>6</v>
      </c>
      <c r="D203">
        <v>229</v>
      </c>
      <c r="F203" t="s">
        <v>87</v>
      </c>
      <c r="G203">
        <v>16.7</v>
      </c>
      <c r="H203">
        <v>3817.2</v>
      </c>
      <c r="J203" s="40">
        <v>42886</v>
      </c>
      <c r="K203" t="s">
        <v>65</v>
      </c>
      <c r="L203">
        <v>5.55</v>
      </c>
      <c r="M203">
        <v>3.7</v>
      </c>
      <c r="N203">
        <v>11.1</v>
      </c>
    </row>
    <row r="204" spans="1:14" x14ac:dyDescent="0.25">
      <c r="A204" t="s">
        <v>85</v>
      </c>
      <c r="B204" t="s">
        <v>86</v>
      </c>
      <c r="C204" t="s">
        <v>6</v>
      </c>
      <c r="D204">
        <v>229</v>
      </c>
      <c r="F204" t="s">
        <v>87</v>
      </c>
      <c r="G204">
        <v>33.299999999999997</v>
      </c>
      <c r="H204">
        <v>7634.4</v>
      </c>
      <c r="J204" s="40">
        <v>42871</v>
      </c>
      <c r="K204" t="s">
        <v>65</v>
      </c>
      <c r="L204">
        <v>11.1</v>
      </c>
      <c r="M204">
        <v>7.4</v>
      </c>
      <c r="N204">
        <v>22.2</v>
      </c>
    </row>
    <row r="205" spans="1:14" x14ac:dyDescent="0.25">
      <c r="A205" t="s">
        <v>85</v>
      </c>
      <c r="B205" t="s">
        <v>86</v>
      </c>
      <c r="C205" t="s">
        <v>6</v>
      </c>
      <c r="D205">
        <v>229</v>
      </c>
      <c r="F205" t="s">
        <v>87</v>
      </c>
      <c r="G205">
        <v>33.299999999999997</v>
      </c>
      <c r="H205">
        <v>7634.4</v>
      </c>
      <c r="J205" s="40">
        <v>42944</v>
      </c>
      <c r="K205" t="s">
        <v>65</v>
      </c>
      <c r="L205">
        <v>11.1</v>
      </c>
      <c r="M205">
        <v>7.4</v>
      </c>
      <c r="N205">
        <v>22.2</v>
      </c>
    </row>
    <row r="206" spans="1:14" x14ac:dyDescent="0.25">
      <c r="A206" t="s">
        <v>85</v>
      </c>
      <c r="B206" t="s">
        <v>86</v>
      </c>
      <c r="C206" t="s">
        <v>6</v>
      </c>
      <c r="D206">
        <v>229</v>
      </c>
      <c r="F206" t="s">
        <v>87</v>
      </c>
      <c r="G206">
        <v>16.7</v>
      </c>
      <c r="H206">
        <v>3817.2</v>
      </c>
      <c r="J206" s="40">
        <v>42754</v>
      </c>
      <c r="K206" t="s">
        <v>65</v>
      </c>
      <c r="L206">
        <v>5.55</v>
      </c>
      <c r="M206">
        <v>3.7</v>
      </c>
      <c r="N206">
        <v>11.1</v>
      </c>
    </row>
    <row r="207" spans="1:14" x14ac:dyDescent="0.25">
      <c r="A207" t="s">
        <v>85</v>
      </c>
      <c r="B207" t="s">
        <v>86</v>
      </c>
      <c r="C207" t="s">
        <v>6</v>
      </c>
      <c r="D207">
        <v>229</v>
      </c>
      <c r="F207" t="s">
        <v>87</v>
      </c>
      <c r="G207">
        <v>16.7</v>
      </c>
      <c r="H207">
        <v>3817.2</v>
      </c>
      <c r="J207" s="40">
        <v>42983</v>
      </c>
      <c r="K207" t="s">
        <v>65</v>
      </c>
      <c r="L207">
        <v>5.55</v>
      </c>
      <c r="M207">
        <v>3.7</v>
      </c>
      <c r="N207">
        <v>11.1</v>
      </c>
    </row>
    <row r="208" spans="1:14" x14ac:dyDescent="0.25">
      <c r="A208" t="s">
        <v>85</v>
      </c>
      <c r="B208" t="s">
        <v>86</v>
      </c>
      <c r="C208" t="s">
        <v>6</v>
      </c>
      <c r="D208">
        <v>229</v>
      </c>
      <c r="F208" t="s">
        <v>87</v>
      </c>
      <c r="G208">
        <v>33.299999999999997</v>
      </c>
      <c r="H208">
        <v>7634.4</v>
      </c>
      <c r="J208" s="40">
        <v>42769</v>
      </c>
      <c r="K208" t="s">
        <v>65</v>
      </c>
      <c r="L208">
        <v>11.1</v>
      </c>
      <c r="M208">
        <v>7.4</v>
      </c>
      <c r="N208">
        <v>22.2</v>
      </c>
    </row>
    <row r="209" spans="1:14" x14ac:dyDescent="0.25">
      <c r="A209" t="s">
        <v>85</v>
      </c>
      <c r="B209" t="s">
        <v>86</v>
      </c>
      <c r="C209" t="s">
        <v>6</v>
      </c>
      <c r="D209">
        <v>229</v>
      </c>
      <c r="F209" t="s">
        <v>87</v>
      </c>
      <c r="G209">
        <v>13.3</v>
      </c>
      <c r="H209">
        <v>3053.8</v>
      </c>
      <c r="J209" s="40">
        <v>42767</v>
      </c>
      <c r="K209" t="s">
        <v>65</v>
      </c>
      <c r="L209">
        <v>4.4400000000000004</v>
      </c>
      <c r="M209">
        <v>2.96</v>
      </c>
      <c r="N209">
        <v>8.9</v>
      </c>
    </row>
    <row r="210" spans="1:14" x14ac:dyDescent="0.25">
      <c r="A210" t="s">
        <v>85</v>
      </c>
      <c r="B210" t="s">
        <v>86</v>
      </c>
      <c r="C210" t="s">
        <v>6</v>
      </c>
      <c r="D210">
        <v>229</v>
      </c>
      <c r="F210" t="s">
        <v>87</v>
      </c>
      <c r="G210">
        <v>16.7</v>
      </c>
      <c r="H210">
        <v>3817.2</v>
      </c>
      <c r="J210" s="40">
        <v>42716</v>
      </c>
      <c r="K210" t="s">
        <v>65</v>
      </c>
      <c r="L210">
        <v>6.58</v>
      </c>
      <c r="M210">
        <v>4.3899999999999997</v>
      </c>
      <c r="N210">
        <v>11.1</v>
      </c>
    </row>
    <row r="211" spans="1:14" x14ac:dyDescent="0.25">
      <c r="A211" t="s">
        <v>85</v>
      </c>
      <c r="B211" t="s">
        <v>86</v>
      </c>
      <c r="C211" t="s">
        <v>6</v>
      </c>
      <c r="D211">
        <v>229</v>
      </c>
      <c r="F211" t="s">
        <v>87</v>
      </c>
      <c r="G211">
        <v>10</v>
      </c>
      <c r="H211">
        <v>2290.3000000000002</v>
      </c>
      <c r="J211" s="40">
        <v>42789</v>
      </c>
      <c r="K211" t="s">
        <v>65</v>
      </c>
      <c r="L211">
        <v>3.33</v>
      </c>
      <c r="M211">
        <v>2.2200000000000002</v>
      </c>
      <c r="N211">
        <v>6.7</v>
      </c>
    </row>
    <row r="212" spans="1:14" x14ac:dyDescent="0.25">
      <c r="A212" t="s">
        <v>85</v>
      </c>
      <c r="B212" t="s">
        <v>86</v>
      </c>
      <c r="C212" t="s">
        <v>6</v>
      </c>
      <c r="D212">
        <v>229</v>
      </c>
      <c r="F212" t="s">
        <v>87</v>
      </c>
      <c r="G212">
        <v>383.4</v>
      </c>
      <c r="H212">
        <v>87795.6</v>
      </c>
      <c r="J212" s="40">
        <v>42982</v>
      </c>
      <c r="K212" t="s">
        <v>65</v>
      </c>
      <c r="L212">
        <v>127.7</v>
      </c>
      <c r="M212">
        <v>85.14</v>
      </c>
      <c r="N212">
        <v>255.6</v>
      </c>
    </row>
    <row r="213" spans="1:14" x14ac:dyDescent="0.25">
      <c r="A213" t="s">
        <v>85</v>
      </c>
      <c r="B213" t="s">
        <v>86</v>
      </c>
      <c r="C213" t="s">
        <v>6</v>
      </c>
      <c r="D213">
        <v>229</v>
      </c>
      <c r="F213" t="s">
        <v>87</v>
      </c>
      <c r="G213">
        <v>83.3</v>
      </c>
      <c r="H213">
        <v>19086</v>
      </c>
      <c r="J213" s="40">
        <v>43196</v>
      </c>
      <c r="K213" t="s">
        <v>65</v>
      </c>
      <c r="L213">
        <v>26.85</v>
      </c>
      <c r="M213">
        <v>17.899999999999999</v>
      </c>
      <c r="N213">
        <v>55.6</v>
      </c>
    </row>
    <row r="214" spans="1:14" x14ac:dyDescent="0.25">
      <c r="A214" t="s">
        <v>85</v>
      </c>
      <c r="B214" t="s">
        <v>86</v>
      </c>
      <c r="C214" t="s">
        <v>6</v>
      </c>
      <c r="D214">
        <v>229</v>
      </c>
      <c r="F214" t="s">
        <v>87</v>
      </c>
      <c r="G214">
        <v>33.299999999999997</v>
      </c>
      <c r="H214">
        <v>7634.4</v>
      </c>
      <c r="J214" s="40">
        <v>43196</v>
      </c>
      <c r="K214" t="s">
        <v>65</v>
      </c>
      <c r="L214">
        <v>10.74</v>
      </c>
      <c r="M214">
        <v>7.16</v>
      </c>
      <c r="N214">
        <v>22.2</v>
      </c>
    </row>
    <row r="215" spans="1:14" x14ac:dyDescent="0.25">
      <c r="A215" t="s">
        <v>85</v>
      </c>
      <c r="B215" t="s">
        <v>86</v>
      </c>
      <c r="C215" t="s">
        <v>6</v>
      </c>
      <c r="D215">
        <v>229</v>
      </c>
      <c r="F215" t="s">
        <v>87</v>
      </c>
      <c r="G215">
        <v>33.299999999999997</v>
      </c>
      <c r="H215">
        <v>7634.4</v>
      </c>
      <c r="J215" s="40">
        <v>42768</v>
      </c>
      <c r="K215" t="s">
        <v>65</v>
      </c>
      <c r="L215">
        <v>11.1</v>
      </c>
      <c r="M215">
        <v>7.4</v>
      </c>
      <c r="N215">
        <v>22.2</v>
      </c>
    </row>
    <row r="216" spans="1:14" x14ac:dyDescent="0.25">
      <c r="A216" t="s">
        <v>85</v>
      </c>
      <c r="B216" t="s">
        <v>86</v>
      </c>
      <c r="C216" t="s">
        <v>6</v>
      </c>
      <c r="D216">
        <v>229</v>
      </c>
      <c r="F216" t="s">
        <v>87</v>
      </c>
      <c r="G216">
        <v>6.7</v>
      </c>
      <c r="H216">
        <v>1526.9</v>
      </c>
      <c r="J216" s="40">
        <v>42779</v>
      </c>
      <c r="K216" t="s">
        <v>65</v>
      </c>
      <c r="L216">
        <v>2.2200000000000002</v>
      </c>
      <c r="M216">
        <v>1.48</v>
      </c>
      <c r="N216">
        <v>4.4000000000000004</v>
      </c>
    </row>
    <row r="217" spans="1:14" x14ac:dyDescent="0.25">
      <c r="A217" t="s">
        <v>85</v>
      </c>
      <c r="B217" t="s">
        <v>86</v>
      </c>
      <c r="C217" t="s">
        <v>6</v>
      </c>
      <c r="D217">
        <v>229</v>
      </c>
      <c r="F217" t="s">
        <v>87</v>
      </c>
      <c r="G217">
        <v>25</v>
      </c>
      <c r="H217">
        <v>5725.8</v>
      </c>
      <c r="J217" s="40">
        <v>42775</v>
      </c>
      <c r="K217" t="s">
        <v>65</v>
      </c>
      <c r="L217">
        <v>8.33</v>
      </c>
      <c r="M217">
        <v>5.55</v>
      </c>
      <c r="N217">
        <v>16.7</v>
      </c>
    </row>
    <row r="218" spans="1:14" x14ac:dyDescent="0.25">
      <c r="A218" t="s">
        <v>85</v>
      </c>
      <c r="B218" t="s">
        <v>86</v>
      </c>
      <c r="C218" t="s">
        <v>6</v>
      </c>
      <c r="D218">
        <v>229</v>
      </c>
      <c r="F218" t="s">
        <v>87</v>
      </c>
      <c r="G218">
        <v>20</v>
      </c>
      <c r="H218">
        <v>4580.6000000000004</v>
      </c>
      <c r="J218" s="40">
        <v>42745</v>
      </c>
      <c r="K218" t="s">
        <v>65</v>
      </c>
      <c r="L218">
        <v>6.66</v>
      </c>
      <c r="M218">
        <v>4.4400000000000004</v>
      </c>
      <c r="N218">
        <v>13.3</v>
      </c>
    </row>
    <row r="219" spans="1:14" x14ac:dyDescent="0.25">
      <c r="A219" t="s">
        <v>85</v>
      </c>
      <c r="B219" t="s">
        <v>86</v>
      </c>
      <c r="C219" t="s">
        <v>6</v>
      </c>
      <c r="D219">
        <v>229</v>
      </c>
      <c r="F219" t="s">
        <v>87</v>
      </c>
      <c r="G219">
        <v>83.3</v>
      </c>
      <c r="H219">
        <v>19086</v>
      </c>
      <c r="J219" s="40">
        <v>42733</v>
      </c>
      <c r="K219" t="s">
        <v>65</v>
      </c>
      <c r="L219">
        <v>32.9</v>
      </c>
      <c r="M219">
        <v>21.93</v>
      </c>
      <c r="N219">
        <v>55.6</v>
      </c>
    </row>
    <row r="220" spans="1:14" x14ac:dyDescent="0.25">
      <c r="A220" t="s">
        <v>85</v>
      </c>
      <c r="B220" t="s">
        <v>86</v>
      </c>
      <c r="C220" t="s">
        <v>6</v>
      </c>
      <c r="D220">
        <v>229</v>
      </c>
      <c r="F220" t="s">
        <v>87</v>
      </c>
      <c r="G220">
        <v>83.3</v>
      </c>
      <c r="H220">
        <v>19086</v>
      </c>
      <c r="J220" s="40">
        <v>42724</v>
      </c>
      <c r="K220" t="s">
        <v>65</v>
      </c>
      <c r="L220">
        <v>32.9</v>
      </c>
      <c r="M220">
        <v>21.93</v>
      </c>
      <c r="N220">
        <v>55.6</v>
      </c>
    </row>
    <row r="221" spans="1:14" x14ac:dyDescent="0.25">
      <c r="A221" t="s">
        <v>85</v>
      </c>
      <c r="B221" t="s">
        <v>86</v>
      </c>
      <c r="C221" t="s">
        <v>6</v>
      </c>
      <c r="D221">
        <v>229</v>
      </c>
      <c r="F221" t="s">
        <v>87</v>
      </c>
      <c r="G221">
        <v>30</v>
      </c>
      <c r="H221">
        <v>6871</v>
      </c>
      <c r="J221" s="40">
        <v>42979</v>
      </c>
      <c r="K221" t="s">
        <v>65</v>
      </c>
      <c r="L221">
        <v>9.99</v>
      </c>
      <c r="M221">
        <v>6.66</v>
      </c>
      <c r="N221">
        <v>20</v>
      </c>
    </row>
    <row r="222" spans="1:14" x14ac:dyDescent="0.25">
      <c r="A222" t="s">
        <v>85</v>
      </c>
      <c r="B222" t="s">
        <v>86</v>
      </c>
      <c r="C222" t="s">
        <v>6</v>
      </c>
      <c r="D222">
        <v>229</v>
      </c>
      <c r="F222" t="s">
        <v>87</v>
      </c>
      <c r="G222">
        <v>33.299999999999997</v>
      </c>
      <c r="H222">
        <v>7634.4</v>
      </c>
      <c r="J222" s="40">
        <v>42977</v>
      </c>
      <c r="K222" t="s">
        <v>65</v>
      </c>
      <c r="L222">
        <v>11.1</v>
      </c>
      <c r="M222">
        <v>7.4</v>
      </c>
      <c r="N222">
        <v>22.2</v>
      </c>
    </row>
    <row r="223" spans="1:14" x14ac:dyDescent="0.25">
      <c r="A223" t="s">
        <v>85</v>
      </c>
      <c r="B223" t="s">
        <v>86</v>
      </c>
      <c r="C223" t="s">
        <v>6</v>
      </c>
      <c r="D223">
        <v>229</v>
      </c>
      <c r="F223" t="s">
        <v>87</v>
      </c>
      <c r="G223">
        <v>250</v>
      </c>
      <c r="H223">
        <v>57258</v>
      </c>
      <c r="J223" s="40">
        <v>42739</v>
      </c>
      <c r="K223" t="s">
        <v>65</v>
      </c>
      <c r="L223">
        <v>83.28</v>
      </c>
      <c r="M223">
        <v>55.52</v>
      </c>
      <c r="N223">
        <v>166.7</v>
      </c>
    </row>
    <row r="224" spans="1:14" x14ac:dyDescent="0.25">
      <c r="A224" t="s">
        <v>85</v>
      </c>
      <c r="B224" t="s">
        <v>86</v>
      </c>
      <c r="C224" t="s">
        <v>6</v>
      </c>
      <c r="D224">
        <v>229</v>
      </c>
      <c r="F224" t="s">
        <v>87</v>
      </c>
      <c r="G224">
        <v>13.3</v>
      </c>
      <c r="H224">
        <v>3053.8</v>
      </c>
      <c r="J224" s="40">
        <v>42800</v>
      </c>
      <c r="K224" t="s">
        <v>65</v>
      </c>
      <c r="L224">
        <v>4.4400000000000004</v>
      </c>
      <c r="M224">
        <v>2.96</v>
      </c>
      <c r="N224">
        <v>8.9</v>
      </c>
    </row>
    <row r="225" spans="1:14" x14ac:dyDescent="0.25">
      <c r="A225" t="s">
        <v>85</v>
      </c>
      <c r="B225" t="s">
        <v>86</v>
      </c>
      <c r="C225" t="s">
        <v>6</v>
      </c>
      <c r="D225">
        <v>229</v>
      </c>
      <c r="F225" t="s">
        <v>87</v>
      </c>
      <c r="G225">
        <v>33.299999999999997</v>
      </c>
      <c r="H225">
        <v>7634.4</v>
      </c>
      <c r="J225" s="40">
        <v>42800</v>
      </c>
      <c r="K225" t="s">
        <v>65</v>
      </c>
      <c r="L225">
        <v>11.1</v>
      </c>
      <c r="M225">
        <v>7.4</v>
      </c>
      <c r="N225">
        <v>22.2</v>
      </c>
    </row>
    <row r="226" spans="1:14" x14ac:dyDescent="0.25">
      <c r="A226" t="s">
        <v>85</v>
      </c>
      <c r="B226" t="s">
        <v>86</v>
      </c>
      <c r="C226" t="s">
        <v>6</v>
      </c>
      <c r="D226">
        <v>229</v>
      </c>
      <c r="F226" t="s">
        <v>87</v>
      </c>
      <c r="G226">
        <v>25</v>
      </c>
      <c r="H226">
        <v>5725.8</v>
      </c>
      <c r="J226" s="40">
        <v>42744</v>
      </c>
      <c r="K226" t="s">
        <v>65</v>
      </c>
      <c r="L226">
        <v>8.33</v>
      </c>
      <c r="M226">
        <v>5.55</v>
      </c>
      <c r="N226">
        <v>16.7</v>
      </c>
    </row>
    <row r="227" spans="1:14" x14ac:dyDescent="0.25">
      <c r="A227" t="s">
        <v>85</v>
      </c>
      <c r="B227" t="s">
        <v>86</v>
      </c>
      <c r="C227" t="s">
        <v>6</v>
      </c>
      <c r="D227">
        <v>229</v>
      </c>
      <c r="F227" t="s">
        <v>87</v>
      </c>
      <c r="G227">
        <v>16.7</v>
      </c>
      <c r="H227">
        <v>3817.2</v>
      </c>
      <c r="J227" s="40">
        <v>42740</v>
      </c>
      <c r="K227" t="s">
        <v>65</v>
      </c>
      <c r="L227">
        <v>5.55</v>
      </c>
      <c r="M227">
        <v>3.7</v>
      </c>
      <c r="N227">
        <v>11.1</v>
      </c>
    </row>
    <row r="228" spans="1:14" x14ac:dyDescent="0.25">
      <c r="A228" t="s">
        <v>85</v>
      </c>
      <c r="B228" t="s">
        <v>86</v>
      </c>
      <c r="C228" t="s">
        <v>6</v>
      </c>
      <c r="D228">
        <v>229</v>
      </c>
      <c r="F228" t="s">
        <v>87</v>
      </c>
      <c r="G228">
        <v>66.7</v>
      </c>
      <c r="H228">
        <v>15268.8</v>
      </c>
      <c r="J228" s="40">
        <v>42740</v>
      </c>
      <c r="K228" t="s">
        <v>65</v>
      </c>
      <c r="L228">
        <v>22.21</v>
      </c>
      <c r="M228">
        <v>14.81</v>
      </c>
      <c r="N228">
        <v>44.5</v>
      </c>
    </row>
    <row r="229" spans="1:14" x14ac:dyDescent="0.25">
      <c r="A229" t="s">
        <v>85</v>
      </c>
      <c r="B229" t="s">
        <v>86</v>
      </c>
      <c r="C229" t="s">
        <v>6</v>
      </c>
      <c r="D229">
        <v>229</v>
      </c>
      <c r="F229" t="s">
        <v>87</v>
      </c>
      <c r="G229">
        <v>25</v>
      </c>
      <c r="H229">
        <v>5725.8</v>
      </c>
      <c r="J229" s="40">
        <v>42753</v>
      </c>
      <c r="K229" t="s">
        <v>65</v>
      </c>
      <c r="L229">
        <v>8.33</v>
      </c>
      <c r="M229">
        <v>5.55</v>
      </c>
      <c r="N229">
        <v>16.7</v>
      </c>
    </row>
    <row r="230" spans="1:14" x14ac:dyDescent="0.25">
      <c r="A230" t="s">
        <v>85</v>
      </c>
      <c r="B230" t="s">
        <v>86</v>
      </c>
      <c r="C230" t="s">
        <v>6</v>
      </c>
      <c r="D230">
        <v>229</v>
      </c>
      <c r="F230" t="s">
        <v>87</v>
      </c>
      <c r="G230">
        <v>133.4</v>
      </c>
      <c r="H230">
        <v>30537.599999999999</v>
      </c>
      <c r="J230" s="40">
        <v>43066</v>
      </c>
      <c r="K230" t="s">
        <v>65</v>
      </c>
      <c r="L230">
        <v>44.42</v>
      </c>
      <c r="M230">
        <v>29.61</v>
      </c>
      <c r="N230">
        <v>88.9</v>
      </c>
    </row>
    <row r="231" spans="1:14" x14ac:dyDescent="0.25">
      <c r="A231" t="s">
        <v>85</v>
      </c>
      <c r="B231" t="s">
        <v>86</v>
      </c>
      <c r="C231" t="s">
        <v>6</v>
      </c>
      <c r="D231">
        <v>229</v>
      </c>
      <c r="F231" t="s">
        <v>87</v>
      </c>
      <c r="G231">
        <v>41.7</v>
      </c>
      <c r="H231">
        <v>9543</v>
      </c>
      <c r="J231" s="40">
        <v>42748</v>
      </c>
      <c r="K231" t="s">
        <v>65</v>
      </c>
      <c r="L231">
        <v>13.88</v>
      </c>
      <c r="M231">
        <v>9.25</v>
      </c>
      <c r="N231">
        <v>27.8</v>
      </c>
    </row>
    <row r="232" spans="1:14" x14ac:dyDescent="0.25">
      <c r="A232" t="s">
        <v>85</v>
      </c>
      <c r="B232" t="s">
        <v>86</v>
      </c>
      <c r="C232" t="s">
        <v>6</v>
      </c>
      <c r="D232">
        <v>229</v>
      </c>
      <c r="F232" t="s">
        <v>87</v>
      </c>
      <c r="G232">
        <v>133.4</v>
      </c>
      <c r="H232">
        <v>30537.599999999999</v>
      </c>
      <c r="J232" s="40">
        <v>42738</v>
      </c>
      <c r="K232" t="s">
        <v>65</v>
      </c>
      <c r="L232">
        <v>44.42</v>
      </c>
      <c r="M232">
        <v>29.61</v>
      </c>
      <c r="N232">
        <v>88.9</v>
      </c>
    </row>
    <row r="233" spans="1:14" x14ac:dyDescent="0.25">
      <c r="A233" t="s">
        <v>85</v>
      </c>
      <c r="B233" t="s">
        <v>86</v>
      </c>
      <c r="C233" t="s">
        <v>6</v>
      </c>
      <c r="D233">
        <v>229</v>
      </c>
      <c r="F233" t="s">
        <v>87</v>
      </c>
      <c r="G233">
        <v>10</v>
      </c>
      <c r="H233">
        <v>2290.3000000000002</v>
      </c>
      <c r="J233" s="40">
        <v>42745</v>
      </c>
      <c r="K233" t="s">
        <v>65</v>
      </c>
      <c r="L233">
        <v>3.33</v>
      </c>
      <c r="M233">
        <v>2.2200000000000002</v>
      </c>
      <c r="N233">
        <v>6.7</v>
      </c>
    </row>
    <row r="234" spans="1:14" x14ac:dyDescent="0.25">
      <c r="A234" t="s">
        <v>85</v>
      </c>
      <c r="B234" t="s">
        <v>86</v>
      </c>
      <c r="C234" t="s">
        <v>6</v>
      </c>
      <c r="D234">
        <v>229</v>
      </c>
      <c r="F234" t="s">
        <v>87</v>
      </c>
      <c r="G234">
        <v>58.3</v>
      </c>
      <c r="H234">
        <v>13360.2</v>
      </c>
      <c r="J234" s="40">
        <v>42942</v>
      </c>
      <c r="K234" t="s">
        <v>65</v>
      </c>
      <c r="L234">
        <v>19.43</v>
      </c>
      <c r="M234">
        <v>12.96</v>
      </c>
      <c r="N234">
        <v>38.9</v>
      </c>
    </row>
    <row r="235" spans="1:14" x14ac:dyDescent="0.25">
      <c r="A235" t="s">
        <v>85</v>
      </c>
      <c r="B235" t="s">
        <v>86</v>
      </c>
      <c r="C235" t="s">
        <v>6</v>
      </c>
      <c r="D235">
        <v>229</v>
      </c>
      <c r="F235" t="s">
        <v>87</v>
      </c>
      <c r="G235">
        <v>16.7</v>
      </c>
      <c r="H235">
        <v>3817.2</v>
      </c>
      <c r="J235" s="40">
        <v>42716</v>
      </c>
      <c r="K235" t="s">
        <v>65</v>
      </c>
      <c r="L235">
        <v>6.58</v>
      </c>
      <c r="M235">
        <v>4.3899999999999997</v>
      </c>
      <c r="N235">
        <v>11.1</v>
      </c>
    </row>
    <row r="236" spans="1:14" x14ac:dyDescent="0.25">
      <c r="A236" t="s">
        <v>85</v>
      </c>
      <c r="B236" t="s">
        <v>86</v>
      </c>
      <c r="C236" t="s">
        <v>6</v>
      </c>
      <c r="D236">
        <v>229</v>
      </c>
      <c r="F236" t="s">
        <v>87</v>
      </c>
      <c r="G236">
        <v>13.3</v>
      </c>
      <c r="H236">
        <v>3053.8</v>
      </c>
      <c r="J236" s="40">
        <v>42717</v>
      </c>
      <c r="K236" t="s">
        <v>65</v>
      </c>
      <c r="L236">
        <v>5.26</v>
      </c>
      <c r="M236">
        <v>3.51</v>
      </c>
      <c r="N236">
        <v>8.9</v>
      </c>
    </row>
    <row r="237" spans="1:14" x14ac:dyDescent="0.25">
      <c r="A237" t="s">
        <v>85</v>
      </c>
      <c r="B237" t="s">
        <v>86</v>
      </c>
      <c r="C237" t="s">
        <v>6</v>
      </c>
      <c r="D237">
        <v>229</v>
      </c>
      <c r="F237" t="s">
        <v>87</v>
      </c>
      <c r="G237">
        <v>25</v>
      </c>
      <c r="H237">
        <v>5725.8</v>
      </c>
      <c r="J237" s="40">
        <v>42769</v>
      </c>
      <c r="K237" t="s">
        <v>65</v>
      </c>
      <c r="L237">
        <v>8.33</v>
      </c>
      <c r="M237">
        <v>5.55</v>
      </c>
      <c r="N237">
        <v>16.7</v>
      </c>
    </row>
    <row r="238" spans="1:14" x14ac:dyDescent="0.25">
      <c r="A238" t="s">
        <v>85</v>
      </c>
      <c r="B238" t="s">
        <v>86</v>
      </c>
      <c r="C238" t="s">
        <v>6</v>
      </c>
      <c r="D238">
        <v>229</v>
      </c>
      <c r="F238" t="s">
        <v>87</v>
      </c>
      <c r="G238">
        <v>610</v>
      </c>
      <c r="H238">
        <v>139682.6</v>
      </c>
      <c r="J238" s="40">
        <v>42716</v>
      </c>
      <c r="K238" t="s">
        <v>65</v>
      </c>
      <c r="L238">
        <v>240.75</v>
      </c>
      <c r="M238">
        <v>160.5</v>
      </c>
      <c r="N238">
        <v>406.6</v>
      </c>
    </row>
    <row r="239" spans="1:14" x14ac:dyDescent="0.25">
      <c r="A239" t="s">
        <v>85</v>
      </c>
      <c r="B239" t="s">
        <v>86</v>
      </c>
      <c r="C239" t="s">
        <v>6</v>
      </c>
      <c r="D239">
        <v>229</v>
      </c>
      <c r="F239" t="s">
        <v>87</v>
      </c>
      <c r="G239">
        <v>100</v>
      </c>
      <c r="H239">
        <v>22903.200000000001</v>
      </c>
      <c r="J239" s="40">
        <v>42725</v>
      </c>
      <c r="K239" t="s">
        <v>65</v>
      </c>
      <c r="L239">
        <v>39.479999999999997</v>
      </c>
      <c r="M239">
        <v>26.32</v>
      </c>
      <c r="N239">
        <v>66.7</v>
      </c>
    </row>
    <row r="240" spans="1:14" x14ac:dyDescent="0.25">
      <c r="A240" t="s">
        <v>85</v>
      </c>
      <c r="B240" t="s">
        <v>86</v>
      </c>
      <c r="C240" t="s">
        <v>6</v>
      </c>
      <c r="D240">
        <v>229</v>
      </c>
      <c r="F240" t="s">
        <v>87</v>
      </c>
      <c r="G240">
        <v>4582.3</v>
      </c>
      <c r="H240">
        <v>1049340</v>
      </c>
      <c r="J240" s="40">
        <v>42859</v>
      </c>
      <c r="K240" t="s">
        <v>65</v>
      </c>
      <c r="L240">
        <v>1526.31</v>
      </c>
      <c r="M240">
        <v>1017.54</v>
      </c>
      <c r="N240">
        <v>3054.8</v>
      </c>
    </row>
    <row r="241" spans="1:14" x14ac:dyDescent="0.25">
      <c r="A241" t="s">
        <v>85</v>
      </c>
      <c r="B241" t="s">
        <v>86</v>
      </c>
      <c r="C241" t="s">
        <v>6</v>
      </c>
      <c r="D241">
        <v>229</v>
      </c>
      <c r="F241" t="s">
        <v>87</v>
      </c>
      <c r="G241">
        <v>66.7</v>
      </c>
      <c r="H241">
        <v>15268.8</v>
      </c>
      <c r="J241" s="40">
        <v>42738</v>
      </c>
      <c r="K241" t="s">
        <v>65</v>
      </c>
      <c r="L241">
        <v>22.21</v>
      </c>
      <c r="M241">
        <v>14.81</v>
      </c>
      <c r="N241">
        <v>44.5</v>
      </c>
    </row>
    <row r="242" spans="1:14" x14ac:dyDescent="0.25">
      <c r="A242" t="s">
        <v>85</v>
      </c>
      <c r="B242" t="s">
        <v>86</v>
      </c>
      <c r="C242" t="s">
        <v>6</v>
      </c>
      <c r="D242">
        <v>229</v>
      </c>
      <c r="F242" t="s">
        <v>87</v>
      </c>
      <c r="G242">
        <v>25</v>
      </c>
      <c r="H242">
        <v>5725.8</v>
      </c>
      <c r="J242" s="40">
        <v>42985</v>
      </c>
      <c r="K242" t="s">
        <v>65</v>
      </c>
      <c r="L242">
        <v>8.33</v>
      </c>
      <c r="M242">
        <v>5.55</v>
      </c>
      <c r="N242">
        <v>16.7</v>
      </c>
    </row>
    <row r="243" spans="1:14" x14ac:dyDescent="0.25">
      <c r="A243" t="s">
        <v>85</v>
      </c>
      <c r="B243" t="s">
        <v>86</v>
      </c>
      <c r="C243" t="s">
        <v>6</v>
      </c>
      <c r="D243">
        <v>229</v>
      </c>
      <c r="F243" t="s">
        <v>87</v>
      </c>
      <c r="G243">
        <v>20</v>
      </c>
      <c r="H243">
        <v>4580.6000000000004</v>
      </c>
      <c r="J243" s="40">
        <v>43018</v>
      </c>
      <c r="K243" t="s">
        <v>65</v>
      </c>
      <c r="L243">
        <v>6.66</v>
      </c>
      <c r="M243">
        <v>4.4400000000000004</v>
      </c>
      <c r="N243">
        <v>13.3</v>
      </c>
    </row>
    <row r="244" spans="1:14" x14ac:dyDescent="0.25">
      <c r="A244" t="s">
        <v>85</v>
      </c>
      <c r="B244" t="s">
        <v>86</v>
      </c>
      <c r="C244" t="s">
        <v>6</v>
      </c>
      <c r="D244">
        <v>229</v>
      </c>
      <c r="F244" t="s">
        <v>87</v>
      </c>
      <c r="G244">
        <v>351.3</v>
      </c>
      <c r="H244">
        <v>80449.399999999994</v>
      </c>
      <c r="J244" s="40">
        <v>42863</v>
      </c>
      <c r="K244" t="s">
        <v>65</v>
      </c>
      <c r="L244">
        <v>117.02</v>
      </c>
      <c r="M244">
        <v>78.010000000000005</v>
      </c>
      <c r="N244">
        <v>234.2</v>
      </c>
    </row>
    <row r="245" spans="1:14" x14ac:dyDescent="0.25">
      <c r="A245" t="s">
        <v>85</v>
      </c>
      <c r="B245" t="s">
        <v>86</v>
      </c>
      <c r="C245" t="s">
        <v>6</v>
      </c>
      <c r="D245">
        <v>229</v>
      </c>
      <c r="F245" t="s">
        <v>87</v>
      </c>
      <c r="G245">
        <v>25</v>
      </c>
      <c r="H245">
        <v>5725.8</v>
      </c>
      <c r="J245" s="40">
        <v>42947</v>
      </c>
      <c r="K245" t="s">
        <v>65</v>
      </c>
      <c r="L245">
        <v>8.33</v>
      </c>
      <c r="M245">
        <v>5.55</v>
      </c>
      <c r="N245">
        <v>16.7</v>
      </c>
    </row>
    <row r="246" spans="1:14" x14ac:dyDescent="0.25">
      <c r="A246" t="s">
        <v>85</v>
      </c>
      <c r="B246" t="s">
        <v>86</v>
      </c>
      <c r="C246" t="s">
        <v>6</v>
      </c>
      <c r="D246">
        <v>229</v>
      </c>
      <c r="F246" t="s">
        <v>87</v>
      </c>
      <c r="G246">
        <v>25</v>
      </c>
      <c r="H246">
        <v>5725.8</v>
      </c>
      <c r="J246" s="40">
        <v>43167</v>
      </c>
      <c r="K246" t="s">
        <v>65</v>
      </c>
      <c r="L246">
        <v>8.06</v>
      </c>
      <c r="M246">
        <v>5.37</v>
      </c>
      <c r="N246">
        <v>16.7</v>
      </c>
    </row>
    <row r="247" spans="1:14" x14ac:dyDescent="0.25">
      <c r="A247" t="s">
        <v>85</v>
      </c>
      <c r="B247" t="s">
        <v>86</v>
      </c>
      <c r="C247" t="s">
        <v>6</v>
      </c>
      <c r="D247">
        <v>229</v>
      </c>
      <c r="F247" t="s">
        <v>87</v>
      </c>
      <c r="G247">
        <v>15.3</v>
      </c>
      <c r="H247">
        <v>3497.8</v>
      </c>
      <c r="J247" s="40">
        <v>42863</v>
      </c>
      <c r="K247" t="s">
        <v>65</v>
      </c>
      <c r="L247">
        <v>5.09</v>
      </c>
      <c r="M247">
        <v>3.39</v>
      </c>
      <c r="N247">
        <v>10.199999999999999</v>
      </c>
    </row>
    <row r="248" spans="1:14" x14ac:dyDescent="0.25">
      <c r="A248" t="s">
        <v>85</v>
      </c>
      <c r="B248" t="s">
        <v>86</v>
      </c>
      <c r="C248" t="s">
        <v>6</v>
      </c>
      <c r="D248">
        <v>229</v>
      </c>
      <c r="F248" t="s">
        <v>87</v>
      </c>
      <c r="G248">
        <v>23.3</v>
      </c>
      <c r="H248">
        <v>5344.1</v>
      </c>
      <c r="J248" s="40">
        <v>42706</v>
      </c>
      <c r="K248" t="s">
        <v>65</v>
      </c>
      <c r="L248">
        <v>9.2100000000000009</v>
      </c>
      <c r="M248">
        <v>6.14</v>
      </c>
      <c r="N248">
        <v>15.6</v>
      </c>
    </row>
    <row r="249" spans="1:14" x14ac:dyDescent="0.25">
      <c r="A249" t="s">
        <v>85</v>
      </c>
      <c r="B249" t="s">
        <v>86</v>
      </c>
      <c r="C249" t="s">
        <v>6</v>
      </c>
      <c r="D249">
        <v>229</v>
      </c>
      <c r="F249" t="s">
        <v>87</v>
      </c>
      <c r="G249">
        <v>133.4</v>
      </c>
      <c r="H249">
        <v>30537.599999999999</v>
      </c>
      <c r="J249" s="40">
        <v>42767</v>
      </c>
      <c r="K249" t="s">
        <v>65</v>
      </c>
      <c r="L249">
        <v>44.42</v>
      </c>
      <c r="M249">
        <v>29.61</v>
      </c>
      <c r="N249">
        <v>88.9</v>
      </c>
    </row>
    <row r="250" spans="1:14" x14ac:dyDescent="0.25">
      <c r="A250" t="s">
        <v>85</v>
      </c>
      <c r="B250" t="s">
        <v>86</v>
      </c>
      <c r="C250" t="s">
        <v>6</v>
      </c>
      <c r="D250">
        <v>229</v>
      </c>
      <c r="F250" t="s">
        <v>87</v>
      </c>
      <c r="G250">
        <v>50</v>
      </c>
      <c r="H250">
        <v>11451.6</v>
      </c>
      <c r="J250" s="40">
        <v>42740</v>
      </c>
      <c r="K250" t="s">
        <v>65</v>
      </c>
      <c r="L250">
        <v>16.66</v>
      </c>
      <c r="M250">
        <v>11.1</v>
      </c>
      <c r="N250">
        <v>33.299999999999997</v>
      </c>
    </row>
    <row r="251" spans="1:14" x14ac:dyDescent="0.25">
      <c r="A251" t="s">
        <v>85</v>
      </c>
      <c r="B251" t="s">
        <v>86</v>
      </c>
      <c r="C251" t="s">
        <v>6</v>
      </c>
      <c r="D251">
        <v>229</v>
      </c>
      <c r="F251" t="s">
        <v>87</v>
      </c>
      <c r="G251">
        <v>33.299999999999997</v>
      </c>
      <c r="H251">
        <v>7634.4</v>
      </c>
      <c r="J251" s="40">
        <v>42744</v>
      </c>
      <c r="K251" t="s">
        <v>65</v>
      </c>
      <c r="L251">
        <v>11.1</v>
      </c>
      <c r="M251">
        <v>7.4</v>
      </c>
      <c r="N251">
        <v>22.2</v>
      </c>
    </row>
    <row r="252" spans="1:14" x14ac:dyDescent="0.25">
      <c r="A252" t="s">
        <v>85</v>
      </c>
      <c r="B252" t="s">
        <v>86</v>
      </c>
      <c r="C252" t="s">
        <v>6</v>
      </c>
      <c r="D252">
        <v>229</v>
      </c>
      <c r="F252" t="s">
        <v>87</v>
      </c>
      <c r="G252">
        <v>50</v>
      </c>
      <c r="H252">
        <v>11451.6</v>
      </c>
      <c r="J252" s="40">
        <v>42984</v>
      </c>
      <c r="K252" t="s">
        <v>65</v>
      </c>
      <c r="L252">
        <v>16.66</v>
      </c>
      <c r="M252">
        <v>11.1</v>
      </c>
      <c r="N252">
        <v>33.299999999999997</v>
      </c>
    </row>
    <row r="253" spans="1:14" x14ac:dyDescent="0.25">
      <c r="A253" t="s">
        <v>85</v>
      </c>
      <c r="B253" t="s">
        <v>86</v>
      </c>
      <c r="C253" t="s">
        <v>6</v>
      </c>
      <c r="D253">
        <v>229</v>
      </c>
      <c r="F253" t="s">
        <v>87</v>
      </c>
      <c r="G253">
        <v>66.7</v>
      </c>
      <c r="H253">
        <v>15268.8</v>
      </c>
      <c r="J253" s="40">
        <v>42984</v>
      </c>
      <c r="K253" t="s">
        <v>65</v>
      </c>
      <c r="L253">
        <v>22.21</v>
      </c>
      <c r="M253">
        <v>14.81</v>
      </c>
      <c r="N253">
        <v>44.5</v>
      </c>
    </row>
    <row r="254" spans="1:14" x14ac:dyDescent="0.25">
      <c r="A254" t="s">
        <v>85</v>
      </c>
      <c r="B254" t="s">
        <v>86</v>
      </c>
      <c r="C254" t="s">
        <v>6</v>
      </c>
      <c r="D254">
        <v>229</v>
      </c>
      <c r="F254" t="s">
        <v>87</v>
      </c>
      <c r="G254">
        <v>16.7</v>
      </c>
      <c r="H254">
        <v>3817.2</v>
      </c>
      <c r="J254" s="40">
        <v>43084</v>
      </c>
      <c r="K254" t="s">
        <v>65</v>
      </c>
      <c r="L254">
        <v>5.55</v>
      </c>
      <c r="M254">
        <v>3.7</v>
      </c>
      <c r="N254">
        <v>11.1</v>
      </c>
    </row>
    <row r="255" spans="1:14" x14ac:dyDescent="0.25">
      <c r="A255" t="s">
        <v>85</v>
      </c>
      <c r="B255" t="s">
        <v>86</v>
      </c>
      <c r="C255" t="s">
        <v>6</v>
      </c>
      <c r="D255">
        <v>229</v>
      </c>
      <c r="F255" t="s">
        <v>87</v>
      </c>
      <c r="G255">
        <v>500.1</v>
      </c>
      <c r="H255">
        <v>114516</v>
      </c>
      <c r="J255" s="40">
        <v>42738</v>
      </c>
      <c r="K255" t="s">
        <v>65</v>
      </c>
      <c r="L255">
        <v>166.57</v>
      </c>
      <c r="M255">
        <v>111.05</v>
      </c>
      <c r="N255">
        <v>333.4</v>
      </c>
    </row>
    <row r="256" spans="1:14" x14ac:dyDescent="0.25">
      <c r="A256" t="s">
        <v>85</v>
      </c>
      <c r="B256" t="s">
        <v>86</v>
      </c>
      <c r="C256" t="s">
        <v>6</v>
      </c>
      <c r="D256">
        <v>229</v>
      </c>
      <c r="F256" t="s">
        <v>87</v>
      </c>
      <c r="G256">
        <v>33.299999999999997</v>
      </c>
      <c r="H256">
        <v>7634.4</v>
      </c>
      <c r="J256" s="40">
        <v>42962</v>
      </c>
      <c r="K256" t="s">
        <v>65</v>
      </c>
      <c r="L256">
        <v>11.1</v>
      </c>
      <c r="M256">
        <v>7.4</v>
      </c>
      <c r="N256">
        <v>22.2</v>
      </c>
    </row>
    <row r="257" spans="1:14" x14ac:dyDescent="0.25">
      <c r="A257" t="s">
        <v>85</v>
      </c>
      <c r="B257" t="s">
        <v>86</v>
      </c>
      <c r="C257" t="s">
        <v>6</v>
      </c>
      <c r="D257">
        <v>229</v>
      </c>
      <c r="F257" t="s">
        <v>87</v>
      </c>
      <c r="G257">
        <v>83.3</v>
      </c>
      <c r="H257">
        <v>19086</v>
      </c>
      <c r="J257" s="40">
        <v>42760</v>
      </c>
      <c r="K257" t="s">
        <v>65</v>
      </c>
      <c r="L257">
        <v>27.76</v>
      </c>
      <c r="M257">
        <v>18.510000000000002</v>
      </c>
      <c r="N257">
        <v>55.6</v>
      </c>
    </row>
    <row r="258" spans="1:14" x14ac:dyDescent="0.25">
      <c r="A258" t="s">
        <v>85</v>
      </c>
      <c r="B258" t="s">
        <v>86</v>
      </c>
      <c r="C258" t="s">
        <v>6</v>
      </c>
      <c r="D258">
        <v>229</v>
      </c>
      <c r="F258" t="s">
        <v>87</v>
      </c>
      <c r="G258">
        <v>16.7</v>
      </c>
      <c r="H258">
        <v>3817.2</v>
      </c>
      <c r="J258" s="40">
        <v>43106</v>
      </c>
      <c r="K258" t="s">
        <v>65</v>
      </c>
      <c r="L258">
        <v>5.37</v>
      </c>
      <c r="M258">
        <v>3.58</v>
      </c>
      <c r="N258">
        <v>11.1</v>
      </c>
    </row>
    <row r="259" spans="1:14" x14ac:dyDescent="0.25">
      <c r="A259" t="s">
        <v>85</v>
      </c>
      <c r="B259" t="s">
        <v>86</v>
      </c>
      <c r="C259" t="s">
        <v>6</v>
      </c>
      <c r="D259">
        <v>229</v>
      </c>
      <c r="F259" t="s">
        <v>87</v>
      </c>
      <c r="G259">
        <v>13.3</v>
      </c>
      <c r="H259">
        <v>3053.8</v>
      </c>
      <c r="J259" s="40">
        <v>42709</v>
      </c>
      <c r="K259" t="s">
        <v>65</v>
      </c>
      <c r="L259">
        <v>5.26</v>
      </c>
      <c r="M259">
        <v>3.51</v>
      </c>
      <c r="N259">
        <v>8.9</v>
      </c>
    </row>
    <row r="260" spans="1:14" x14ac:dyDescent="0.25">
      <c r="A260" t="s">
        <v>85</v>
      </c>
      <c r="B260" t="s">
        <v>86</v>
      </c>
      <c r="C260" t="s">
        <v>6</v>
      </c>
      <c r="D260">
        <v>229</v>
      </c>
      <c r="F260" t="s">
        <v>87</v>
      </c>
      <c r="G260">
        <v>10</v>
      </c>
      <c r="H260">
        <v>2290.3000000000002</v>
      </c>
      <c r="J260" s="40">
        <v>42800</v>
      </c>
      <c r="K260" t="s">
        <v>65</v>
      </c>
      <c r="L260">
        <v>3.33</v>
      </c>
      <c r="M260">
        <v>2.2200000000000002</v>
      </c>
      <c r="N260">
        <v>6.7</v>
      </c>
    </row>
    <row r="261" spans="1:14" x14ac:dyDescent="0.25">
      <c r="A261" t="s">
        <v>85</v>
      </c>
      <c r="B261" t="s">
        <v>86</v>
      </c>
      <c r="C261" t="s">
        <v>6</v>
      </c>
      <c r="D261">
        <v>229</v>
      </c>
      <c r="F261" t="s">
        <v>87</v>
      </c>
      <c r="G261">
        <v>16.7</v>
      </c>
      <c r="H261">
        <v>3817.2</v>
      </c>
      <c r="J261" s="40">
        <v>43004</v>
      </c>
      <c r="K261" t="s">
        <v>65</v>
      </c>
      <c r="L261">
        <v>5.55</v>
      </c>
      <c r="M261">
        <v>3.7</v>
      </c>
      <c r="N261">
        <v>11.1</v>
      </c>
    </row>
    <row r="262" spans="1:14" x14ac:dyDescent="0.25">
      <c r="A262" t="s">
        <v>85</v>
      </c>
      <c r="B262" t="s">
        <v>86</v>
      </c>
      <c r="C262" t="s">
        <v>6</v>
      </c>
      <c r="D262">
        <v>229</v>
      </c>
      <c r="F262" t="s">
        <v>87</v>
      </c>
      <c r="G262">
        <v>16.7</v>
      </c>
      <c r="H262">
        <v>3817.2</v>
      </c>
      <c r="J262" s="40">
        <v>42874</v>
      </c>
      <c r="K262" t="s">
        <v>65</v>
      </c>
      <c r="L262">
        <v>5.55</v>
      </c>
      <c r="M262">
        <v>3.7</v>
      </c>
      <c r="N262">
        <v>11.1</v>
      </c>
    </row>
    <row r="263" spans="1:14" x14ac:dyDescent="0.25">
      <c r="A263" t="s">
        <v>85</v>
      </c>
      <c r="B263" t="s">
        <v>86</v>
      </c>
      <c r="C263" t="s">
        <v>6</v>
      </c>
      <c r="D263">
        <v>229</v>
      </c>
      <c r="F263" t="s">
        <v>87</v>
      </c>
      <c r="G263">
        <v>45.8</v>
      </c>
      <c r="H263">
        <v>10493.4</v>
      </c>
      <c r="J263" s="40">
        <v>42863</v>
      </c>
      <c r="K263" t="s">
        <v>65</v>
      </c>
      <c r="L263">
        <v>15.26</v>
      </c>
      <c r="M263">
        <v>10.18</v>
      </c>
      <c r="N263">
        <v>30.5</v>
      </c>
    </row>
    <row r="264" spans="1:14" x14ac:dyDescent="0.25">
      <c r="A264" t="s">
        <v>85</v>
      </c>
      <c r="B264" t="s">
        <v>86</v>
      </c>
      <c r="C264" t="s">
        <v>6</v>
      </c>
      <c r="D264">
        <v>229</v>
      </c>
      <c r="F264" t="s">
        <v>87</v>
      </c>
      <c r="G264">
        <v>33.299999999999997</v>
      </c>
      <c r="H264">
        <v>7634.4</v>
      </c>
      <c r="J264" s="40">
        <v>42740</v>
      </c>
      <c r="K264" t="s">
        <v>65</v>
      </c>
      <c r="L264">
        <v>11.1</v>
      </c>
      <c r="M264">
        <v>7.4</v>
      </c>
      <c r="N264">
        <v>22.2</v>
      </c>
    </row>
    <row r="265" spans="1:14" x14ac:dyDescent="0.25">
      <c r="A265" t="s">
        <v>85</v>
      </c>
      <c r="B265" t="s">
        <v>86</v>
      </c>
      <c r="C265" t="s">
        <v>6</v>
      </c>
      <c r="D265">
        <v>229</v>
      </c>
      <c r="F265" t="s">
        <v>87</v>
      </c>
      <c r="G265">
        <v>500.1</v>
      </c>
      <c r="H265">
        <v>114516</v>
      </c>
      <c r="J265" s="40">
        <v>42947</v>
      </c>
      <c r="K265" t="s">
        <v>65</v>
      </c>
      <c r="L265">
        <v>166.57</v>
      </c>
      <c r="M265">
        <v>111.05</v>
      </c>
      <c r="N265">
        <v>333.4</v>
      </c>
    </row>
    <row r="266" spans="1:14" x14ac:dyDescent="0.25">
      <c r="A266" t="s">
        <v>85</v>
      </c>
      <c r="B266" t="s">
        <v>86</v>
      </c>
      <c r="C266" t="s">
        <v>6</v>
      </c>
      <c r="D266">
        <v>229</v>
      </c>
      <c r="F266" t="s">
        <v>87</v>
      </c>
      <c r="G266">
        <v>16.7</v>
      </c>
      <c r="H266">
        <v>3817.2</v>
      </c>
      <c r="J266" s="40">
        <v>43063</v>
      </c>
      <c r="K266" t="s">
        <v>65</v>
      </c>
      <c r="L266">
        <v>5.55</v>
      </c>
      <c r="M266">
        <v>3.7</v>
      </c>
      <c r="N266">
        <v>11.1</v>
      </c>
    </row>
    <row r="267" spans="1:14" x14ac:dyDescent="0.25">
      <c r="A267" t="s">
        <v>85</v>
      </c>
      <c r="B267" t="s">
        <v>86</v>
      </c>
      <c r="C267" t="s">
        <v>6</v>
      </c>
      <c r="D267">
        <v>229</v>
      </c>
      <c r="F267" t="s">
        <v>87</v>
      </c>
      <c r="G267">
        <v>333.4</v>
      </c>
      <c r="H267">
        <v>76344</v>
      </c>
      <c r="J267" s="40">
        <v>42825</v>
      </c>
      <c r="K267" t="s">
        <v>65</v>
      </c>
      <c r="L267">
        <v>111.05</v>
      </c>
      <c r="M267">
        <v>74.03</v>
      </c>
      <c r="N267">
        <v>222.3</v>
      </c>
    </row>
    <row r="268" spans="1:14" x14ac:dyDescent="0.25">
      <c r="A268" t="s">
        <v>85</v>
      </c>
      <c r="B268" t="s">
        <v>86</v>
      </c>
      <c r="C268" t="s">
        <v>6</v>
      </c>
      <c r="D268">
        <v>229</v>
      </c>
      <c r="F268" t="s">
        <v>87</v>
      </c>
      <c r="G268">
        <v>33.299999999999997</v>
      </c>
      <c r="H268">
        <v>7634.4</v>
      </c>
      <c r="J268" s="40">
        <v>42753</v>
      </c>
      <c r="K268" t="s">
        <v>65</v>
      </c>
      <c r="L268">
        <v>11.1</v>
      </c>
      <c r="M268">
        <v>7.4</v>
      </c>
      <c r="N268">
        <v>22.2</v>
      </c>
    </row>
    <row r="269" spans="1:14" x14ac:dyDescent="0.25">
      <c r="A269" t="s">
        <v>85</v>
      </c>
      <c r="B269" t="s">
        <v>86</v>
      </c>
      <c r="C269" t="s">
        <v>6</v>
      </c>
      <c r="D269">
        <v>229</v>
      </c>
      <c r="F269" t="s">
        <v>87</v>
      </c>
      <c r="G269">
        <v>16.7</v>
      </c>
      <c r="H269">
        <v>3817.2</v>
      </c>
      <c r="J269" s="40">
        <v>43062</v>
      </c>
      <c r="K269" t="s">
        <v>65</v>
      </c>
      <c r="L269">
        <v>5.55</v>
      </c>
      <c r="M269">
        <v>3.7</v>
      </c>
      <c r="N269">
        <v>11.1</v>
      </c>
    </row>
    <row r="270" spans="1:14" x14ac:dyDescent="0.25">
      <c r="A270" t="s">
        <v>85</v>
      </c>
      <c r="B270" t="s">
        <v>86</v>
      </c>
      <c r="C270" t="s">
        <v>6</v>
      </c>
      <c r="D270">
        <v>229</v>
      </c>
      <c r="F270" t="s">
        <v>87</v>
      </c>
      <c r="G270">
        <v>50</v>
      </c>
      <c r="H270">
        <v>11451.6</v>
      </c>
      <c r="J270" s="40">
        <v>42769</v>
      </c>
      <c r="K270" t="s">
        <v>65</v>
      </c>
      <c r="L270">
        <v>16.66</v>
      </c>
      <c r="M270">
        <v>11.1</v>
      </c>
      <c r="N270">
        <v>33.299999999999997</v>
      </c>
    </row>
    <row r="271" spans="1:14" x14ac:dyDescent="0.25">
      <c r="A271" t="s">
        <v>85</v>
      </c>
      <c r="B271" t="s">
        <v>86</v>
      </c>
      <c r="C271" t="s">
        <v>6</v>
      </c>
      <c r="D271">
        <v>229</v>
      </c>
      <c r="F271" t="s">
        <v>87</v>
      </c>
      <c r="G271">
        <v>33.299999999999997</v>
      </c>
      <c r="H271">
        <v>7634.4</v>
      </c>
      <c r="J271" s="40">
        <v>43063</v>
      </c>
      <c r="K271" t="s">
        <v>65</v>
      </c>
      <c r="L271">
        <v>11.1</v>
      </c>
      <c r="M271">
        <v>7.4</v>
      </c>
      <c r="N271">
        <v>22.2</v>
      </c>
    </row>
    <row r="272" spans="1:14" x14ac:dyDescent="0.25">
      <c r="A272" t="s">
        <v>85</v>
      </c>
      <c r="B272" t="s">
        <v>86</v>
      </c>
      <c r="C272" t="s">
        <v>6</v>
      </c>
      <c r="D272">
        <v>229</v>
      </c>
      <c r="F272" t="s">
        <v>87</v>
      </c>
      <c r="G272">
        <v>16.7</v>
      </c>
      <c r="H272">
        <v>3817.2</v>
      </c>
      <c r="J272" s="40">
        <v>42706</v>
      </c>
      <c r="K272" t="s">
        <v>65</v>
      </c>
      <c r="L272">
        <v>6.58</v>
      </c>
      <c r="M272">
        <v>4.3899999999999997</v>
      </c>
      <c r="N272">
        <v>11.1</v>
      </c>
    </row>
    <row r="273" spans="1:14" x14ac:dyDescent="0.25">
      <c r="A273" t="s">
        <v>85</v>
      </c>
      <c r="B273" t="s">
        <v>86</v>
      </c>
      <c r="C273" t="s">
        <v>6</v>
      </c>
      <c r="D273">
        <v>229</v>
      </c>
      <c r="F273" t="s">
        <v>87</v>
      </c>
      <c r="G273">
        <v>50</v>
      </c>
      <c r="H273">
        <v>11451.6</v>
      </c>
      <c r="J273" s="40">
        <v>42984</v>
      </c>
      <c r="K273" t="s">
        <v>65</v>
      </c>
      <c r="L273">
        <v>16.66</v>
      </c>
      <c r="M273">
        <v>11.1</v>
      </c>
      <c r="N273">
        <v>33.299999999999997</v>
      </c>
    </row>
    <row r="274" spans="1:14" x14ac:dyDescent="0.25">
      <c r="A274" t="s">
        <v>85</v>
      </c>
      <c r="B274" t="s">
        <v>86</v>
      </c>
      <c r="C274" t="s">
        <v>6</v>
      </c>
      <c r="D274">
        <v>229</v>
      </c>
      <c r="F274" t="s">
        <v>87</v>
      </c>
      <c r="G274">
        <v>45.8</v>
      </c>
      <c r="H274">
        <v>10493.4</v>
      </c>
      <c r="J274" s="40">
        <v>42860</v>
      </c>
      <c r="K274" t="s">
        <v>65</v>
      </c>
      <c r="L274">
        <v>15.26</v>
      </c>
      <c r="M274">
        <v>10.18</v>
      </c>
      <c r="N274">
        <v>30.5</v>
      </c>
    </row>
    <row r="275" spans="1:14" x14ac:dyDescent="0.25">
      <c r="A275" t="s">
        <v>85</v>
      </c>
      <c r="B275" t="s">
        <v>86</v>
      </c>
      <c r="C275" t="s">
        <v>6</v>
      </c>
      <c r="D275">
        <v>229</v>
      </c>
      <c r="F275" t="s">
        <v>87</v>
      </c>
      <c r="G275">
        <v>45.8</v>
      </c>
      <c r="H275">
        <v>10493.4</v>
      </c>
      <c r="J275" s="40">
        <v>42860</v>
      </c>
      <c r="K275" t="s">
        <v>65</v>
      </c>
      <c r="L275">
        <v>15.26</v>
      </c>
      <c r="M275">
        <v>10.18</v>
      </c>
      <c r="N275">
        <v>30.5</v>
      </c>
    </row>
    <row r="276" spans="1:14" x14ac:dyDescent="0.25">
      <c r="A276" t="s">
        <v>85</v>
      </c>
      <c r="B276" t="s">
        <v>86</v>
      </c>
      <c r="C276" t="s">
        <v>6</v>
      </c>
      <c r="D276">
        <v>229</v>
      </c>
      <c r="F276" t="s">
        <v>87</v>
      </c>
      <c r="G276">
        <v>50</v>
      </c>
      <c r="H276">
        <v>11451.6</v>
      </c>
      <c r="J276" s="40">
        <v>43081</v>
      </c>
      <c r="K276" t="s">
        <v>65</v>
      </c>
      <c r="L276">
        <v>16.66</v>
      </c>
      <c r="M276">
        <v>11.1</v>
      </c>
      <c r="N276">
        <v>33.299999999999997</v>
      </c>
    </row>
    <row r="277" spans="1:14" x14ac:dyDescent="0.25">
      <c r="A277" t="s">
        <v>85</v>
      </c>
      <c r="B277" t="s">
        <v>86</v>
      </c>
      <c r="C277" t="s">
        <v>6</v>
      </c>
      <c r="D277">
        <v>229</v>
      </c>
      <c r="F277" t="s">
        <v>87</v>
      </c>
      <c r="G277">
        <v>33.299999999999997</v>
      </c>
      <c r="H277">
        <v>7634.4</v>
      </c>
      <c r="J277" s="40">
        <v>42830</v>
      </c>
      <c r="K277" t="s">
        <v>65</v>
      </c>
      <c r="L277">
        <v>11.1</v>
      </c>
      <c r="M277">
        <v>7.4</v>
      </c>
      <c r="N277">
        <v>22.2</v>
      </c>
    </row>
    <row r="278" spans="1:14" x14ac:dyDescent="0.25">
      <c r="A278" t="s">
        <v>85</v>
      </c>
      <c r="B278" t="s">
        <v>86</v>
      </c>
      <c r="C278" t="s">
        <v>6</v>
      </c>
      <c r="D278">
        <v>229</v>
      </c>
      <c r="F278" t="s">
        <v>87</v>
      </c>
      <c r="G278">
        <v>25</v>
      </c>
      <c r="H278">
        <v>5725.8</v>
      </c>
      <c r="J278" s="40">
        <v>42871</v>
      </c>
      <c r="K278" t="s">
        <v>65</v>
      </c>
      <c r="L278">
        <v>8.33</v>
      </c>
      <c r="M278">
        <v>5.55</v>
      </c>
      <c r="N278">
        <v>16.7</v>
      </c>
    </row>
    <row r="279" spans="1:14" x14ac:dyDescent="0.25">
      <c r="A279" t="s">
        <v>85</v>
      </c>
      <c r="B279" t="s">
        <v>86</v>
      </c>
      <c r="C279" t="s">
        <v>6</v>
      </c>
      <c r="D279">
        <v>229</v>
      </c>
      <c r="F279" t="s">
        <v>87</v>
      </c>
      <c r="G279">
        <v>66.7</v>
      </c>
      <c r="H279">
        <v>15268.8</v>
      </c>
      <c r="J279" s="40">
        <v>42753</v>
      </c>
      <c r="K279" t="s">
        <v>65</v>
      </c>
      <c r="L279">
        <v>22.21</v>
      </c>
      <c r="M279">
        <v>14.81</v>
      </c>
      <c r="N279">
        <v>44.5</v>
      </c>
    </row>
    <row r="280" spans="1:14" x14ac:dyDescent="0.25">
      <c r="A280" t="s">
        <v>85</v>
      </c>
      <c r="B280" t="s">
        <v>86</v>
      </c>
      <c r="C280" t="s">
        <v>6</v>
      </c>
      <c r="D280">
        <v>229</v>
      </c>
      <c r="F280" t="s">
        <v>87</v>
      </c>
      <c r="G280">
        <v>50</v>
      </c>
      <c r="H280">
        <v>11451.6</v>
      </c>
      <c r="J280" s="40">
        <v>42950</v>
      </c>
      <c r="K280" t="s">
        <v>65</v>
      </c>
      <c r="L280">
        <v>16.66</v>
      </c>
      <c r="M280">
        <v>11.1</v>
      </c>
      <c r="N280">
        <v>33.299999999999997</v>
      </c>
    </row>
    <row r="281" spans="1:14" x14ac:dyDescent="0.25">
      <c r="A281" t="s">
        <v>85</v>
      </c>
      <c r="B281" t="s">
        <v>86</v>
      </c>
      <c r="C281" t="s">
        <v>6</v>
      </c>
      <c r="D281">
        <v>229</v>
      </c>
      <c r="F281" t="s">
        <v>87</v>
      </c>
      <c r="G281">
        <v>100</v>
      </c>
      <c r="H281">
        <v>22903.200000000001</v>
      </c>
      <c r="J281" s="40">
        <v>42949</v>
      </c>
      <c r="K281" t="s">
        <v>65</v>
      </c>
      <c r="L281">
        <v>33.31</v>
      </c>
      <c r="M281">
        <v>22.21</v>
      </c>
      <c r="N281">
        <v>66.7</v>
      </c>
    </row>
    <row r="282" spans="1:14" x14ac:dyDescent="0.25">
      <c r="A282" t="s">
        <v>85</v>
      </c>
      <c r="B282" t="s">
        <v>86</v>
      </c>
      <c r="C282" t="s">
        <v>6</v>
      </c>
      <c r="D282">
        <v>229</v>
      </c>
      <c r="F282" t="s">
        <v>87</v>
      </c>
      <c r="G282">
        <v>16.7</v>
      </c>
      <c r="H282">
        <v>3817.2</v>
      </c>
      <c r="J282" s="40">
        <v>42985</v>
      </c>
      <c r="K282" t="s">
        <v>65</v>
      </c>
      <c r="L282">
        <v>5.55</v>
      </c>
      <c r="M282">
        <v>3.7</v>
      </c>
      <c r="N282">
        <v>11.1</v>
      </c>
    </row>
    <row r="283" spans="1:14" x14ac:dyDescent="0.25">
      <c r="A283" t="s">
        <v>85</v>
      </c>
      <c r="B283" t="s">
        <v>86</v>
      </c>
      <c r="C283" t="s">
        <v>6</v>
      </c>
      <c r="D283">
        <v>229</v>
      </c>
      <c r="F283" t="s">
        <v>87</v>
      </c>
      <c r="G283">
        <v>30.5</v>
      </c>
      <c r="H283">
        <v>6995.6</v>
      </c>
      <c r="J283" s="40">
        <v>42865</v>
      </c>
      <c r="K283" t="s">
        <v>65</v>
      </c>
      <c r="L283">
        <v>10.18</v>
      </c>
      <c r="M283">
        <v>6.78</v>
      </c>
      <c r="N283">
        <v>20.399999999999999</v>
      </c>
    </row>
    <row r="284" spans="1:14" x14ac:dyDescent="0.25">
      <c r="A284" t="s">
        <v>85</v>
      </c>
      <c r="B284" t="s">
        <v>86</v>
      </c>
      <c r="C284" t="s">
        <v>6</v>
      </c>
      <c r="D284">
        <v>229</v>
      </c>
      <c r="F284" t="s">
        <v>87</v>
      </c>
      <c r="G284">
        <v>41.7</v>
      </c>
      <c r="H284">
        <v>9543</v>
      </c>
      <c r="J284" s="40">
        <v>42949</v>
      </c>
      <c r="K284" t="s">
        <v>65</v>
      </c>
      <c r="L284">
        <v>13.88</v>
      </c>
      <c r="M284">
        <v>9.25</v>
      </c>
      <c r="N284">
        <v>27.8</v>
      </c>
    </row>
    <row r="285" spans="1:14" x14ac:dyDescent="0.25">
      <c r="A285" t="s">
        <v>85</v>
      </c>
      <c r="B285" t="s">
        <v>86</v>
      </c>
      <c r="C285" t="s">
        <v>6</v>
      </c>
      <c r="D285">
        <v>229</v>
      </c>
      <c r="F285" t="s">
        <v>87</v>
      </c>
      <c r="G285">
        <v>16.7</v>
      </c>
      <c r="H285">
        <v>3817.2</v>
      </c>
      <c r="J285" s="40">
        <v>42958</v>
      </c>
      <c r="K285" t="s">
        <v>65</v>
      </c>
      <c r="L285">
        <v>5.55</v>
      </c>
      <c r="M285">
        <v>3.7</v>
      </c>
      <c r="N285">
        <v>11.1</v>
      </c>
    </row>
    <row r="286" spans="1:14" x14ac:dyDescent="0.25">
      <c r="A286" t="s">
        <v>85</v>
      </c>
      <c r="B286" t="s">
        <v>86</v>
      </c>
      <c r="C286" t="s">
        <v>6</v>
      </c>
      <c r="D286">
        <v>229</v>
      </c>
      <c r="F286" t="s">
        <v>87</v>
      </c>
      <c r="G286">
        <v>33.299999999999997</v>
      </c>
      <c r="H286">
        <v>7634.4</v>
      </c>
      <c r="J286" s="40">
        <v>42947</v>
      </c>
      <c r="K286" t="s">
        <v>65</v>
      </c>
      <c r="L286">
        <v>11.1</v>
      </c>
      <c r="M286">
        <v>7.4</v>
      </c>
      <c r="N286">
        <v>22.2</v>
      </c>
    </row>
    <row r="287" spans="1:14" x14ac:dyDescent="0.25">
      <c r="A287" t="s">
        <v>85</v>
      </c>
      <c r="B287" t="s">
        <v>86</v>
      </c>
      <c r="C287" t="s">
        <v>6</v>
      </c>
      <c r="D287">
        <v>229</v>
      </c>
      <c r="F287" t="s">
        <v>87</v>
      </c>
      <c r="G287">
        <v>16.7</v>
      </c>
      <c r="H287">
        <v>3817.2</v>
      </c>
      <c r="J287" s="40">
        <v>42954</v>
      </c>
      <c r="K287" t="s">
        <v>65</v>
      </c>
      <c r="L287">
        <v>5.55</v>
      </c>
      <c r="M287">
        <v>3.7</v>
      </c>
      <c r="N287">
        <v>11.1</v>
      </c>
    </row>
    <row r="288" spans="1:14" x14ac:dyDescent="0.25">
      <c r="A288" t="s">
        <v>85</v>
      </c>
      <c r="B288" t="s">
        <v>86</v>
      </c>
      <c r="C288" t="s">
        <v>6</v>
      </c>
      <c r="D288">
        <v>229</v>
      </c>
      <c r="F288" t="s">
        <v>87</v>
      </c>
      <c r="G288">
        <v>33.299999999999997</v>
      </c>
      <c r="H288">
        <v>7634.4</v>
      </c>
      <c r="J288" s="40">
        <v>43063</v>
      </c>
      <c r="K288" t="s">
        <v>65</v>
      </c>
      <c r="L288">
        <v>11.1</v>
      </c>
      <c r="M288">
        <v>7.4</v>
      </c>
      <c r="N288">
        <v>22.2</v>
      </c>
    </row>
    <row r="289" spans="1:14" x14ac:dyDescent="0.25">
      <c r="A289" t="s">
        <v>85</v>
      </c>
      <c r="B289" t="s">
        <v>86</v>
      </c>
      <c r="C289" t="s">
        <v>6</v>
      </c>
      <c r="D289">
        <v>229</v>
      </c>
      <c r="F289" t="s">
        <v>87</v>
      </c>
      <c r="G289">
        <v>45.8</v>
      </c>
      <c r="H289">
        <v>10493.4</v>
      </c>
      <c r="J289" s="40">
        <v>42863</v>
      </c>
      <c r="K289" t="s">
        <v>65</v>
      </c>
      <c r="L289">
        <v>15.26</v>
      </c>
      <c r="M289">
        <v>10.18</v>
      </c>
      <c r="N289">
        <v>30.5</v>
      </c>
    </row>
    <row r="290" spans="1:14" x14ac:dyDescent="0.25">
      <c r="A290" t="s">
        <v>85</v>
      </c>
      <c r="B290" t="s">
        <v>86</v>
      </c>
      <c r="C290" t="s">
        <v>6</v>
      </c>
      <c r="D290">
        <v>229</v>
      </c>
      <c r="F290" t="s">
        <v>87</v>
      </c>
      <c r="G290">
        <v>16.7</v>
      </c>
      <c r="H290">
        <v>3817.2</v>
      </c>
      <c r="J290" s="40">
        <v>43077</v>
      </c>
      <c r="K290" t="s">
        <v>65</v>
      </c>
      <c r="L290">
        <v>5.55</v>
      </c>
      <c r="M290">
        <v>3.7</v>
      </c>
      <c r="N290">
        <v>11.1</v>
      </c>
    </row>
    <row r="291" spans="1:14" x14ac:dyDescent="0.25">
      <c r="A291" t="s">
        <v>85</v>
      </c>
      <c r="B291" t="s">
        <v>86</v>
      </c>
      <c r="C291" t="s">
        <v>6</v>
      </c>
      <c r="D291">
        <v>229</v>
      </c>
      <c r="F291" t="s">
        <v>87</v>
      </c>
      <c r="G291">
        <v>13.3</v>
      </c>
      <c r="H291">
        <v>3053.8</v>
      </c>
      <c r="J291" s="40">
        <v>42871</v>
      </c>
      <c r="K291" t="s">
        <v>65</v>
      </c>
      <c r="L291">
        <v>4.4400000000000004</v>
      </c>
      <c r="M291">
        <v>2.96</v>
      </c>
      <c r="N291">
        <v>8.9</v>
      </c>
    </row>
    <row r="292" spans="1:14" x14ac:dyDescent="0.25">
      <c r="A292" t="s">
        <v>85</v>
      </c>
      <c r="B292" t="s">
        <v>86</v>
      </c>
      <c r="C292" t="s">
        <v>6</v>
      </c>
      <c r="D292">
        <v>229</v>
      </c>
      <c r="F292" t="s">
        <v>87</v>
      </c>
      <c r="G292">
        <v>500.1</v>
      </c>
      <c r="H292">
        <v>114516</v>
      </c>
      <c r="J292" s="40">
        <v>42982</v>
      </c>
      <c r="K292" t="s">
        <v>65</v>
      </c>
      <c r="L292">
        <v>166.57</v>
      </c>
      <c r="M292">
        <v>111.05</v>
      </c>
      <c r="N292">
        <v>333.4</v>
      </c>
    </row>
    <row r="293" spans="1:14" x14ac:dyDescent="0.25">
      <c r="A293" t="s">
        <v>85</v>
      </c>
      <c r="B293" t="s">
        <v>86</v>
      </c>
      <c r="C293" t="s">
        <v>6</v>
      </c>
      <c r="D293">
        <v>229</v>
      </c>
      <c r="F293" t="s">
        <v>87</v>
      </c>
      <c r="G293">
        <v>383.4</v>
      </c>
      <c r="H293">
        <v>87795.6</v>
      </c>
      <c r="J293" s="40">
        <v>43007</v>
      </c>
      <c r="K293" t="s">
        <v>65</v>
      </c>
      <c r="L293">
        <v>127.7</v>
      </c>
      <c r="M293">
        <v>85.14</v>
      </c>
      <c r="N293">
        <v>255.6</v>
      </c>
    </row>
    <row r="294" spans="1:14" x14ac:dyDescent="0.25">
      <c r="A294" t="s">
        <v>85</v>
      </c>
      <c r="B294" t="s">
        <v>86</v>
      </c>
      <c r="C294" t="s">
        <v>6</v>
      </c>
      <c r="D294">
        <v>229</v>
      </c>
      <c r="F294" t="s">
        <v>87</v>
      </c>
      <c r="G294">
        <v>305.5</v>
      </c>
      <c r="H294">
        <v>69956</v>
      </c>
      <c r="J294" s="40">
        <v>42860</v>
      </c>
      <c r="K294" t="s">
        <v>65</v>
      </c>
      <c r="L294">
        <v>101.75</v>
      </c>
      <c r="M294">
        <v>67.84</v>
      </c>
      <c r="N294">
        <v>203.7</v>
      </c>
    </row>
    <row r="295" spans="1:14" x14ac:dyDescent="0.25">
      <c r="A295" t="s">
        <v>85</v>
      </c>
      <c r="B295" t="s">
        <v>86</v>
      </c>
      <c r="C295" t="s">
        <v>6</v>
      </c>
      <c r="D295">
        <v>229</v>
      </c>
      <c r="F295" t="s">
        <v>87</v>
      </c>
      <c r="G295">
        <v>30.5</v>
      </c>
      <c r="H295">
        <v>6995.6</v>
      </c>
      <c r="J295" s="40">
        <v>42860</v>
      </c>
      <c r="K295" t="s">
        <v>65</v>
      </c>
      <c r="L295">
        <v>10.18</v>
      </c>
      <c r="M295">
        <v>6.78</v>
      </c>
      <c r="N295">
        <v>20.399999999999999</v>
      </c>
    </row>
    <row r="296" spans="1:14" x14ac:dyDescent="0.25">
      <c r="A296" t="s">
        <v>85</v>
      </c>
      <c r="B296" t="s">
        <v>86</v>
      </c>
      <c r="C296" t="s">
        <v>6</v>
      </c>
      <c r="D296">
        <v>229</v>
      </c>
      <c r="F296" t="s">
        <v>87</v>
      </c>
      <c r="G296">
        <v>60</v>
      </c>
      <c r="H296">
        <v>13741.9</v>
      </c>
      <c r="J296" s="40">
        <v>43066</v>
      </c>
      <c r="K296" t="s">
        <v>65</v>
      </c>
      <c r="L296">
        <v>19.989999999999998</v>
      </c>
      <c r="M296">
        <v>13.33</v>
      </c>
      <c r="N296">
        <v>40</v>
      </c>
    </row>
    <row r="297" spans="1:14" x14ac:dyDescent="0.25">
      <c r="A297" t="s">
        <v>85</v>
      </c>
      <c r="B297" t="s">
        <v>86</v>
      </c>
      <c r="C297" t="s">
        <v>6</v>
      </c>
      <c r="D297">
        <v>229</v>
      </c>
      <c r="F297" t="s">
        <v>87</v>
      </c>
      <c r="G297">
        <v>13.3</v>
      </c>
      <c r="H297">
        <v>3053.8</v>
      </c>
      <c r="J297" s="40">
        <v>42871</v>
      </c>
      <c r="K297" t="s">
        <v>65</v>
      </c>
      <c r="L297">
        <v>4.4400000000000004</v>
      </c>
      <c r="M297">
        <v>2.96</v>
      </c>
      <c r="N297">
        <v>8.9</v>
      </c>
    </row>
    <row r="298" spans="1:14" x14ac:dyDescent="0.25">
      <c r="A298" t="s">
        <v>85</v>
      </c>
      <c r="B298" t="s">
        <v>86</v>
      </c>
      <c r="C298" t="s">
        <v>6</v>
      </c>
      <c r="D298">
        <v>229</v>
      </c>
      <c r="F298" t="s">
        <v>87</v>
      </c>
      <c r="G298">
        <v>6.7</v>
      </c>
      <c r="H298">
        <v>1526.9</v>
      </c>
      <c r="J298" s="40">
        <v>43161</v>
      </c>
      <c r="K298" t="s">
        <v>65</v>
      </c>
      <c r="L298">
        <v>2.15</v>
      </c>
      <c r="M298">
        <v>1.43</v>
      </c>
      <c r="N298">
        <v>4.4000000000000004</v>
      </c>
    </row>
    <row r="299" spans="1:14" x14ac:dyDescent="0.25">
      <c r="A299" t="s">
        <v>85</v>
      </c>
      <c r="B299" t="s">
        <v>86</v>
      </c>
      <c r="C299" t="s">
        <v>6</v>
      </c>
      <c r="D299">
        <v>229</v>
      </c>
      <c r="F299" t="s">
        <v>87</v>
      </c>
      <c r="G299">
        <v>60</v>
      </c>
      <c r="H299">
        <v>13741.9</v>
      </c>
      <c r="J299" s="40">
        <v>42877</v>
      </c>
      <c r="K299" t="s">
        <v>65</v>
      </c>
      <c r="L299">
        <v>19.989999999999998</v>
      </c>
      <c r="M299">
        <v>13.33</v>
      </c>
      <c r="N299">
        <v>40</v>
      </c>
    </row>
    <row r="300" spans="1:14" x14ac:dyDescent="0.25">
      <c r="A300" t="s">
        <v>85</v>
      </c>
      <c r="B300" t="s">
        <v>86</v>
      </c>
      <c r="C300" t="s">
        <v>6</v>
      </c>
      <c r="D300">
        <v>229</v>
      </c>
      <c r="F300" t="s">
        <v>87</v>
      </c>
      <c r="G300">
        <v>16.7</v>
      </c>
      <c r="H300">
        <v>3817.2</v>
      </c>
      <c r="J300" s="40">
        <v>42983</v>
      </c>
      <c r="K300" t="s">
        <v>65</v>
      </c>
      <c r="L300">
        <v>5.55</v>
      </c>
      <c r="M300">
        <v>3.7</v>
      </c>
      <c r="N300">
        <v>11.1</v>
      </c>
    </row>
    <row r="301" spans="1:14" x14ac:dyDescent="0.25">
      <c r="A301" t="s">
        <v>85</v>
      </c>
      <c r="B301" t="s">
        <v>86</v>
      </c>
      <c r="C301" t="s">
        <v>6</v>
      </c>
      <c r="D301">
        <v>229</v>
      </c>
      <c r="F301" t="s">
        <v>87</v>
      </c>
      <c r="G301">
        <v>16.7</v>
      </c>
      <c r="H301">
        <v>3817.2</v>
      </c>
      <c r="J301" s="40">
        <v>42871</v>
      </c>
      <c r="K301" t="s">
        <v>65</v>
      </c>
      <c r="L301">
        <v>5.55</v>
      </c>
      <c r="M301">
        <v>3.7</v>
      </c>
      <c r="N301">
        <v>11.1</v>
      </c>
    </row>
    <row r="302" spans="1:14" x14ac:dyDescent="0.25">
      <c r="A302" t="s">
        <v>85</v>
      </c>
      <c r="B302" t="s">
        <v>86</v>
      </c>
      <c r="C302" t="s">
        <v>6</v>
      </c>
      <c r="D302">
        <v>229</v>
      </c>
      <c r="F302" t="s">
        <v>87</v>
      </c>
      <c r="G302">
        <v>133.4</v>
      </c>
      <c r="H302">
        <v>30537.599999999999</v>
      </c>
      <c r="J302" s="40">
        <v>43045</v>
      </c>
      <c r="K302" t="s">
        <v>65</v>
      </c>
      <c r="L302">
        <v>44.42</v>
      </c>
      <c r="M302">
        <v>29.61</v>
      </c>
      <c r="N302">
        <v>88.9</v>
      </c>
    </row>
    <row r="303" spans="1:14" x14ac:dyDescent="0.25">
      <c r="A303" t="s">
        <v>85</v>
      </c>
      <c r="B303" t="s">
        <v>86</v>
      </c>
      <c r="C303" t="s">
        <v>6</v>
      </c>
      <c r="D303">
        <v>229</v>
      </c>
      <c r="F303" t="s">
        <v>87</v>
      </c>
      <c r="G303">
        <v>50</v>
      </c>
      <c r="H303">
        <v>11451.6</v>
      </c>
      <c r="J303" s="40">
        <v>43068</v>
      </c>
      <c r="K303" t="s">
        <v>65</v>
      </c>
      <c r="L303">
        <v>16.66</v>
      </c>
      <c r="M303">
        <v>11.1</v>
      </c>
      <c r="N303">
        <v>33.299999999999997</v>
      </c>
    </row>
    <row r="304" spans="1:14" x14ac:dyDescent="0.25">
      <c r="A304" t="s">
        <v>85</v>
      </c>
      <c r="B304" t="s">
        <v>86</v>
      </c>
      <c r="C304" t="s">
        <v>6</v>
      </c>
      <c r="D304">
        <v>229</v>
      </c>
      <c r="F304" t="s">
        <v>87</v>
      </c>
      <c r="G304">
        <v>10</v>
      </c>
      <c r="H304">
        <v>2290.3000000000002</v>
      </c>
      <c r="J304" s="40">
        <v>42766</v>
      </c>
      <c r="K304" t="s">
        <v>65</v>
      </c>
      <c r="L304">
        <v>3.33</v>
      </c>
      <c r="M304">
        <v>2.2200000000000002</v>
      </c>
      <c r="N304">
        <v>6.7</v>
      </c>
    </row>
    <row r="305" spans="1:14" x14ac:dyDescent="0.25">
      <c r="A305" t="s">
        <v>85</v>
      </c>
      <c r="B305" t="s">
        <v>86</v>
      </c>
      <c r="C305" t="s">
        <v>6</v>
      </c>
      <c r="D305">
        <v>229</v>
      </c>
      <c r="F305" t="s">
        <v>87</v>
      </c>
      <c r="G305">
        <v>45.8</v>
      </c>
      <c r="H305">
        <v>10493.4</v>
      </c>
      <c r="J305" s="40">
        <v>42860</v>
      </c>
      <c r="K305" t="s">
        <v>65</v>
      </c>
      <c r="L305">
        <v>15.26</v>
      </c>
      <c r="M305">
        <v>10.18</v>
      </c>
      <c r="N305">
        <v>30.5</v>
      </c>
    </row>
    <row r="306" spans="1:14" x14ac:dyDescent="0.25">
      <c r="A306" t="s">
        <v>85</v>
      </c>
      <c r="B306" t="s">
        <v>86</v>
      </c>
      <c r="C306" t="s">
        <v>6</v>
      </c>
      <c r="D306">
        <v>229</v>
      </c>
      <c r="F306" t="s">
        <v>87</v>
      </c>
      <c r="G306">
        <v>16.7</v>
      </c>
      <c r="H306">
        <v>3817.2</v>
      </c>
      <c r="J306" s="40">
        <v>43062</v>
      </c>
      <c r="K306" t="s">
        <v>65</v>
      </c>
      <c r="L306">
        <v>5.55</v>
      </c>
      <c r="M306">
        <v>3.7</v>
      </c>
      <c r="N306">
        <v>11.1</v>
      </c>
    </row>
    <row r="307" spans="1:14" x14ac:dyDescent="0.25">
      <c r="A307" t="s">
        <v>85</v>
      </c>
      <c r="B307" t="s">
        <v>86</v>
      </c>
      <c r="C307" t="s">
        <v>6</v>
      </c>
      <c r="D307">
        <v>229</v>
      </c>
      <c r="F307" t="s">
        <v>87</v>
      </c>
      <c r="G307">
        <v>50</v>
      </c>
      <c r="H307">
        <v>11451.6</v>
      </c>
      <c r="J307" s="40">
        <v>43063</v>
      </c>
      <c r="K307" t="s">
        <v>65</v>
      </c>
      <c r="L307">
        <v>16.66</v>
      </c>
      <c r="M307">
        <v>11.1</v>
      </c>
      <c r="N307">
        <v>33.299999999999997</v>
      </c>
    </row>
    <row r="308" spans="1:14" x14ac:dyDescent="0.25">
      <c r="A308" t="s">
        <v>85</v>
      </c>
      <c r="B308" t="s">
        <v>86</v>
      </c>
      <c r="C308" t="s">
        <v>6</v>
      </c>
      <c r="D308">
        <v>229</v>
      </c>
      <c r="F308" t="s">
        <v>87</v>
      </c>
      <c r="G308">
        <v>122.2</v>
      </c>
      <c r="H308">
        <v>27982.400000000001</v>
      </c>
      <c r="J308" s="40">
        <v>42865</v>
      </c>
      <c r="K308" t="s">
        <v>65</v>
      </c>
      <c r="L308">
        <v>40.700000000000003</v>
      </c>
      <c r="M308">
        <v>27.13</v>
      </c>
      <c r="N308">
        <v>81.5</v>
      </c>
    </row>
    <row r="309" spans="1:14" x14ac:dyDescent="0.25">
      <c r="A309" t="s">
        <v>85</v>
      </c>
      <c r="B309" t="s">
        <v>86</v>
      </c>
      <c r="C309" t="s">
        <v>6</v>
      </c>
      <c r="D309">
        <v>229</v>
      </c>
      <c r="F309" t="s">
        <v>87</v>
      </c>
      <c r="G309">
        <v>16.7</v>
      </c>
      <c r="H309">
        <v>3817.2</v>
      </c>
      <c r="J309" s="40">
        <v>43081</v>
      </c>
      <c r="K309" t="s">
        <v>65</v>
      </c>
      <c r="L309">
        <v>5.55</v>
      </c>
      <c r="M309">
        <v>3.7</v>
      </c>
      <c r="N309">
        <v>11.1</v>
      </c>
    </row>
    <row r="310" spans="1:14" x14ac:dyDescent="0.25">
      <c r="A310" t="s">
        <v>85</v>
      </c>
      <c r="B310" t="s">
        <v>86</v>
      </c>
      <c r="C310" t="s">
        <v>6</v>
      </c>
      <c r="D310">
        <v>229</v>
      </c>
      <c r="F310" t="s">
        <v>87</v>
      </c>
      <c r="G310">
        <v>6.7</v>
      </c>
      <c r="H310">
        <v>1526.9</v>
      </c>
      <c r="J310" s="40">
        <v>42949</v>
      </c>
      <c r="K310" t="s">
        <v>65</v>
      </c>
      <c r="L310">
        <v>2.2200000000000002</v>
      </c>
      <c r="M310">
        <v>1.48</v>
      </c>
      <c r="N310">
        <v>4.4000000000000004</v>
      </c>
    </row>
    <row r="311" spans="1:14" x14ac:dyDescent="0.25">
      <c r="A311" t="s">
        <v>85</v>
      </c>
      <c r="B311" t="s">
        <v>86</v>
      </c>
      <c r="C311" t="s">
        <v>6</v>
      </c>
      <c r="D311">
        <v>229</v>
      </c>
      <c r="F311" t="s">
        <v>87</v>
      </c>
      <c r="G311">
        <v>33.299999999999997</v>
      </c>
      <c r="H311">
        <v>7634.4</v>
      </c>
      <c r="J311" s="40">
        <v>43067</v>
      </c>
      <c r="K311" t="s">
        <v>65</v>
      </c>
      <c r="L311">
        <v>11.1</v>
      </c>
      <c r="M311">
        <v>7.4</v>
      </c>
      <c r="N311">
        <v>22.2</v>
      </c>
    </row>
    <row r="312" spans="1:14" x14ac:dyDescent="0.25">
      <c r="A312" t="s">
        <v>85</v>
      </c>
      <c r="B312" t="s">
        <v>86</v>
      </c>
      <c r="C312" t="s">
        <v>6</v>
      </c>
      <c r="D312">
        <v>229</v>
      </c>
      <c r="F312" t="s">
        <v>87</v>
      </c>
      <c r="G312">
        <v>50</v>
      </c>
      <c r="H312">
        <v>11451.6</v>
      </c>
      <c r="J312" s="40">
        <v>42884</v>
      </c>
      <c r="K312" t="s">
        <v>65</v>
      </c>
      <c r="L312">
        <v>16.66</v>
      </c>
      <c r="M312">
        <v>11.1</v>
      </c>
      <c r="N312">
        <v>33.299999999999997</v>
      </c>
    </row>
    <row r="313" spans="1:14" x14ac:dyDescent="0.25">
      <c r="A313" t="s">
        <v>85</v>
      </c>
      <c r="B313" t="s">
        <v>86</v>
      </c>
      <c r="C313" t="s">
        <v>6</v>
      </c>
      <c r="D313">
        <v>229</v>
      </c>
      <c r="F313" t="s">
        <v>87</v>
      </c>
      <c r="G313">
        <v>33.299999999999997</v>
      </c>
      <c r="H313">
        <v>7634.4</v>
      </c>
      <c r="J313" s="40">
        <v>42986</v>
      </c>
      <c r="K313" t="s">
        <v>65</v>
      </c>
      <c r="L313">
        <v>11.1</v>
      </c>
      <c r="M313">
        <v>7.4</v>
      </c>
      <c r="N313">
        <v>22.2</v>
      </c>
    </row>
    <row r="314" spans="1:14" x14ac:dyDescent="0.25">
      <c r="A314" t="s">
        <v>85</v>
      </c>
      <c r="B314" t="s">
        <v>86</v>
      </c>
      <c r="C314" t="s">
        <v>6</v>
      </c>
      <c r="D314">
        <v>229</v>
      </c>
      <c r="F314" t="s">
        <v>87</v>
      </c>
      <c r="G314">
        <v>66.7</v>
      </c>
      <c r="H314">
        <v>15268.8</v>
      </c>
      <c r="J314" s="40">
        <v>42709</v>
      </c>
      <c r="K314" t="s">
        <v>65</v>
      </c>
      <c r="L314">
        <v>26.32</v>
      </c>
      <c r="M314">
        <v>17.54</v>
      </c>
      <c r="N314">
        <v>44.5</v>
      </c>
    </row>
    <row r="315" spans="1:14" x14ac:dyDescent="0.25">
      <c r="A315" t="s">
        <v>85</v>
      </c>
      <c r="B315" t="s">
        <v>86</v>
      </c>
      <c r="C315" t="s">
        <v>6</v>
      </c>
      <c r="D315">
        <v>229</v>
      </c>
      <c r="F315" t="s">
        <v>87</v>
      </c>
      <c r="G315">
        <v>16.7</v>
      </c>
      <c r="H315">
        <v>3817.2</v>
      </c>
      <c r="J315" s="40">
        <v>42716</v>
      </c>
      <c r="K315" t="s">
        <v>65</v>
      </c>
      <c r="L315">
        <v>6.58</v>
      </c>
      <c r="M315">
        <v>4.3899999999999997</v>
      </c>
      <c r="N315">
        <v>11.1</v>
      </c>
    </row>
    <row r="316" spans="1:14" x14ac:dyDescent="0.25">
      <c r="A316" t="s">
        <v>85</v>
      </c>
      <c r="B316" t="s">
        <v>86</v>
      </c>
      <c r="C316" t="s">
        <v>6</v>
      </c>
      <c r="D316">
        <v>229</v>
      </c>
      <c r="F316" t="s">
        <v>87</v>
      </c>
      <c r="G316">
        <v>16.7</v>
      </c>
      <c r="H316">
        <v>3817.2</v>
      </c>
      <c r="J316" s="40">
        <v>42860</v>
      </c>
      <c r="K316" t="s">
        <v>65</v>
      </c>
      <c r="L316">
        <v>5.55</v>
      </c>
      <c r="M316">
        <v>3.7</v>
      </c>
      <c r="N316">
        <v>11.1</v>
      </c>
    </row>
    <row r="317" spans="1:14" x14ac:dyDescent="0.25">
      <c r="A317" t="s">
        <v>85</v>
      </c>
      <c r="B317" t="s">
        <v>86</v>
      </c>
      <c r="C317" t="s">
        <v>6</v>
      </c>
      <c r="D317">
        <v>229</v>
      </c>
      <c r="F317" t="s">
        <v>87</v>
      </c>
      <c r="G317">
        <v>13.3</v>
      </c>
      <c r="H317">
        <v>3053.8</v>
      </c>
      <c r="J317" s="40">
        <v>42950</v>
      </c>
      <c r="K317" t="s">
        <v>65</v>
      </c>
      <c r="L317">
        <v>4.4400000000000004</v>
      </c>
      <c r="M317">
        <v>2.96</v>
      </c>
      <c r="N317">
        <v>8.9</v>
      </c>
    </row>
    <row r="318" spans="1:14" x14ac:dyDescent="0.25">
      <c r="A318" t="s">
        <v>85</v>
      </c>
      <c r="B318" t="s">
        <v>86</v>
      </c>
      <c r="C318" t="s">
        <v>6</v>
      </c>
      <c r="D318">
        <v>229</v>
      </c>
      <c r="F318" t="s">
        <v>87</v>
      </c>
      <c r="G318">
        <v>33.299999999999997</v>
      </c>
      <c r="H318">
        <v>7634.4</v>
      </c>
      <c r="J318" s="40">
        <v>43070</v>
      </c>
      <c r="K318" t="s">
        <v>65</v>
      </c>
      <c r="L318">
        <v>11.1</v>
      </c>
      <c r="M318">
        <v>7.4</v>
      </c>
      <c r="N318">
        <v>22.2</v>
      </c>
    </row>
    <row r="319" spans="1:14" x14ac:dyDescent="0.25">
      <c r="A319" t="s">
        <v>85</v>
      </c>
      <c r="B319" t="s">
        <v>86</v>
      </c>
      <c r="C319" t="s">
        <v>6</v>
      </c>
      <c r="D319">
        <v>229</v>
      </c>
      <c r="F319" t="s">
        <v>87</v>
      </c>
      <c r="G319">
        <v>66.7</v>
      </c>
      <c r="H319">
        <v>15268.8</v>
      </c>
      <c r="J319" s="40">
        <v>43069</v>
      </c>
      <c r="K319" t="s">
        <v>65</v>
      </c>
      <c r="L319">
        <v>22.21</v>
      </c>
      <c r="M319">
        <v>14.81</v>
      </c>
      <c r="N319">
        <v>44.5</v>
      </c>
    </row>
    <row r="320" spans="1:14" x14ac:dyDescent="0.25">
      <c r="A320" t="s">
        <v>85</v>
      </c>
      <c r="B320" t="s">
        <v>86</v>
      </c>
      <c r="C320" t="s">
        <v>6</v>
      </c>
      <c r="D320">
        <v>229</v>
      </c>
      <c r="F320" t="s">
        <v>87</v>
      </c>
      <c r="G320">
        <v>250</v>
      </c>
      <c r="H320">
        <v>57258</v>
      </c>
      <c r="J320" s="40">
        <v>43073</v>
      </c>
      <c r="K320" t="s">
        <v>65</v>
      </c>
      <c r="L320">
        <v>83.28</v>
      </c>
      <c r="M320">
        <v>55.52</v>
      </c>
      <c r="N320">
        <v>166.7</v>
      </c>
    </row>
    <row r="321" spans="1:14" x14ac:dyDescent="0.25">
      <c r="A321" t="s">
        <v>85</v>
      </c>
      <c r="B321" t="s">
        <v>86</v>
      </c>
      <c r="C321" t="s">
        <v>6</v>
      </c>
      <c r="D321">
        <v>229</v>
      </c>
      <c r="F321" t="s">
        <v>87</v>
      </c>
      <c r="G321">
        <v>33.299999999999997</v>
      </c>
      <c r="H321">
        <v>7634.4</v>
      </c>
      <c r="J321" s="40">
        <v>43067</v>
      </c>
      <c r="K321" t="s">
        <v>65</v>
      </c>
      <c r="L321">
        <v>11.1</v>
      </c>
      <c r="M321">
        <v>7.4</v>
      </c>
      <c r="N321">
        <v>22.2</v>
      </c>
    </row>
    <row r="322" spans="1:14" x14ac:dyDescent="0.25">
      <c r="A322" t="s">
        <v>85</v>
      </c>
      <c r="B322" t="s">
        <v>86</v>
      </c>
      <c r="C322" t="s">
        <v>6</v>
      </c>
      <c r="D322">
        <v>229</v>
      </c>
      <c r="F322" t="s">
        <v>87</v>
      </c>
      <c r="G322">
        <v>458.2</v>
      </c>
      <c r="H322">
        <v>104934</v>
      </c>
      <c r="J322" s="40">
        <v>42860</v>
      </c>
      <c r="K322" t="s">
        <v>65</v>
      </c>
      <c r="L322">
        <v>152.63</v>
      </c>
      <c r="M322">
        <v>101.75</v>
      </c>
      <c r="N322">
        <v>305.5</v>
      </c>
    </row>
    <row r="323" spans="1:14" x14ac:dyDescent="0.25">
      <c r="A323" t="s">
        <v>85</v>
      </c>
      <c r="B323" t="s">
        <v>86</v>
      </c>
      <c r="C323" t="s">
        <v>6</v>
      </c>
      <c r="D323">
        <v>229</v>
      </c>
      <c r="F323" t="s">
        <v>87</v>
      </c>
      <c r="G323">
        <v>33.299999999999997</v>
      </c>
      <c r="H323">
        <v>7634.4</v>
      </c>
      <c r="J323" s="40">
        <v>43067</v>
      </c>
      <c r="K323" t="s">
        <v>65</v>
      </c>
      <c r="L323">
        <v>11.1</v>
      </c>
      <c r="M323">
        <v>7.4</v>
      </c>
      <c r="N323">
        <v>22.2</v>
      </c>
    </row>
    <row r="324" spans="1:14" x14ac:dyDescent="0.25">
      <c r="A324" t="s">
        <v>85</v>
      </c>
      <c r="B324" t="s">
        <v>86</v>
      </c>
      <c r="C324" t="s">
        <v>6</v>
      </c>
      <c r="D324">
        <v>229</v>
      </c>
      <c r="F324" t="s">
        <v>87</v>
      </c>
      <c r="G324">
        <v>50</v>
      </c>
      <c r="H324">
        <v>11451.6</v>
      </c>
      <c r="J324" s="40">
        <v>42884</v>
      </c>
      <c r="K324" t="s">
        <v>65</v>
      </c>
      <c r="L324">
        <v>16.66</v>
      </c>
      <c r="M324">
        <v>11.1</v>
      </c>
      <c r="N324">
        <v>33.299999999999997</v>
      </c>
    </row>
    <row r="325" spans="1:14" x14ac:dyDescent="0.25">
      <c r="A325" t="s">
        <v>85</v>
      </c>
      <c r="B325" t="s">
        <v>86</v>
      </c>
      <c r="C325" t="s">
        <v>6</v>
      </c>
      <c r="D325">
        <v>229</v>
      </c>
      <c r="F325" t="s">
        <v>87</v>
      </c>
      <c r="G325">
        <v>50</v>
      </c>
      <c r="H325">
        <v>11451.6</v>
      </c>
      <c r="J325" s="40">
        <v>43073</v>
      </c>
      <c r="K325" t="s">
        <v>65</v>
      </c>
      <c r="L325">
        <v>16.66</v>
      </c>
      <c r="M325">
        <v>11.1</v>
      </c>
      <c r="N325">
        <v>33.299999999999997</v>
      </c>
    </row>
    <row r="326" spans="1:14" x14ac:dyDescent="0.25">
      <c r="A326" t="s">
        <v>85</v>
      </c>
      <c r="B326" t="s">
        <v>86</v>
      </c>
      <c r="C326" t="s">
        <v>6</v>
      </c>
      <c r="D326">
        <v>229</v>
      </c>
      <c r="F326" t="s">
        <v>87</v>
      </c>
      <c r="G326">
        <v>25</v>
      </c>
      <c r="H326">
        <v>5725.8</v>
      </c>
      <c r="J326" s="40">
        <v>42951</v>
      </c>
      <c r="K326" t="s">
        <v>65</v>
      </c>
      <c r="L326">
        <v>8.33</v>
      </c>
      <c r="M326">
        <v>5.55</v>
      </c>
      <c r="N326">
        <v>16.7</v>
      </c>
    </row>
    <row r="327" spans="1:14" x14ac:dyDescent="0.25">
      <c r="A327" t="s">
        <v>85</v>
      </c>
      <c r="B327" t="s">
        <v>86</v>
      </c>
      <c r="C327" t="s">
        <v>6</v>
      </c>
      <c r="D327">
        <v>229</v>
      </c>
      <c r="F327" t="s">
        <v>87</v>
      </c>
      <c r="G327">
        <v>16.7</v>
      </c>
      <c r="H327">
        <v>3817.2</v>
      </c>
      <c r="J327" s="40">
        <v>42950</v>
      </c>
      <c r="K327" t="s">
        <v>65</v>
      </c>
      <c r="L327">
        <v>5.55</v>
      </c>
      <c r="M327">
        <v>3.7</v>
      </c>
      <c r="N327">
        <v>11.1</v>
      </c>
    </row>
    <row r="328" spans="1:14" x14ac:dyDescent="0.25">
      <c r="A328" t="s">
        <v>85</v>
      </c>
      <c r="B328" t="s">
        <v>86</v>
      </c>
      <c r="C328" t="s">
        <v>6</v>
      </c>
      <c r="D328">
        <v>229</v>
      </c>
      <c r="F328" t="s">
        <v>87</v>
      </c>
      <c r="G328">
        <v>25</v>
      </c>
      <c r="H328">
        <v>5725.8</v>
      </c>
      <c r="J328" s="40">
        <v>43068</v>
      </c>
      <c r="K328" t="s">
        <v>65</v>
      </c>
      <c r="L328">
        <v>8.33</v>
      </c>
      <c r="M328">
        <v>5.55</v>
      </c>
      <c r="N328">
        <v>16.7</v>
      </c>
    </row>
  </sheetData>
  <autoFilter ref="A1:N1" xr:uid="{28CCC945-6240-48C0-92DE-08F48AF82A3F}">
    <sortState xmlns:xlrd2="http://schemas.microsoft.com/office/spreadsheetml/2017/richdata2" ref="A2:N328">
      <sortCondition ref="C1"/>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79068-3B67-4289-87D1-2EFEC9F3176D}">
  <dimension ref="A1:N14"/>
  <sheetViews>
    <sheetView zoomScale="70" zoomScaleNormal="70" workbookViewId="0">
      <selection activeCell="B4" sqref="B4:H4"/>
    </sheetView>
  </sheetViews>
  <sheetFormatPr defaultRowHeight="15" x14ac:dyDescent="0.25"/>
  <cols>
    <col min="1" max="1" width="52.140625" customWidth="1"/>
    <col min="2" max="2" width="51.42578125" customWidth="1"/>
    <col min="3" max="3" width="54.140625" customWidth="1"/>
    <col min="4" max="4" width="30.5703125" customWidth="1"/>
    <col min="5" max="8" width="9.140625" hidden="1" customWidth="1"/>
  </cols>
  <sheetData>
    <row r="1" spans="1:14" ht="22.5" customHeight="1" x14ac:dyDescent="0.3">
      <c r="A1" s="2" t="s">
        <v>12</v>
      </c>
    </row>
    <row r="2" spans="1:14" ht="104.25" customHeight="1" x14ac:dyDescent="0.25">
      <c r="A2" s="4" t="s">
        <v>0</v>
      </c>
      <c r="B2" s="50" t="s">
        <v>19</v>
      </c>
      <c r="C2" s="50"/>
      <c r="D2" s="50"/>
      <c r="E2" s="50"/>
      <c r="F2" s="50"/>
      <c r="G2" s="50"/>
      <c r="H2" s="50"/>
    </row>
    <row r="3" spans="1:14" ht="5.25" customHeight="1" x14ac:dyDescent="0.25">
      <c r="A3" s="4"/>
      <c r="B3" s="33"/>
      <c r="C3" s="33"/>
      <c r="D3" s="33"/>
      <c r="E3" s="33"/>
      <c r="F3" s="33"/>
      <c r="G3" s="33"/>
      <c r="H3" s="33"/>
    </row>
    <row r="4" spans="1:14" ht="105" customHeight="1" x14ac:dyDescent="0.25">
      <c r="A4" s="4" t="s">
        <v>75</v>
      </c>
      <c r="B4" s="50" t="s">
        <v>124</v>
      </c>
      <c r="C4" s="50"/>
      <c r="D4" s="50"/>
      <c r="E4" s="50"/>
      <c r="F4" s="50"/>
      <c r="G4" s="50"/>
      <c r="H4" s="50"/>
    </row>
    <row r="5" spans="1:14" ht="5.25" customHeight="1" x14ac:dyDescent="0.25">
      <c r="A5" s="4"/>
      <c r="B5" s="33"/>
      <c r="C5" s="33"/>
      <c r="D5" s="33"/>
      <c r="E5" s="33"/>
      <c r="F5" s="33"/>
      <c r="G5" s="33"/>
      <c r="H5" s="33"/>
    </row>
    <row r="6" spans="1:14" ht="105" customHeight="1" x14ac:dyDescent="0.25">
      <c r="A6" s="4" t="s">
        <v>5</v>
      </c>
      <c r="B6" s="50"/>
      <c r="C6" s="50"/>
      <c r="D6" s="50"/>
      <c r="E6" s="50"/>
      <c r="F6" s="50"/>
      <c r="G6" s="50"/>
      <c r="H6" s="50"/>
    </row>
    <row r="7" spans="1:14" ht="4.5" customHeight="1" x14ac:dyDescent="0.25">
      <c r="A7" s="4"/>
      <c r="B7" s="5"/>
      <c r="C7" s="5"/>
      <c r="D7" s="5"/>
      <c r="E7" s="5"/>
      <c r="F7" s="5"/>
      <c r="G7" s="5"/>
      <c r="H7" s="5"/>
    </row>
    <row r="8" spans="1:14" x14ac:dyDescent="0.25">
      <c r="A8" s="6" t="s">
        <v>74</v>
      </c>
      <c r="B8" s="1" t="s">
        <v>73</v>
      </c>
      <c r="C8" s="1" t="s">
        <v>72</v>
      </c>
    </row>
    <row r="9" spans="1:14" x14ac:dyDescent="0.25">
      <c r="A9" s="14" t="s">
        <v>77</v>
      </c>
      <c r="B9" s="12"/>
      <c r="C9" s="30"/>
      <c r="F9" s="4"/>
      <c r="G9" s="4"/>
      <c r="H9" s="4"/>
      <c r="I9" s="4"/>
      <c r="K9" s="4"/>
      <c r="L9" s="4"/>
      <c r="M9" s="4"/>
      <c r="N9" s="4"/>
    </row>
    <row r="10" spans="1:14" x14ac:dyDescent="0.25">
      <c r="A10" s="31" t="s">
        <v>3</v>
      </c>
      <c r="B10" s="32">
        <f>SUM(B9:B9)</f>
        <v>0</v>
      </c>
      <c r="C10" s="14"/>
    </row>
    <row r="11" spans="1:14" x14ac:dyDescent="0.25">
      <c r="A11" s="7"/>
      <c r="C11" s="8"/>
    </row>
    <row r="12" spans="1:14" x14ac:dyDescent="0.25">
      <c r="A12" s="4"/>
      <c r="C12" s="8"/>
    </row>
    <row r="13" spans="1:14" x14ac:dyDescent="0.25">
      <c r="A13" s="4"/>
      <c r="C13" s="8"/>
    </row>
    <row r="14" spans="1:14" x14ac:dyDescent="0.25">
      <c r="A14" s="4"/>
      <c r="B14" s="1"/>
      <c r="C14" s="9"/>
    </row>
  </sheetData>
  <mergeCells count="3">
    <mergeCell ref="B2:H2"/>
    <mergeCell ref="B4:H4"/>
    <mergeCell ref="B6:H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0AFFC-311D-49D7-A524-AF1258C73D07}">
  <dimension ref="A1:H16"/>
  <sheetViews>
    <sheetView zoomScale="70" zoomScaleNormal="70" workbookViewId="0">
      <selection activeCell="B5" sqref="B5"/>
    </sheetView>
  </sheetViews>
  <sheetFormatPr defaultRowHeight="15" x14ac:dyDescent="0.25"/>
  <cols>
    <col min="1" max="1" width="45.85546875" customWidth="1"/>
    <col min="2" max="2" width="41.85546875" customWidth="1"/>
    <col min="3" max="3" width="16.140625" customWidth="1"/>
  </cols>
  <sheetData>
    <row r="1" spans="1:8" ht="22.5" customHeight="1" x14ac:dyDescent="0.3">
      <c r="A1" s="2" t="s">
        <v>13</v>
      </c>
    </row>
    <row r="2" spans="1:8" ht="104.25" customHeight="1" x14ac:dyDescent="0.25">
      <c r="A2" s="4" t="s">
        <v>0</v>
      </c>
      <c r="B2" s="50" t="s">
        <v>19</v>
      </c>
      <c r="C2" s="50"/>
      <c r="D2" s="50"/>
      <c r="E2" s="50"/>
      <c r="F2" s="50"/>
      <c r="G2" s="50"/>
      <c r="H2" s="50"/>
    </row>
    <row r="3" spans="1:8" ht="5.25" customHeight="1" x14ac:dyDescent="0.25">
      <c r="A3" s="4"/>
      <c r="B3" s="33"/>
      <c r="C3" s="33"/>
      <c r="D3" s="33"/>
      <c r="E3" s="33"/>
      <c r="F3" s="33"/>
      <c r="G3" s="33"/>
      <c r="H3" s="33"/>
    </row>
    <row r="4" spans="1:8" ht="105" customHeight="1" x14ac:dyDescent="0.25">
      <c r="A4" s="4" t="s">
        <v>75</v>
      </c>
      <c r="B4" s="50" t="s">
        <v>125</v>
      </c>
      <c r="C4" s="50"/>
      <c r="D4" s="50"/>
      <c r="E4" s="50"/>
      <c r="F4" s="50"/>
      <c r="G4" s="50"/>
      <c r="H4" s="50"/>
    </row>
    <row r="5" spans="1:8" ht="5.25" customHeight="1" x14ac:dyDescent="0.25">
      <c r="A5" s="4"/>
      <c r="B5" s="33"/>
      <c r="C5" s="33"/>
      <c r="D5" s="33"/>
      <c r="E5" s="33"/>
      <c r="F5" s="33"/>
      <c r="G5" s="33"/>
      <c r="H5" s="33"/>
    </row>
    <row r="6" spans="1:8" ht="105" customHeight="1" x14ac:dyDescent="0.25">
      <c r="A6" s="4" t="s">
        <v>5</v>
      </c>
      <c r="B6" s="50"/>
      <c r="C6" s="50"/>
      <c r="D6" s="50"/>
      <c r="E6" s="50"/>
      <c r="F6" s="50"/>
      <c r="G6" s="50"/>
      <c r="H6" s="50"/>
    </row>
    <row r="7" spans="1:8" ht="4.5" customHeight="1" x14ac:dyDescent="0.25">
      <c r="A7" s="4"/>
      <c r="B7" s="5"/>
      <c r="C7" s="5"/>
      <c r="D7" s="5"/>
      <c r="E7" s="5"/>
      <c r="F7" s="5"/>
      <c r="G7" s="5"/>
      <c r="H7" s="5"/>
    </row>
    <row r="8" spans="1:8" x14ac:dyDescent="0.25">
      <c r="A8" s="6" t="s">
        <v>2</v>
      </c>
      <c r="B8" s="1" t="s">
        <v>4</v>
      </c>
    </row>
    <row r="9" spans="1:8" x14ac:dyDescent="0.25">
      <c r="A9" s="4" t="s">
        <v>77</v>
      </c>
      <c r="B9" s="8"/>
    </row>
    <row r="10" spans="1:8" x14ac:dyDescent="0.25">
      <c r="A10" s="1" t="s">
        <v>3</v>
      </c>
      <c r="B10" s="9">
        <f>SUM(B9)</f>
        <v>0</v>
      </c>
    </row>
    <row r="12" spans="1:8" x14ac:dyDescent="0.25">
      <c r="A12" s="7"/>
      <c r="C12" s="8"/>
    </row>
    <row r="13" spans="1:8" x14ac:dyDescent="0.25">
      <c r="A13" s="7"/>
      <c r="C13" s="8"/>
    </row>
    <row r="14" spans="1:8" x14ac:dyDescent="0.25">
      <c r="A14" s="7"/>
      <c r="C14" s="8"/>
    </row>
    <row r="15" spans="1:8" x14ac:dyDescent="0.25">
      <c r="C15" s="8"/>
    </row>
    <row r="16" spans="1:8" x14ac:dyDescent="0.25">
      <c r="C16" s="8"/>
    </row>
  </sheetData>
  <mergeCells count="3">
    <mergeCell ref="B2:H2"/>
    <mergeCell ref="B4:H4"/>
    <mergeCell ref="B6:H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0C60E-EB23-457A-9792-3484A5773092}">
  <dimension ref="A1:H38"/>
  <sheetViews>
    <sheetView zoomScale="70" zoomScaleNormal="70" workbookViewId="0">
      <selection activeCell="A2" sqref="A2"/>
    </sheetView>
  </sheetViews>
  <sheetFormatPr defaultRowHeight="15" x14ac:dyDescent="0.25"/>
  <cols>
    <col min="1" max="1" width="42.42578125" customWidth="1"/>
    <col min="2" max="2" width="25.28515625" customWidth="1"/>
    <col min="3" max="3" width="16.140625" customWidth="1"/>
    <col min="10" max="10" width="21.28515625" customWidth="1"/>
  </cols>
  <sheetData>
    <row r="1" spans="1:8" ht="22.5" customHeight="1" x14ac:dyDescent="0.3">
      <c r="A1" s="2" t="s">
        <v>17</v>
      </c>
    </row>
    <row r="2" spans="1:8" ht="104.25" customHeight="1" x14ac:dyDescent="0.25">
      <c r="A2" s="4" t="s">
        <v>0</v>
      </c>
      <c r="B2" s="50" t="s">
        <v>126</v>
      </c>
      <c r="C2" s="50"/>
      <c r="D2" s="50"/>
      <c r="E2" s="50"/>
      <c r="F2" s="50"/>
      <c r="G2" s="50"/>
      <c r="H2" s="50"/>
    </row>
    <row r="3" spans="1:8" ht="5.25" customHeight="1" x14ac:dyDescent="0.25">
      <c r="A3" s="4"/>
      <c r="B3" s="33"/>
      <c r="C3" s="33"/>
      <c r="D3" s="33"/>
      <c r="E3" s="33"/>
      <c r="F3" s="33"/>
      <c r="G3" s="33"/>
      <c r="H3" s="33"/>
    </row>
    <row r="4" spans="1:8" ht="105" customHeight="1" x14ac:dyDescent="0.25">
      <c r="A4" s="4" t="s">
        <v>75</v>
      </c>
      <c r="B4" s="50" t="s">
        <v>141</v>
      </c>
      <c r="C4" s="50"/>
      <c r="D4" s="50"/>
      <c r="E4" s="50"/>
      <c r="F4" s="50"/>
      <c r="G4" s="50"/>
      <c r="H4" s="50"/>
    </row>
    <row r="5" spans="1:8" ht="5.25" customHeight="1" x14ac:dyDescent="0.25">
      <c r="A5" s="4"/>
      <c r="B5" s="33"/>
      <c r="C5" s="33"/>
      <c r="D5" s="33"/>
      <c r="E5" s="33"/>
      <c r="F5" s="33"/>
      <c r="G5" s="33"/>
      <c r="H5" s="33"/>
    </row>
    <row r="6" spans="1:8" ht="105" customHeight="1" x14ac:dyDescent="0.25">
      <c r="A6" s="4" t="s">
        <v>5</v>
      </c>
      <c r="B6" s="50" t="s">
        <v>142</v>
      </c>
      <c r="C6" s="50"/>
      <c r="D6" s="50"/>
      <c r="E6" s="50"/>
      <c r="F6" s="50"/>
      <c r="G6" s="50"/>
      <c r="H6" s="50"/>
    </row>
    <row r="7" spans="1:8" ht="4.5" customHeight="1" x14ac:dyDescent="0.25">
      <c r="A7" s="4"/>
      <c r="B7" s="5"/>
      <c r="C7" s="5"/>
      <c r="D7" s="5"/>
      <c r="E7" s="5"/>
      <c r="F7" s="5"/>
      <c r="G7" s="5"/>
      <c r="H7" s="5"/>
    </row>
    <row r="8" spans="1:8" x14ac:dyDescent="0.25">
      <c r="A8" s="6" t="s">
        <v>74</v>
      </c>
      <c r="B8" s="1" t="s">
        <v>73</v>
      </c>
      <c r="C8" s="1" t="s">
        <v>72</v>
      </c>
      <c r="D8" s="1" t="s">
        <v>78</v>
      </c>
    </row>
    <row r="9" spans="1:8" x14ac:dyDescent="0.25">
      <c r="A9" t="s">
        <v>97</v>
      </c>
      <c r="B9">
        <v>317.39999999999998</v>
      </c>
      <c r="C9" s="40">
        <v>43172</v>
      </c>
      <c r="D9">
        <v>211.6</v>
      </c>
    </row>
    <row r="10" spans="1:8" x14ac:dyDescent="0.25">
      <c r="A10" t="s">
        <v>93</v>
      </c>
      <c r="B10">
        <v>1.45</v>
      </c>
      <c r="C10" s="40">
        <v>42900</v>
      </c>
      <c r="D10">
        <v>0.97</v>
      </c>
    </row>
    <row r="11" spans="1:8" x14ac:dyDescent="0.25">
      <c r="A11" t="s">
        <v>118</v>
      </c>
      <c r="B11">
        <v>29.09</v>
      </c>
      <c r="C11" s="40">
        <v>42899</v>
      </c>
      <c r="D11">
        <v>19.39</v>
      </c>
    </row>
    <row r="12" spans="1:8" x14ac:dyDescent="0.25">
      <c r="A12" t="s">
        <v>118</v>
      </c>
      <c r="B12">
        <v>35.17</v>
      </c>
      <c r="C12" s="40">
        <v>43193</v>
      </c>
      <c r="D12">
        <v>23.45</v>
      </c>
    </row>
    <row r="13" spans="1:8" x14ac:dyDescent="0.25">
      <c r="A13" t="s">
        <v>118</v>
      </c>
      <c r="B13">
        <v>28.14</v>
      </c>
      <c r="C13" s="40">
        <v>43144</v>
      </c>
      <c r="D13">
        <v>18.760000000000002</v>
      </c>
    </row>
    <row r="14" spans="1:8" x14ac:dyDescent="0.25">
      <c r="A14" t="s">
        <v>118</v>
      </c>
      <c r="B14">
        <v>42.21</v>
      </c>
      <c r="C14" s="40">
        <v>43136</v>
      </c>
      <c r="D14">
        <v>28.14</v>
      </c>
    </row>
    <row r="15" spans="1:8" x14ac:dyDescent="0.25">
      <c r="A15" t="s">
        <v>118</v>
      </c>
      <c r="B15">
        <v>1.1599999999999999</v>
      </c>
      <c r="C15" s="40">
        <v>42909</v>
      </c>
      <c r="D15">
        <v>0.78</v>
      </c>
    </row>
    <row r="16" spans="1:8" x14ac:dyDescent="0.25">
      <c r="A16" t="s">
        <v>118</v>
      </c>
      <c r="B16">
        <v>67.78</v>
      </c>
      <c r="C16" s="40">
        <v>43039</v>
      </c>
      <c r="D16">
        <v>45.19</v>
      </c>
    </row>
    <row r="17" spans="1:4" x14ac:dyDescent="0.25">
      <c r="A17" t="s">
        <v>119</v>
      </c>
      <c r="B17">
        <v>49.38</v>
      </c>
      <c r="C17" s="40">
        <v>43018</v>
      </c>
      <c r="D17">
        <v>32.92</v>
      </c>
    </row>
    <row r="18" spans="1:4" x14ac:dyDescent="0.25">
      <c r="A18" t="s">
        <v>121</v>
      </c>
      <c r="B18">
        <v>36.36</v>
      </c>
      <c r="C18" s="40">
        <v>43067</v>
      </c>
      <c r="D18">
        <v>24.24</v>
      </c>
    </row>
    <row r="19" spans="1:4" x14ac:dyDescent="0.25">
      <c r="A19" t="s">
        <v>121</v>
      </c>
      <c r="B19">
        <v>137.6</v>
      </c>
      <c r="C19" s="40">
        <v>43050</v>
      </c>
      <c r="D19">
        <v>91.73</v>
      </c>
    </row>
    <row r="20" spans="1:4" x14ac:dyDescent="0.25">
      <c r="A20" t="s">
        <v>122</v>
      </c>
      <c r="B20">
        <v>41.02</v>
      </c>
      <c r="C20" s="40">
        <v>42933</v>
      </c>
      <c r="D20">
        <v>27.35</v>
      </c>
    </row>
    <row r="21" spans="1:4" x14ac:dyDescent="0.25">
      <c r="A21" t="s">
        <v>117</v>
      </c>
      <c r="B21">
        <v>35.17</v>
      </c>
      <c r="C21" s="40">
        <v>43230</v>
      </c>
      <c r="D21">
        <v>23.45</v>
      </c>
    </row>
    <row r="22" spans="1:4" x14ac:dyDescent="0.25">
      <c r="A22" t="s">
        <v>117</v>
      </c>
      <c r="B22">
        <v>34.909999999999997</v>
      </c>
      <c r="C22" s="40">
        <v>42857</v>
      </c>
      <c r="D22">
        <v>23.27</v>
      </c>
    </row>
    <row r="23" spans="1:4" x14ac:dyDescent="0.25">
      <c r="A23" t="s">
        <v>117</v>
      </c>
      <c r="B23">
        <v>27.93</v>
      </c>
      <c r="C23" s="40">
        <v>42853</v>
      </c>
      <c r="D23">
        <v>18.62</v>
      </c>
    </row>
    <row r="24" spans="1:4" x14ac:dyDescent="0.25">
      <c r="A24" t="s">
        <v>117</v>
      </c>
      <c r="B24">
        <v>77.56</v>
      </c>
      <c r="C24" s="40">
        <v>42725</v>
      </c>
      <c r="D24">
        <v>51.71</v>
      </c>
    </row>
    <row r="25" spans="1:4" x14ac:dyDescent="0.25">
      <c r="A25" t="s">
        <v>115</v>
      </c>
      <c r="B25">
        <v>42.21</v>
      </c>
      <c r="C25" s="40">
        <v>43139</v>
      </c>
      <c r="D25">
        <v>28.14</v>
      </c>
    </row>
    <row r="26" spans="1:4" x14ac:dyDescent="0.25">
      <c r="A26" t="s">
        <v>115</v>
      </c>
      <c r="B26">
        <v>35.17</v>
      </c>
      <c r="C26" s="40">
        <v>43139</v>
      </c>
      <c r="D26">
        <v>23.45</v>
      </c>
    </row>
    <row r="27" spans="1:4" x14ac:dyDescent="0.25">
      <c r="A27" t="s">
        <v>115</v>
      </c>
      <c r="B27">
        <v>50.91</v>
      </c>
      <c r="C27" s="40">
        <v>43080</v>
      </c>
      <c r="D27">
        <v>33.94</v>
      </c>
    </row>
    <row r="28" spans="1:4" x14ac:dyDescent="0.25">
      <c r="A28" t="s">
        <v>115</v>
      </c>
      <c r="B28">
        <v>27.93</v>
      </c>
      <c r="C28" s="40">
        <v>42801</v>
      </c>
      <c r="D28">
        <v>18.62</v>
      </c>
    </row>
    <row r="29" spans="1:4" x14ac:dyDescent="0.25">
      <c r="A29" t="s">
        <v>115</v>
      </c>
      <c r="B29">
        <v>27.93</v>
      </c>
      <c r="C29" s="40">
        <v>42909</v>
      </c>
      <c r="D29">
        <v>18.62</v>
      </c>
    </row>
    <row r="30" spans="1:4" x14ac:dyDescent="0.25">
      <c r="A30" t="s">
        <v>115</v>
      </c>
      <c r="B30">
        <v>34.909999999999997</v>
      </c>
      <c r="C30" s="40">
        <v>42900</v>
      </c>
      <c r="D30">
        <v>23.27</v>
      </c>
    </row>
    <row r="31" spans="1:4" x14ac:dyDescent="0.25">
      <c r="A31" t="s">
        <v>115</v>
      </c>
      <c r="B31">
        <v>1.1599999999999999</v>
      </c>
      <c r="C31" s="40">
        <v>42801</v>
      </c>
      <c r="D31">
        <v>0.78</v>
      </c>
    </row>
    <row r="32" spans="1:4" x14ac:dyDescent="0.25">
      <c r="A32" t="s">
        <v>116</v>
      </c>
      <c r="B32">
        <v>42.21</v>
      </c>
      <c r="C32" s="40">
        <v>43213</v>
      </c>
      <c r="D32">
        <v>28.14</v>
      </c>
    </row>
    <row r="33" spans="1:4" x14ac:dyDescent="0.25">
      <c r="A33" t="s">
        <v>120</v>
      </c>
      <c r="B33">
        <v>49.24</v>
      </c>
      <c r="C33" s="40">
        <v>43188</v>
      </c>
      <c r="D33">
        <v>32.83</v>
      </c>
    </row>
    <row r="34" spans="1:4" x14ac:dyDescent="0.25">
      <c r="A34" s="7"/>
      <c r="B34" s="12"/>
      <c r="C34" s="8"/>
      <c r="D34" s="8"/>
    </row>
    <row r="35" spans="1:4" x14ac:dyDescent="0.25">
      <c r="A35" s="1" t="s">
        <v>123</v>
      </c>
      <c r="B35" s="32">
        <f>SUM(B9:B33)</f>
        <v>1274.0000000000005</v>
      </c>
      <c r="C35" s="8"/>
      <c r="D35" s="8"/>
    </row>
    <row r="36" spans="1:4" x14ac:dyDescent="0.25">
      <c r="A36" s="6" t="s">
        <v>79</v>
      </c>
      <c r="B36" s="32">
        <f>SUM(D9:D33)</f>
        <v>849.36000000000013</v>
      </c>
      <c r="C36" s="8"/>
      <c r="D36" s="8"/>
    </row>
    <row r="37" spans="1:4" x14ac:dyDescent="0.25">
      <c r="C37" s="8"/>
    </row>
    <row r="38" spans="1:4" x14ac:dyDescent="0.25">
      <c r="B38" s="1"/>
      <c r="C38" s="9"/>
    </row>
  </sheetData>
  <autoFilter ref="A8:P8" xr:uid="{B3E5BEB6-AEB6-47A0-A676-1FE3EF50AFFA}">
    <sortState xmlns:xlrd2="http://schemas.microsoft.com/office/spreadsheetml/2017/richdata2" ref="A9:P33">
      <sortCondition ref="A8"/>
    </sortState>
  </autoFilter>
  <mergeCells count="3">
    <mergeCell ref="B2:H2"/>
    <mergeCell ref="B4:H4"/>
    <mergeCell ref="B6:H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427C9-9EB3-4D71-A4F4-4F7ED46FA651}">
  <dimension ref="A1:H11"/>
  <sheetViews>
    <sheetView zoomScale="70" zoomScaleNormal="70" workbookViewId="0">
      <selection activeCell="B4" sqref="B4:H4"/>
    </sheetView>
  </sheetViews>
  <sheetFormatPr defaultRowHeight="15" x14ac:dyDescent="0.25"/>
  <cols>
    <col min="1" max="1" width="49.140625" customWidth="1"/>
    <col min="2" max="2" width="17.7109375" customWidth="1"/>
    <col min="3" max="3" width="11.85546875" customWidth="1"/>
  </cols>
  <sheetData>
    <row r="1" spans="1:8" ht="22.5" customHeight="1" x14ac:dyDescent="0.3">
      <c r="A1" s="2" t="s">
        <v>1</v>
      </c>
    </row>
    <row r="2" spans="1:8" ht="104.25" customHeight="1" x14ac:dyDescent="0.25">
      <c r="A2" s="4" t="s">
        <v>0</v>
      </c>
      <c r="B2" s="50"/>
      <c r="C2" s="50"/>
      <c r="D2" s="50"/>
      <c r="E2" s="50"/>
      <c r="F2" s="50"/>
      <c r="G2" s="50"/>
      <c r="H2" s="50"/>
    </row>
    <row r="3" spans="1:8" ht="5.25" customHeight="1" x14ac:dyDescent="0.25">
      <c r="A3" s="4"/>
      <c r="B3" s="33"/>
      <c r="C3" s="33"/>
      <c r="D3" s="33"/>
      <c r="E3" s="33"/>
      <c r="F3" s="33"/>
      <c r="G3" s="33"/>
      <c r="H3" s="33"/>
    </row>
    <row r="4" spans="1:8" ht="105" customHeight="1" x14ac:dyDescent="0.25">
      <c r="A4" s="4" t="s">
        <v>75</v>
      </c>
      <c r="B4" s="50" t="s">
        <v>128</v>
      </c>
      <c r="C4" s="50"/>
      <c r="D4" s="50"/>
      <c r="E4" s="50"/>
      <c r="F4" s="50"/>
      <c r="G4" s="50"/>
      <c r="H4" s="50"/>
    </row>
    <row r="5" spans="1:8" ht="5.25" customHeight="1" x14ac:dyDescent="0.25">
      <c r="A5" s="4"/>
      <c r="B5" s="33"/>
      <c r="C5" s="33"/>
      <c r="D5" s="33"/>
      <c r="E5" s="33"/>
      <c r="F5" s="33"/>
      <c r="G5" s="33"/>
      <c r="H5" s="33"/>
    </row>
    <row r="6" spans="1:8" ht="105" customHeight="1" x14ac:dyDescent="0.25">
      <c r="A6" s="4" t="s">
        <v>5</v>
      </c>
      <c r="B6" s="50"/>
      <c r="C6" s="50"/>
      <c r="D6" s="50"/>
      <c r="E6" s="50"/>
      <c r="F6" s="50"/>
      <c r="G6" s="50"/>
      <c r="H6" s="50"/>
    </row>
    <row r="7" spans="1:8" ht="4.5" customHeight="1" x14ac:dyDescent="0.25">
      <c r="A7" s="4"/>
      <c r="B7" s="5"/>
      <c r="C7" s="5"/>
      <c r="D7" s="5"/>
      <c r="E7" s="5"/>
      <c r="F7" s="5"/>
      <c r="G7" s="5"/>
      <c r="H7" s="5"/>
    </row>
    <row r="8" spans="1:8" x14ac:dyDescent="0.25">
      <c r="A8" s="6" t="s">
        <v>2</v>
      </c>
      <c r="B8" s="1" t="s">
        <v>4</v>
      </c>
    </row>
    <row r="9" spans="1:8" x14ac:dyDescent="0.25">
      <c r="A9" s="7" t="s">
        <v>77</v>
      </c>
      <c r="B9" s="8"/>
      <c r="C9" s="8"/>
    </row>
    <row r="10" spans="1:8" x14ac:dyDescent="0.25">
      <c r="A10" s="1" t="s">
        <v>3</v>
      </c>
      <c r="B10" s="9">
        <f>SUM(C9:C11)</f>
        <v>0</v>
      </c>
      <c r="C10" s="8"/>
    </row>
    <row r="11" spans="1:8" x14ac:dyDescent="0.25">
      <c r="A11" s="7"/>
      <c r="C11" s="8"/>
    </row>
  </sheetData>
  <mergeCells count="3">
    <mergeCell ref="B2:H2"/>
    <mergeCell ref="B4:H4"/>
    <mergeCell ref="B6:H6"/>
  </mergeCells>
  <pageMargins left="0.7" right="0.7" top="0.75" bottom="0.75" header="0.3" footer="0.3"/>
  <pageSetup orientation="portrait"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753A7-7D64-494C-9C64-A3E6A059065B}">
  <dimension ref="A1:H13"/>
  <sheetViews>
    <sheetView zoomScale="70" zoomScaleNormal="70" workbookViewId="0">
      <selection activeCell="B2" sqref="B2:H2"/>
    </sheetView>
  </sheetViews>
  <sheetFormatPr defaultRowHeight="15" x14ac:dyDescent="0.25"/>
  <cols>
    <col min="1" max="1" width="78" customWidth="1"/>
    <col min="2" max="2" width="45.85546875" customWidth="1"/>
    <col min="3" max="3" width="16.140625" customWidth="1"/>
  </cols>
  <sheetData>
    <row r="1" spans="1:8" ht="22.5" customHeight="1" x14ac:dyDescent="0.3">
      <c r="A1" s="2" t="s">
        <v>6</v>
      </c>
    </row>
    <row r="2" spans="1:8" ht="104.25" customHeight="1" x14ac:dyDescent="0.25">
      <c r="A2" s="4" t="s">
        <v>0</v>
      </c>
      <c r="B2" s="50" t="s">
        <v>143</v>
      </c>
      <c r="C2" s="50"/>
      <c r="D2" s="50"/>
      <c r="E2" s="50"/>
      <c r="F2" s="50"/>
      <c r="G2" s="50"/>
      <c r="H2" s="50"/>
    </row>
    <row r="3" spans="1:8" ht="5.25" customHeight="1" x14ac:dyDescent="0.25">
      <c r="A3" s="4"/>
      <c r="B3" s="33"/>
      <c r="C3" s="33"/>
      <c r="D3" s="33"/>
      <c r="E3" s="33"/>
      <c r="F3" s="33"/>
      <c r="G3" s="33"/>
      <c r="H3" s="33"/>
    </row>
    <row r="4" spans="1:8" ht="105" customHeight="1" x14ac:dyDescent="0.25">
      <c r="A4" s="4" t="s">
        <v>75</v>
      </c>
      <c r="B4" s="50" t="s">
        <v>135</v>
      </c>
      <c r="C4" s="50"/>
      <c r="D4" s="50"/>
      <c r="E4" s="50"/>
      <c r="F4" s="50"/>
      <c r="G4" s="50"/>
      <c r="H4" s="50"/>
    </row>
    <row r="5" spans="1:8" ht="5.25" customHeight="1" x14ac:dyDescent="0.25">
      <c r="A5" s="4"/>
      <c r="B5" s="33"/>
      <c r="C5" s="33"/>
      <c r="D5" s="33"/>
      <c r="E5" s="33"/>
      <c r="F5" s="33"/>
      <c r="G5" s="33"/>
      <c r="H5" s="33"/>
    </row>
    <row r="6" spans="1:8" ht="105" customHeight="1" x14ac:dyDescent="0.25">
      <c r="A6" s="4" t="s">
        <v>5</v>
      </c>
      <c r="B6" s="50"/>
      <c r="C6" s="50"/>
      <c r="D6" s="50"/>
      <c r="E6" s="50"/>
      <c r="F6" s="50"/>
      <c r="G6" s="50"/>
      <c r="H6" s="50"/>
    </row>
    <row r="7" spans="1:8" ht="4.5" customHeight="1" x14ac:dyDescent="0.25">
      <c r="A7" s="4"/>
      <c r="B7" s="5"/>
      <c r="C7" s="5"/>
      <c r="D7" s="5"/>
      <c r="E7" s="5"/>
      <c r="F7" s="5"/>
      <c r="G7" s="5"/>
      <c r="H7" s="5"/>
    </row>
    <row r="8" spans="1:8" x14ac:dyDescent="0.25">
      <c r="A8" s="6" t="s">
        <v>76</v>
      </c>
      <c r="B8" s="1" t="s">
        <v>4</v>
      </c>
    </row>
    <row r="9" spans="1:8" x14ac:dyDescent="0.25">
      <c r="A9" s="4" t="s">
        <v>86</v>
      </c>
      <c r="B9" s="8">
        <v>5800.42</v>
      </c>
      <c r="C9" s="8"/>
    </row>
    <row r="10" spans="1:8" x14ac:dyDescent="0.25">
      <c r="A10" s="7"/>
      <c r="B10" s="8"/>
      <c r="C10" s="8"/>
    </row>
    <row r="11" spans="1:8" x14ac:dyDescent="0.25">
      <c r="A11" s="1" t="s">
        <v>3</v>
      </c>
      <c r="B11" s="9">
        <f>SUM(B9:B10)</f>
        <v>5800.42</v>
      </c>
      <c r="C11" s="8"/>
    </row>
    <row r="12" spans="1:8" x14ac:dyDescent="0.25">
      <c r="C12" s="8"/>
    </row>
    <row r="13" spans="1:8" x14ac:dyDescent="0.25">
      <c r="C13" s="8"/>
    </row>
  </sheetData>
  <mergeCells count="3">
    <mergeCell ref="B2:H2"/>
    <mergeCell ref="B4:H4"/>
    <mergeCell ref="B6:H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EC2A4-8E78-4978-A9C4-C6A7984F2472}">
  <dimension ref="A1:H15"/>
  <sheetViews>
    <sheetView zoomScale="70" zoomScaleNormal="70" workbookViewId="0">
      <selection activeCell="A11" sqref="A11"/>
    </sheetView>
  </sheetViews>
  <sheetFormatPr defaultRowHeight="15" x14ac:dyDescent="0.25"/>
  <cols>
    <col min="1" max="1" width="49.140625" customWidth="1"/>
    <col min="2" max="2" width="1.140625" customWidth="1"/>
    <col min="3" max="3" width="25.5703125" customWidth="1"/>
    <col min="4" max="4" width="24.28515625" customWidth="1"/>
    <col min="5" max="5" width="29" customWidth="1"/>
    <col min="6" max="6" width="41.42578125" bestFit="1" customWidth="1"/>
  </cols>
  <sheetData>
    <row r="1" spans="1:8" ht="22.5" customHeight="1" x14ac:dyDescent="0.3">
      <c r="A1" s="2" t="s">
        <v>7</v>
      </c>
    </row>
    <row r="2" spans="1:8" ht="104.25" customHeight="1" x14ac:dyDescent="0.25">
      <c r="A2" s="4" t="s">
        <v>0</v>
      </c>
      <c r="B2" s="50" t="s">
        <v>19</v>
      </c>
      <c r="C2" s="50"/>
      <c r="D2" s="50"/>
      <c r="E2" s="50"/>
      <c r="F2" s="50"/>
      <c r="G2" s="50"/>
      <c r="H2" s="50"/>
    </row>
    <row r="3" spans="1:8" ht="5.25" customHeight="1" x14ac:dyDescent="0.25">
      <c r="A3" s="4"/>
      <c r="B3" s="35"/>
      <c r="C3" s="35"/>
      <c r="D3" s="35"/>
      <c r="E3" s="35"/>
      <c r="F3" s="35"/>
      <c r="G3" s="35"/>
      <c r="H3" s="35"/>
    </row>
    <row r="4" spans="1:8" ht="105" customHeight="1" x14ac:dyDescent="0.25">
      <c r="A4" s="4" t="s">
        <v>75</v>
      </c>
      <c r="B4" s="50"/>
      <c r="C4" s="50"/>
      <c r="D4" s="50"/>
      <c r="E4" s="50"/>
      <c r="F4" s="50"/>
      <c r="G4" s="50"/>
      <c r="H4" s="50"/>
    </row>
    <row r="5" spans="1:8" ht="5.25" customHeight="1" x14ac:dyDescent="0.25">
      <c r="A5" s="4"/>
      <c r="B5" s="35"/>
      <c r="C5" s="35"/>
      <c r="D5" s="35"/>
      <c r="E5" s="35"/>
      <c r="F5" s="35"/>
      <c r="G5" s="35"/>
      <c r="H5" s="35"/>
    </row>
    <row r="6" spans="1:8" ht="105" customHeight="1" x14ac:dyDescent="0.25">
      <c r="A6" s="4" t="s">
        <v>5</v>
      </c>
      <c r="B6" s="50" t="s">
        <v>144</v>
      </c>
      <c r="C6" s="50"/>
      <c r="D6" s="50"/>
      <c r="E6" s="50"/>
      <c r="F6" s="50"/>
      <c r="G6" s="50"/>
      <c r="H6" s="50"/>
    </row>
    <row r="7" spans="1:8" ht="4.5" customHeight="1" x14ac:dyDescent="0.25">
      <c r="A7" s="4"/>
      <c r="B7" s="5"/>
      <c r="C7" s="5"/>
      <c r="D7" s="5"/>
      <c r="E7" s="5"/>
      <c r="F7" s="5"/>
      <c r="G7" s="5"/>
      <c r="H7" s="5"/>
    </row>
    <row r="8" spans="1:8" x14ac:dyDescent="0.25">
      <c r="A8" s="6" t="s">
        <v>11</v>
      </c>
      <c r="C8" s="1" t="s">
        <v>8</v>
      </c>
      <c r="D8" s="1" t="s">
        <v>9</v>
      </c>
      <c r="E8" s="1" t="s">
        <v>10</v>
      </c>
      <c r="F8" s="1" t="s">
        <v>140</v>
      </c>
      <c r="G8" s="1"/>
    </row>
    <row r="9" spans="1:8" x14ac:dyDescent="0.25">
      <c r="A9" s="7" t="s">
        <v>77</v>
      </c>
      <c r="C9" s="10"/>
      <c r="E9" s="8"/>
      <c r="F9" s="8"/>
    </row>
    <row r="10" spans="1:8" x14ac:dyDescent="0.25">
      <c r="A10" s="1" t="s">
        <v>3</v>
      </c>
      <c r="B10" s="1"/>
      <c r="C10" s="9">
        <f>SUM(F9:F11)+F15</f>
        <v>0</v>
      </c>
      <c r="E10" s="8"/>
      <c r="F10" s="8"/>
    </row>
    <row r="11" spans="1:8" x14ac:dyDescent="0.25">
      <c r="E11" s="8"/>
      <c r="F11" s="8"/>
    </row>
    <row r="12" spans="1:8" x14ac:dyDescent="0.25">
      <c r="A12" s="7"/>
    </row>
    <row r="14" spans="1:8" x14ac:dyDescent="0.25">
      <c r="A14" s="6"/>
      <c r="B14" s="1"/>
      <c r="C14" s="1"/>
      <c r="D14" s="1"/>
      <c r="E14" s="1"/>
      <c r="F14" s="1"/>
    </row>
    <row r="15" spans="1:8" x14ac:dyDescent="0.25">
      <c r="A15" s="10"/>
      <c r="C15" s="8"/>
      <c r="D15" s="10"/>
      <c r="E15" s="8"/>
      <c r="F15" s="8"/>
    </row>
  </sheetData>
  <mergeCells count="3">
    <mergeCell ref="B2:H2"/>
    <mergeCell ref="B4:H4"/>
    <mergeCell ref="B6:H6"/>
  </mergeCells>
  <pageMargins left="0.7" right="0.7" top="0.75" bottom="0.75" header="0.3" footer="0.3"/>
  <pageSetup orientation="portrait" horizontalDpi="4294967294" vertic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27E55-927D-40AF-9FF5-A13E22C8D3D0}">
  <dimension ref="A1:H14"/>
  <sheetViews>
    <sheetView tabSelected="1" zoomScale="70" zoomScaleNormal="70" workbookViewId="0">
      <selection activeCell="A15" sqref="A15"/>
    </sheetView>
  </sheetViews>
  <sheetFormatPr defaultRowHeight="15" x14ac:dyDescent="0.25"/>
  <cols>
    <col min="1" max="1" width="49.140625" style="11" customWidth="1"/>
    <col min="2" max="2" width="0.85546875" customWidth="1"/>
    <col min="3" max="3" width="34.140625" customWidth="1"/>
    <col min="4" max="4" width="30.140625" customWidth="1"/>
    <col min="5" max="5" width="43.140625" customWidth="1"/>
    <col min="6" max="6" width="41.42578125" bestFit="1" customWidth="1"/>
    <col min="7" max="7" width="12.28515625" bestFit="1" customWidth="1"/>
  </cols>
  <sheetData>
    <row r="1" spans="1:8" ht="22.5" customHeight="1" x14ac:dyDescent="0.3">
      <c r="A1" s="43" t="s">
        <v>18</v>
      </c>
    </row>
    <row r="2" spans="1:8" ht="104.25" customHeight="1" x14ac:dyDescent="0.25">
      <c r="A2" s="42" t="s">
        <v>0</v>
      </c>
      <c r="B2" s="50" t="s">
        <v>131</v>
      </c>
      <c r="C2" s="50"/>
      <c r="D2" s="50"/>
      <c r="E2" s="50"/>
      <c r="F2" s="50"/>
      <c r="G2" s="50"/>
      <c r="H2" s="50"/>
    </row>
    <row r="3" spans="1:8" ht="5.25" customHeight="1" x14ac:dyDescent="0.25">
      <c r="A3" s="42"/>
      <c r="B3" s="33"/>
      <c r="C3" s="33"/>
      <c r="D3" s="33"/>
      <c r="E3" s="33"/>
      <c r="F3" s="33"/>
      <c r="G3" s="33"/>
      <c r="H3" s="33"/>
    </row>
    <row r="4" spans="1:8" ht="105" customHeight="1" x14ac:dyDescent="0.25">
      <c r="A4" s="42" t="s">
        <v>75</v>
      </c>
      <c r="B4" s="50" t="s">
        <v>19</v>
      </c>
      <c r="C4" s="50"/>
      <c r="D4" s="50"/>
      <c r="E4" s="50"/>
      <c r="F4" s="50"/>
      <c r="G4" s="50"/>
      <c r="H4" s="50"/>
    </row>
    <row r="5" spans="1:8" ht="5.25" customHeight="1" x14ac:dyDescent="0.25">
      <c r="A5" s="42"/>
      <c r="B5" s="33"/>
      <c r="C5" s="33"/>
      <c r="D5" s="33"/>
      <c r="E5" s="33"/>
      <c r="F5" s="33"/>
      <c r="G5" s="33"/>
      <c r="H5" s="33"/>
    </row>
    <row r="6" spans="1:8" ht="105" customHeight="1" x14ac:dyDescent="0.25">
      <c r="A6" s="42" t="s">
        <v>5</v>
      </c>
      <c r="B6" s="50"/>
      <c r="C6" s="50"/>
      <c r="D6" s="50"/>
      <c r="E6" s="50"/>
      <c r="F6" s="50"/>
      <c r="G6" s="50"/>
      <c r="H6" s="50"/>
    </row>
    <row r="7" spans="1:8" ht="4.5" customHeight="1" x14ac:dyDescent="0.25">
      <c r="A7" s="42"/>
      <c r="B7" s="15"/>
      <c r="C7" s="15"/>
      <c r="D7" s="15"/>
      <c r="E7" s="15"/>
      <c r="F7" s="15"/>
      <c r="G7" s="15"/>
      <c r="H7" s="15"/>
    </row>
    <row r="8" spans="1:8" x14ac:dyDescent="0.25">
      <c r="A8" s="44" t="s">
        <v>11</v>
      </c>
      <c r="C8" s="1" t="s">
        <v>8</v>
      </c>
      <c r="D8" s="1" t="s">
        <v>9</v>
      </c>
      <c r="E8" s="1" t="s">
        <v>10</v>
      </c>
      <c r="F8" s="1" t="s">
        <v>140</v>
      </c>
      <c r="G8" s="1"/>
    </row>
    <row r="9" spans="1:8" x14ac:dyDescent="0.25">
      <c r="A9" s="11" t="s">
        <v>136</v>
      </c>
      <c r="C9">
        <v>3</v>
      </c>
      <c r="D9">
        <f>0.05/10</f>
        <v>5.0000000000000001E-3</v>
      </c>
      <c r="E9" s="8">
        <v>47397.5334</v>
      </c>
      <c r="F9" s="8">
        <f>E9*D9</f>
        <v>236.98766700000002</v>
      </c>
      <c r="G9" s="8"/>
    </row>
    <row r="10" spans="1:8" x14ac:dyDescent="0.25">
      <c r="A10" s="11" t="s">
        <v>137</v>
      </c>
      <c r="C10">
        <v>6</v>
      </c>
      <c r="D10">
        <f t="shared" ref="D10:D12" si="0">0.05/10</f>
        <v>5.0000000000000001E-3</v>
      </c>
      <c r="E10" s="8">
        <v>88805.214719999989</v>
      </c>
      <c r="F10" s="8">
        <f t="shared" ref="F10:F12" si="1">E10*D10</f>
        <v>444.02607359999996</v>
      </c>
      <c r="G10" s="8"/>
    </row>
    <row r="11" spans="1:8" x14ac:dyDescent="0.25">
      <c r="A11" s="11" t="s">
        <v>138</v>
      </c>
      <c r="C11">
        <v>2</v>
      </c>
      <c r="D11">
        <f t="shared" si="0"/>
        <v>5.0000000000000001E-3</v>
      </c>
      <c r="E11" s="8">
        <v>26655.396840000005</v>
      </c>
      <c r="F11" s="8">
        <f t="shared" si="1"/>
        <v>133.27698420000002</v>
      </c>
      <c r="G11" s="8"/>
    </row>
    <row r="12" spans="1:8" x14ac:dyDescent="0.25">
      <c r="A12" s="11" t="s">
        <v>139</v>
      </c>
      <c r="C12" s="10">
        <v>4</v>
      </c>
      <c r="D12">
        <f t="shared" si="0"/>
        <v>5.0000000000000001E-3</v>
      </c>
      <c r="E12" s="8">
        <v>48545.088479999999</v>
      </c>
      <c r="F12" s="8">
        <f t="shared" si="1"/>
        <v>242.72544239999999</v>
      </c>
      <c r="G12" s="8"/>
    </row>
    <row r="14" spans="1:8" x14ac:dyDescent="0.25">
      <c r="A14" s="45" t="s">
        <v>3</v>
      </c>
      <c r="B14" s="1"/>
      <c r="C14" s="9">
        <f>SUM(F9:F12)</f>
        <v>1057.0161671999999</v>
      </c>
    </row>
  </sheetData>
  <autoFilter ref="A8:F8" xr:uid="{C67536D5-3A44-436C-A821-E7585857B704}">
    <sortState xmlns:xlrd2="http://schemas.microsoft.com/office/spreadsheetml/2017/richdata2" ref="A9:F25">
      <sortCondition ref="A8"/>
    </sortState>
  </autoFilter>
  <mergeCells count="3">
    <mergeCell ref="B2:H2"/>
    <mergeCell ref="B4:H4"/>
    <mergeCell ref="B6:H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9AA82-6B3F-4C0F-8694-4230F2B923E0}">
  <dimension ref="A1:D7"/>
  <sheetViews>
    <sheetView zoomScale="70" zoomScaleNormal="70" workbookViewId="0">
      <selection activeCell="A2" sqref="A2"/>
    </sheetView>
  </sheetViews>
  <sheetFormatPr defaultRowHeight="15" x14ac:dyDescent="0.25"/>
  <cols>
    <col min="1" max="1" width="50.140625" customWidth="1"/>
    <col min="2" max="2" width="31.42578125" customWidth="1"/>
    <col min="3" max="3" width="33.42578125" customWidth="1"/>
    <col min="4" max="4" width="11.5703125" bestFit="1" customWidth="1"/>
  </cols>
  <sheetData>
    <row r="1" spans="1:4" ht="18.75" x14ac:dyDescent="0.3">
      <c r="A1" s="43" t="s">
        <v>130</v>
      </c>
    </row>
    <row r="2" spans="1:4" ht="98.25" customHeight="1" x14ac:dyDescent="0.25">
      <c r="A2" s="41" t="s">
        <v>5</v>
      </c>
      <c r="B2" s="46" t="s">
        <v>129</v>
      </c>
      <c r="C2" s="46"/>
      <c r="D2" s="46"/>
    </row>
    <row r="3" spans="1:4" ht="5.25" customHeight="1" x14ac:dyDescent="0.25"/>
    <row r="4" spans="1:4" s="1" customFormat="1" x14ac:dyDescent="0.25">
      <c r="A4" s="6" t="s">
        <v>74</v>
      </c>
      <c r="B4" s="1" t="s">
        <v>73</v>
      </c>
      <c r="C4" s="1" t="s">
        <v>72</v>
      </c>
      <c r="D4" s="1" t="s">
        <v>78</v>
      </c>
    </row>
    <row r="5" spans="1:4" x14ac:dyDescent="0.25">
      <c r="A5" t="s">
        <v>77</v>
      </c>
    </row>
    <row r="6" spans="1:4" x14ac:dyDescent="0.25">
      <c r="A6" s="1" t="s">
        <v>123</v>
      </c>
      <c r="B6" s="32">
        <f>SUM(B5)</f>
        <v>0</v>
      </c>
    </row>
    <row r="7" spans="1:4" x14ac:dyDescent="0.25">
      <c r="A7" s="6" t="s">
        <v>79</v>
      </c>
      <c r="B7" s="32">
        <f>SUM(D5)</f>
        <v>0</v>
      </c>
    </row>
  </sheetData>
  <mergeCells count="1">
    <mergeCell ref="B2: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Summary</vt:lpstr>
      <vt:lpstr>Cap hardware</vt:lpstr>
      <vt:lpstr>Cap software</vt:lpstr>
      <vt:lpstr>Cap maintenance</vt:lpstr>
      <vt:lpstr>Recurrent training</vt:lpstr>
      <vt:lpstr>Consumables</vt:lpstr>
      <vt:lpstr>Personnel</vt:lpstr>
      <vt:lpstr>Direct support</vt:lpstr>
      <vt:lpstr>Contracted</vt:lpstr>
      <vt:lpstr>Metadata for raw data</vt:lpstr>
      <vt:lpstr>Raw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Darcy Anderson</dc:creator>
  <cp:lastModifiedBy>Darcy Anderson</cp:lastModifiedBy>
  <dcterms:created xsi:type="dcterms:W3CDTF">2020-03-27T19:31:10Z</dcterms:created>
  <dcterms:modified xsi:type="dcterms:W3CDTF">2020-07-29T16:25:01Z</dcterms:modified>
</cp:coreProperties>
</file>