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tanf5\Desktop\HDAC3 BioID paper\"/>
    </mc:Choice>
  </mc:AlternateContent>
  <bookViews>
    <workbookView xWindow="0" yWindow="0" windowWidth="28800" windowHeight="12300"/>
  </bookViews>
  <sheets>
    <sheet name="Table 1 Sample Inf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J5" i="1" s="1"/>
  <c r="H5" i="1"/>
  <c r="K5" i="1" s="1"/>
  <c r="I5" i="1"/>
  <c r="F6" i="1"/>
  <c r="G6" i="1"/>
  <c r="H6" i="1" s="1"/>
  <c r="F7" i="1"/>
  <c r="G7" i="1" s="1"/>
  <c r="F8" i="1"/>
  <c r="I8" i="1" s="1"/>
  <c r="G8" i="1"/>
  <c r="H8" i="1" s="1"/>
  <c r="F9" i="1"/>
  <c r="G9" i="1" s="1"/>
  <c r="F10" i="1"/>
  <c r="G10" i="1"/>
  <c r="H10" i="1" s="1"/>
  <c r="F11" i="1"/>
  <c r="G11" i="1" s="1"/>
  <c r="F12" i="1"/>
  <c r="H12" i="1" s="1"/>
  <c r="G12" i="1"/>
  <c r="F13" i="1"/>
  <c r="G13" i="1" s="1"/>
  <c r="F14" i="1"/>
  <c r="H14" i="1" s="1"/>
  <c r="G14" i="1"/>
  <c r="F15" i="1"/>
  <c r="G15" i="1" s="1"/>
  <c r="F16" i="1"/>
  <c r="H16" i="1" s="1"/>
  <c r="G16" i="1"/>
  <c r="H13" i="1" l="1"/>
  <c r="I13" i="1"/>
  <c r="I10" i="1"/>
  <c r="I9" i="1"/>
  <c r="J9" i="1" s="1"/>
  <c r="K9" i="1" s="1"/>
  <c r="K10" i="1"/>
  <c r="H15" i="1"/>
  <c r="I15" i="1" s="1"/>
  <c r="H11" i="1"/>
  <c r="I11" i="1" s="1"/>
  <c r="I6" i="1"/>
  <c r="J10" i="1"/>
  <c r="H9" i="1"/>
  <c r="J8" i="1"/>
  <c r="K8" i="1" s="1"/>
  <c r="H7" i="1"/>
  <c r="I16" i="1"/>
  <c r="I14" i="1"/>
  <c r="J14" i="1" s="1"/>
  <c r="I12" i="1"/>
  <c r="K12" i="1" l="1"/>
  <c r="K11" i="1"/>
  <c r="J11" i="1"/>
  <c r="K16" i="1"/>
  <c r="I7" i="1"/>
  <c r="K14" i="1"/>
  <c r="J15" i="1"/>
  <c r="K15" i="1" s="1"/>
  <c r="J16" i="1"/>
  <c r="J12" i="1"/>
  <c r="J13" i="1"/>
  <c r="K13" i="1" s="1"/>
  <c r="J6" i="1"/>
  <c r="K6" i="1" s="1"/>
  <c r="J7" i="1" l="1"/>
  <c r="K7" i="1" s="1"/>
</calcChain>
</file>

<file path=xl/sharedStrings.xml><?xml version="1.0" encoding="utf-8"?>
<sst xmlns="http://schemas.openxmlformats.org/spreadsheetml/2006/main" count="41" uniqueCount="37">
  <si>
    <t>Spin 4000g</t>
  </si>
  <si>
    <t>1hr, 47C</t>
  </si>
  <si>
    <t>QC Pool</t>
  </si>
  <si>
    <t>BioID2 treatment avg Ctrl 3</t>
  </si>
  <si>
    <t>BioID2 treatment avg Ctrl 2</t>
  </si>
  <si>
    <t>BioID2 treatment avg Ctrl 1</t>
  </si>
  <si>
    <t>HDAC3-BioID2 LPS + MS275 3</t>
  </si>
  <si>
    <t>HDAC3-BioID2 LPS + MS275 2</t>
  </si>
  <si>
    <t>HDAC3-BioID2 LPS + MS275 1</t>
  </si>
  <si>
    <t>HDAC3-BioID2 LPS 3</t>
  </si>
  <si>
    <t>HDAC3-BioID2 LPS 2</t>
  </si>
  <si>
    <t>HDAC3-BioID2 LPS 1</t>
  </si>
  <si>
    <t>HDAC3-BioID2 NA 3</t>
  </si>
  <si>
    <t>HDAC3-BioID2 NA 2</t>
  </si>
  <si>
    <t>HDAC3-BioID2 NA 1</t>
  </si>
  <si>
    <t>total fmol/casein</t>
  </si>
  <si>
    <t>Injection Volume</t>
  </si>
  <si>
    <t>Final Recon uL of 1% TFA 2% ACN</t>
  </si>
  <si>
    <t>Elute, 50% ACN, 0.2% formic acid</t>
  </si>
  <si>
    <t>Elute, 0.2% formic acid</t>
  </si>
  <si>
    <t>Elute 50mM TEAB</t>
  </si>
  <si>
    <t>20ng/uL trypsin in 50mM TEAB</t>
  </si>
  <si>
    <t>4x Wash, Binding buffer</t>
  </si>
  <si>
    <t>Volume</t>
  </si>
  <si>
    <t>S-trap binding buffer, 90% MeOH, 100mM TEAB pH 7.1</t>
  </si>
  <si>
    <t>uL 12% phosphoric acid for final 1.2%</t>
  </si>
  <si>
    <t>uL of 400 mM IAA</t>
  </si>
  <si>
    <t>uL of 200 mM DTT</t>
  </si>
  <si>
    <t>uL of 20% SDS, 50mM TEAB</t>
  </si>
  <si>
    <t>casein spike volume</t>
  </si>
  <si>
    <t>uL of Sample</t>
  </si>
  <si>
    <t>starting SDS</t>
  </si>
  <si>
    <t>Proteomics ID</t>
  </si>
  <si>
    <t>Samples</t>
  </si>
  <si>
    <t>Stanfield</t>
  </si>
  <si>
    <t>Client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</si>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</sst>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2" fillId="0" borderId="0" xfId="1"/>
    <xf numFmtId="0" fontId="2" fillId="0" borderId="0" xfId="1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2" fillId="0" borderId="0" xfId="1" applyAlignment="1">
      <alignment horizontal="center"/>
    </xf>
    <xf numFmtId="1" fontId="2" fillId="0" borderId="0" xfId="1" applyNumberFormat="1" applyFill="1" applyAlignment="1">
      <alignment horizontal="center"/>
    </xf>
    <xf numFmtId="164" fontId="2" fillId="0" borderId="0" xfId="1" applyNumberFormat="1" applyFill="1" applyAlignment="1">
      <alignment horizontal="center"/>
    </xf>
    <xf numFmtId="164" fontId="2" fillId="0" borderId="0" xfId="1" applyNumberFormat="1" applyAlignment="1">
      <alignment horizontal="center"/>
    </xf>
    <xf numFmtId="0" fontId="1" fillId="2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J26" sqref="J26"/>
    </sheetView>
  </sheetViews>
  <sheetFormatPr defaultColWidth="11.42578125" defaultRowHeight="15" x14ac:dyDescent="0.25"/>
  <cols>
    <col min="1" max="1" width="33.5703125" style="1" customWidth="1"/>
    <col min="2" max="16384" width="11.42578125" style="1"/>
  </cols>
  <sheetData>
    <row r="1" spans="1:19" x14ac:dyDescent="0.25">
      <c r="A1" s="11" t="s">
        <v>36</v>
      </c>
      <c r="B1" s="4">
        <v>5508</v>
      </c>
      <c r="C1" s="4"/>
      <c r="D1" s="4"/>
      <c r="E1" s="4"/>
      <c r="F1" s="4"/>
      <c r="G1" s="11" t="s">
        <v>33</v>
      </c>
      <c r="H1" s="4">
        <v>12</v>
      </c>
      <c r="I1" s="4"/>
      <c r="J1" s="4"/>
    </row>
    <row r="2" spans="1:19" x14ac:dyDescent="0.25">
      <c r="A2" s="11" t="s">
        <v>35</v>
      </c>
      <c r="B2" s="10" t="s">
        <v>34</v>
      </c>
      <c r="C2" s="10"/>
      <c r="D2" s="10"/>
      <c r="E2" s="10"/>
      <c r="F2" s="10"/>
      <c r="G2" s="10"/>
      <c r="H2" s="10"/>
      <c r="I2" s="4"/>
      <c r="J2" s="4"/>
    </row>
    <row r="3" spans="1:19" x14ac:dyDescent="0.25">
      <c r="C3" s="4"/>
      <c r="D3" s="4"/>
      <c r="E3" s="4"/>
      <c r="F3" s="4"/>
      <c r="G3" s="4"/>
      <c r="H3" s="4"/>
      <c r="I3" s="4"/>
      <c r="J3" s="4"/>
    </row>
    <row r="4" spans="1:19" ht="90" x14ac:dyDescent="0.25">
      <c r="A4" s="9" t="s">
        <v>33</v>
      </c>
      <c r="B4" s="3" t="s">
        <v>32</v>
      </c>
      <c r="C4" s="3" t="s">
        <v>31</v>
      </c>
      <c r="D4" s="3" t="s">
        <v>30</v>
      </c>
      <c r="E4" s="3" t="s">
        <v>29</v>
      </c>
      <c r="F4" s="3" t="s">
        <v>28</v>
      </c>
      <c r="G4" s="8" t="s">
        <v>27</v>
      </c>
      <c r="H4" s="8" t="s">
        <v>26</v>
      </c>
      <c r="I4" s="8" t="s">
        <v>25</v>
      </c>
      <c r="J4" s="8" t="s">
        <v>24</v>
      </c>
      <c r="K4" s="3" t="s">
        <v>23</v>
      </c>
      <c r="L4" s="8" t="s">
        <v>22</v>
      </c>
      <c r="M4" s="8" t="s">
        <v>21</v>
      </c>
      <c r="N4" s="8" t="s">
        <v>20</v>
      </c>
      <c r="O4" s="8" t="s">
        <v>19</v>
      </c>
      <c r="P4" s="8" t="s">
        <v>18</v>
      </c>
      <c r="Q4" s="8" t="s">
        <v>17</v>
      </c>
      <c r="R4" s="8" t="s">
        <v>16</v>
      </c>
      <c r="S4" s="8" t="s">
        <v>15</v>
      </c>
    </row>
    <row r="5" spans="1:19" x14ac:dyDescent="0.25">
      <c r="A5" s="1" t="s">
        <v>14</v>
      </c>
      <c r="B5" s="1">
        <v>52646</v>
      </c>
      <c r="C5" s="2">
        <v>2</v>
      </c>
      <c r="D5" s="2">
        <v>90</v>
      </c>
      <c r="E5" s="2">
        <v>5</v>
      </c>
      <c r="F5" s="7">
        <f>((C5*D5) - ($B$19*D5))/($B$19-20)</f>
        <v>-9</v>
      </c>
      <c r="G5" s="6">
        <f>SUM(D5:F5)/19</f>
        <v>4.5263157894736841</v>
      </c>
      <c r="H5" s="6">
        <f>SUM(D5:G5)/19</f>
        <v>4.7645429362880884</v>
      </c>
      <c r="I5" s="6">
        <f>SUM(D5:H5)/25*2.5</f>
        <v>9.5290858725761787</v>
      </c>
      <c r="J5" s="5">
        <f>SUM(D5:I5)*7</f>
        <v>733.73961218836564</v>
      </c>
      <c r="K5" s="5">
        <f>SUM(D5:J5)</f>
        <v>838.55955678670364</v>
      </c>
      <c r="L5" s="2">
        <v>150</v>
      </c>
      <c r="M5" s="2">
        <v>25</v>
      </c>
      <c r="N5" s="2">
        <v>40</v>
      </c>
      <c r="O5" s="2">
        <v>40</v>
      </c>
      <c r="P5" s="2">
        <v>35</v>
      </c>
      <c r="Q5" s="2">
        <v>20</v>
      </c>
      <c r="R5" s="2">
        <v>5</v>
      </c>
      <c r="S5" s="2">
        <v>120</v>
      </c>
    </row>
    <row r="6" spans="1:19" x14ac:dyDescent="0.25">
      <c r="A6" s="1" t="s">
        <v>13</v>
      </c>
      <c r="B6" s="1">
        <v>52647</v>
      </c>
      <c r="C6" s="2">
        <v>2</v>
      </c>
      <c r="D6" s="2">
        <v>90</v>
      </c>
      <c r="E6" s="2">
        <v>5</v>
      </c>
      <c r="F6" s="7">
        <f>((C6*D6) - ($B$19*D6))/($B$19-20)</f>
        <v>-9</v>
      </c>
      <c r="G6" s="6">
        <f>SUM(D6:F6)/19</f>
        <v>4.5263157894736841</v>
      </c>
      <c r="H6" s="6">
        <f>SUM(D6:G6)/19</f>
        <v>4.7645429362880884</v>
      </c>
      <c r="I6" s="6">
        <f>SUM(D6:H6)/25*2.5</f>
        <v>9.5290858725761787</v>
      </c>
      <c r="J6" s="5">
        <f>SUM(D6:I6)*7</f>
        <v>733.73961218836564</v>
      </c>
      <c r="K6" s="5">
        <f>SUM(D6:J6)</f>
        <v>838.55955678670364</v>
      </c>
      <c r="L6" s="2">
        <v>150</v>
      </c>
      <c r="M6" s="2">
        <v>25</v>
      </c>
      <c r="N6" s="2">
        <v>40</v>
      </c>
      <c r="O6" s="2">
        <v>40</v>
      </c>
      <c r="P6" s="2">
        <v>35</v>
      </c>
      <c r="Q6" s="2">
        <v>20</v>
      </c>
      <c r="R6" s="2">
        <v>5</v>
      </c>
      <c r="S6" s="2">
        <v>240</v>
      </c>
    </row>
    <row r="7" spans="1:19" x14ac:dyDescent="0.25">
      <c r="A7" s="1" t="s">
        <v>12</v>
      </c>
      <c r="B7" s="1">
        <v>52648</v>
      </c>
      <c r="C7" s="2">
        <v>2</v>
      </c>
      <c r="D7" s="2">
        <v>90</v>
      </c>
      <c r="E7" s="2">
        <v>5</v>
      </c>
      <c r="F7" s="7">
        <f>((C7*D7) - ($B$19*D7))/($B$19-20)</f>
        <v>-9</v>
      </c>
      <c r="G7" s="6">
        <f>SUM(D7:F7)/19</f>
        <v>4.5263157894736841</v>
      </c>
      <c r="H7" s="6">
        <f>SUM(D7:G7)/19</f>
        <v>4.7645429362880884</v>
      </c>
      <c r="I7" s="6">
        <f>SUM(D7:H7)/25*2.5</f>
        <v>9.5290858725761787</v>
      </c>
      <c r="J7" s="5">
        <f>SUM(D7:I7)*7</f>
        <v>733.73961218836564</v>
      </c>
      <c r="K7" s="5">
        <f>SUM(D7:J7)</f>
        <v>838.55955678670364</v>
      </c>
      <c r="L7" s="2">
        <v>150</v>
      </c>
      <c r="M7" s="2">
        <v>25</v>
      </c>
      <c r="N7" s="2">
        <v>40</v>
      </c>
      <c r="O7" s="2">
        <v>40</v>
      </c>
      <c r="P7" s="2">
        <v>35</v>
      </c>
      <c r="Q7" s="2">
        <v>20</v>
      </c>
      <c r="R7" s="2">
        <v>5</v>
      </c>
      <c r="S7" s="2">
        <v>120</v>
      </c>
    </row>
    <row r="8" spans="1:19" x14ac:dyDescent="0.25">
      <c r="A8" s="1" t="s">
        <v>11</v>
      </c>
      <c r="B8" s="1">
        <v>52649</v>
      </c>
      <c r="C8" s="2">
        <v>2</v>
      </c>
      <c r="D8" s="2">
        <v>90</v>
      </c>
      <c r="E8" s="2">
        <v>5</v>
      </c>
      <c r="F8" s="7">
        <f>((C8*D8) - ($B$19*D8))/($B$19-20)</f>
        <v>-9</v>
      </c>
      <c r="G8" s="6">
        <f>SUM(D8:F8)/19</f>
        <v>4.5263157894736841</v>
      </c>
      <c r="H8" s="6">
        <f>SUM(D8:G8)/19</f>
        <v>4.7645429362880884</v>
      </c>
      <c r="I8" s="6">
        <f>SUM(D8:H8)/25*2.5</f>
        <v>9.5290858725761787</v>
      </c>
      <c r="J8" s="5">
        <f>SUM(D8:I8)*7</f>
        <v>733.73961218836564</v>
      </c>
      <c r="K8" s="5">
        <f>SUM(D8:J8)</f>
        <v>838.55955678670364</v>
      </c>
      <c r="L8" s="2">
        <v>150</v>
      </c>
      <c r="M8" s="2">
        <v>25</v>
      </c>
      <c r="N8" s="2">
        <v>40</v>
      </c>
      <c r="O8" s="2">
        <v>40</v>
      </c>
      <c r="P8" s="2">
        <v>35</v>
      </c>
      <c r="Q8" s="2">
        <v>20</v>
      </c>
      <c r="R8" s="2">
        <v>5</v>
      </c>
      <c r="S8" s="2">
        <v>240</v>
      </c>
    </row>
    <row r="9" spans="1:19" x14ac:dyDescent="0.25">
      <c r="A9" s="1" t="s">
        <v>10</v>
      </c>
      <c r="B9" s="1">
        <v>52650</v>
      </c>
      <c r="C9" s="2">
        <v>2</v>
      </c>
      <c r="D9" s="2">
        <v>90</v>
      </c>
      <c r="E9" s="2">
        <v>5</v>
      </c>
      <c r="F9" s="7">
        <f>((C9*D9) - ($B$19*D9))/($B$19-20)</f>
        <v>-9</v>
      </c>
      <c r="G9" s="6">
        <f>SUM(D9:F9)/19</f>
        <v>4.5263157894736841</v>
      </c>
      <c r="H9" s="6">
        <f>SUM(D9:G9)/19</f>
        <v>4.7645429362880884</v>
      </c>
      <c r="I9" s="6">
        <f>SUM(D9:H9)/25*2.5</f>
        <v>9.5290858725761787</v>
      </c>
      <c r="J9" s="5">
        <f>SUM(D9:I9)*7</f>
        <v>733.73961218836564</v>
      </c>
      <c r="K9" s="5">
        <f>SUM(D9:J9)</f>
        <v>838.55955678670364</v>
      </c>
      <c r="L9" s="2">
        <v>150</v>
      </c>
      <c r="M9" s="2">
        <v>25</v>
      </c>
      <c r="N9" s="2">
        <v>40</v>
      </c>
      <c r="O9" s="2">
        <v>40</v>
      </c>
      <c r="P9" s="2">
        <v>35</v>
      </c>
      <c r="Q9" s="2">
        <v>20</v>
      </c>
      <c r="R9" s="2">
        <v>5</v>
      </c>
      <c r="S9" s="2">
        <v>120</v>
      </c>
    </row>
    <row r="10" spans="1:19" x14ac:dyDescent="0.25">
      <c r="A10" s="1" t="s">
        <v>9</v>
      </c>
      <c r="B10" s="1">
        <v>52651</v>
      </c>
      <c r="C10" s="2">
        <v>2</v>
      </c>
      <c r="D10" s="2">
        <v>90</v>
      </c>
      <c r="E10" s="2">
        <v>5</v>
      </c>
      <c r="F10" s="7">
        <f>((C10*D10) - ($B$19*D10))/($B$19-20)</f>
        <v>-9</v>
      </c>
      <c r="G10" s="6">
        <f>SUM(D10:F10)/19</f>
        <v>4.5263157894736841</v>
      </c>
      <c r="H10" s="6">
        <f>SUM(D10:G10)/19</f>
        <v>4.7645429362880884</v>
      </c>
      <c r="I10" s="6">
        <f>SUM(D10:H10)/25*2.5</f>
        <v>9.5290858725761787</v>
      </c>
      <c r="J10" s="5">
        <f>SUM(D10:I10)*7</f>
        <v>733.73961218836564</v>
      </c>
      <c r="K10" s="5">
        <f>SUM(D10:J10)</f>
        <v>838.55955678670364</v>
      </c>
      <c r="L10" s="2">
        <v>150</v>
      </c>
      <c r="M10" s="2">
        <v>25</v>
      </c>
      <c r="N10" s="2">
        <v>40</v>
      </c>
      <c r="O10" s="2">
        <v>40</v>
      </c>
      <c r="P10" s="2">
        <v>35</v>
      </c>
      <c r="Q10" s="2">
        <v>20</v>
      </c>
      <c r="R10" s="2">
        <v>2</v>
      </c>
      <c r="S10" s="2">
        <v>240</v>
      </c>
    </row>
    <row r="11" spans="1:19" x14ac:dyDescent="0.25">
      <c r="A11" s="1" t="s">
        <v>8</v>
      </c>
      <c r="B11" s="1">
        <v>52652</v>
      </c>
      <c r="C11" s="2">
        <v>2</v>
      </c>
      <c r="D11" s="2">
        <v>90</v>
      </c>
      <c r="E11" s="2">
        <v>5</v>
      </c>
      <c r="F11" s="7">
        <f>((C11*D11) - ($B$19*D11))/($B$19-20)</f>
        <v>-9</v>
      </c>
      <c r="G11" s="6">
        <f>SUM(D11:F11)/19</f>
        <v>4.5263157894736841</v>
      </c>
      <c r="H11" s="6">
        <f>SUM(D11:G11)/19</f>
        <v>4.7645429362880884</v>
      </c>
      <c r="I11" s="6">
        <f>SUM(D11:H11)/25*2.5</f>
        <v>9.5290858725761787</v>
      </c>
      <c r="J11" s="5">
        <f>SUM(D11:I11)*7</f>
        <v>733.73961218836564</v>
      </c>
      <c r="K11" s="5">
        <f>SUM(D11:J11)</f>
        <v>838.55955678670364</v>
      </c>
      <c r="L11" s="2">
        <v>150</v>
      </c>
      <c r="M11" s="2">
        <v>25</v>
      </c>
      <c r="N11" s="2">
        <v>40</v>
      </c>
      <c r="O11" s="2">
        <v>40</v>
      </c>
      <c r="P11" s="2">
        <v>35</v>
      </c>
      <c r="Q11" s="2">
        <v>20</v>
      </c>
      <c r="R11" s="2">
        <v>5</v>
      </c>
      <c r="S11" s="2">
        <v>120</v>
      </c>
    </row>
    <row r="12" spans="1:19" x14ac:dyDescent="0.25">
      <c r="A12" s="1" t="s">
        <v>7</v>
      </c>
      <c r="B12" s="1">
        <v>52653</v>
      </c>
      <c r="C12" s="2">
        <v>2</v>
      </c>
      <c r="D12" s="2">
        <v>90</v>
      </c>
      <c r="E12" s="2">
        <v>5</v>
      </c>
      <c r="F12" s="7">
        <f>((C12*D12) - ($B$19*D12))/($B$19-20)</f>
        <v>-9</v>
      </c>
      <c r="G12" s="6">
        <f>SUM(D12:F12)/19</f>
        <v>4.5263157894736841</v>
      </c>
      <c r="H12" s="6">
        <f>SUM(D12:G12)/19</f>
        <v>4.7645429362880884</v>
      </c>
      <c r="I12" s="6">
        <f>SUM(D12:H12)/25*2.5</f>
        <v>9.5290858725761787</v>
      </c>
      <c r="J12" s="5">
        <f>SUM(D12:I12)*7</f>
        <v>733.73961218836564</v>
      </c>
      <c r="K12" s="5">
        <f>SUM(D12:J12)</f>
        <v>838.55955678670364</v>
      </c>
      <c r="L12" s="2">
        <v>150</v>
      </c>
      <c r="M12" s="2">
        <v>25</v>
      </c>
      <c r="N12" s="2">
        <v>40</v>
      </c>
      <c r="O12" s="2">
        <v>40</v>
      </c>
      <c r="P12" s="2">
        <v>35</v>
      </c>
      <c r="Q12" s="2">
        <v>20</v>
      </c>
      <c r="R12" s="2">
        <v>5</v>
      </c>
      <c r="S12" s="2">
        <v>240</v>
      </c>
    </row>
    <row r="13" spans="1:19" x14ac:dyDescent="0.25">
      <c r="A13" s="1" t="s">
        <v>6</v>
      </c>
      <c r="B13" s="1">
        <v>52654</v>
      </c>
      <c r="C13" s="2">
        <v>2</v>
      </c>
      <c r="D13" s="2">
        <v>90</v>
      </c>
      <c r="E13" s="2">
        <v>5</v>
      </c>
      <c r="F13" s="7">
        <f>((C13*D13) - ($B$19*D13))/($B$19-20)</f>
        <v>-9</v>
      </c>
      <c r="G13" s="6">
        <f>SUM(D13:F13)/19</f>
        <v>4.5263157894736841</v>
      </c>
      <c r="H13" s="6">
        <f>SUM(D13:G13)/19</f>
        <v>4.7645429362880884</v>
      </c>
      <c r="I13" s="6">
        <f>SUM(D13:H13)/25*2.5</f>
        <v>9.5290858725761787</v>
      </c>
      <c r="J13" s="5">
        <f>SUM(D13:I13)*7</f>
        <v>733.73961218836564</v>
      </c>
      <c r="K13" s="5">
        <f>SUM(D13:J13)</f>
        <v>838.55955678670364</v>
      </c>
      <c r="L13" s="2">
        <v>150</v>
      </c>
      <c r="M13" s="2">
        <v>25</v>
      </c>
      <c r="N13" s="2">
        <v>40</v>
      </c>
      <c r="O13" s="2">
        <v>40</v>
      </c>
      <c r="P13" s="2">
        <v>35</v>
      </c>
      <c r="Q13" s="2">
        <v>20</v>
      </c>
      <c r="R13" s="2">
        <v>2</v>
      </c>
      <c r="S13" s="2">
        <v>120</v>
      </c>
    </row>
    <row r="14" spans="1:19" x14ac:dyDescent="0.25">
      <c r="A14" s="1" t="s">
        <v>5</v>
      </c>
      <c r="B14" s="1">
        <v>52655</v>
      </c>
      <c r="C14" s="2">
        <v>2</v>
      </c>
      <c r="D14" s="2">
        <v>90</v>
      </c>
      <c r="E14" s="2">
        <v>5</v>
      </c>
      <c r="F14" s="7">
        <f>((C14*D14) - ($B$19*D14))/($B$19-20)</f>
        <v>-9</v>
      </c>
      <c r="G14" s="6">
        <f>SUM(D14:F14)/19</f>
        <v>4.5263157894736841</v>
      </c>
      <c r="H14" s="6">
        <f>SUM(D14:G14)/19</f>
        <v>4.7645429362880884</v>
      </c>
      <c r="I14" s="6">
        <f>SUM(D14:H14)/25*2.5</f>
        <v>9.5290858725761787</v>
      </c>
      <c r="J14" s="5">
        <f>SUM(D14:I14)*7</f>
        <v>733.73961218836564</v>
      </c>
      <c r="K14" s="5">
        <f>SUM(D14:J14)</f>
        <v>838.55955678670364</v>
      </c>
      <c r="L14" s="2">
        <v>150</v>
      </c>
      <c r="M14" s="2">
        <v>25</v>
      </c>
      <c r="N14" s="2">
        <v>40</v>
      </c>
      <c r="O14" s="2">
        <v>40</v>
      </c>
      <c r="P14" s="2">
        <v>35</v>
      </c>
      <c r="Q14" s="2">
        <v>20</v>
      </c>
      <c r="R14" s="2">
        <v>5</v>
      </c>
      <c r="S14" s="2">
        <v>240</v>
      </c>
    </row>
    <row r="15" spans="1:19" x14ac:dyDescent="0.25">
      <c r="A15" s="1" t="s">
        <v>4</v>
      </c>
      <c r="B15" s="1">
        <v>52656</v>
      </c>
      <c r="C15" s="2">
        <v>2</v>
      </c>
      <c r="D15" s="2">
        <v>90</v>
      </c>
      <c r="E15" s="2">
        <v>5</v>
      </c>
      <c r="F15" s="7">
        <f>((C15*D15) - ($B$19*D15))/($B$19-20)</f>
        <v>-9</v>
      </c>
      <c r="G15" s="6">
        <f>SUM(D15:F15)/19</f>
        <v>4.5263157894736841</v>
      </c>
      <c r="H15" s="6">
        <f>SUM(D15:G15)/19</f>
        <v>4.7645429362880884</v>
      </c>
      <c r="I15" s="6">
        <f>SUM(D15:H15)/25*2.5</f>
        <v>9.5290858725761787</v>
      </c>
      <c r="J15" s="5">
        <f>SUM(D15:I15)*7</f>
        <v>733.73961218836564</v>
      </c>
      <c r="K15" s="5">
        <f>SUM(D15:J15)</f>
        <v>838.55955678670364</v>
      </c>
      <c r="L15" s="2">
        <v>150</v>
      </c>
      <c r="M15" s="2">
        <v>25</v>
      </c>
      <c r="N15" s="2">
        <v>40</v>
      </c>
      <c r="O15" s="2">
        <v>40</v>
      </c>
      <c r="P15" s="2">
        <v>35</v>
      </c>
      <c r="Q15" s="2">
        <v>20</v>
      </c>
      <c r="R15" s="2">
        <v>5</v>
      </c>
      <c r="S15" s="2">
        <v>120</v>
      </c>
    </row>
    <row r="16" spans="1:19" x14ac:dyDescent="0.25">
      <c r="A16" s="1" t="s">
        <v>3</v>
      </c>
      <c r="B16" s="1">
        <v>52657</v>
      </c>
      <c r="C16" s="2">
        <v>2</v>
      </c>
      <c r="D16" s="2">
        <v>90</v>
      </c>
      <c r="E16" s="2">
        <v>5</v>
      </c>
      <c r="F16" s="7">
        <f>((C16*D16) - ($B$19*D16))/($B$19-20)</f>
        <v>-9</v>
      </c>
      <c r="G16" s="6">
        <f>SUM(D16:F16)/19</f>
        <v>4.5263157894736841</v>
      </c>
      <c r="H16" s="6">
        <f>SUM(D16:G16)/19</f>
        <v>4.7645429362880884</v>
      </c>
      <c r="I16" s="6">
        <f>SUM(D16:H16)/25*2.5</f>
        <v>9.5290858725761787</v>
      </c>
      <c r="J16" s="5">
        <f>SUM(D16:I16)*7</f>
        <v>733.73961218836564</v>
      </c>
      <c r="K16" s="5">
        <f>SUM(D16:J16)</f>
        <v>838.55955678670364</v>
      </c>
      <c r="L16" s="2">
        <v>150</v>
      </c>
      <c r="M16" s="2">
        <v>25</v>
      </c>
      <c r="N16" s="2">
        <v>40</v>
      </c>
      <c r="O16" s="2">
        <v>40</v>
      </c>
      <c r="P16" s="2">
        <v>35</v>
      </c>
      <c r="Q16" s="2">
        <v>20</v>
      </c>
      <c r="R16" s="2">
        <v>5</v>
      </c>
      <c r="S16" s="2">
        <v>240</v>
      </c>
    </row>
    <row r="17" spans="1:19" x14ac:dyDescent="0.25">
      <c r="A17" s="1" t="s">
        <v>2</v>
      </c>
      <c r="B17" s="1">
        <v>52658</v>
      </c>
      <c r="C17" s="2"/>
      <c r="D17" s="2"/>
      <c r="E17" s="2"/>
      <c r="F17" s="7"/>
      <c r="G17" s="6"/>
      <c r="H17" s="6"/>
      <c r="I17" s="6"/>
      <c r="J17" s="5"/>
      <c r="K17" s="5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4"/>
      <c r="B18" s="2"/>
      <c r="C18" s="2"/>
      <c r="D18" s="2"/>
      <c r="E18" s="2"/>
      <c r="F18" s="2"/>
      <c r="G18" s="2"/>
      <c r="H18" s="2"/>
      <c r="I18" s="2"/>
      <c r="J18" s="2"/>
      <c r="K18" s="4"/>
      <c r="L18" s="3" t="s">
        <v>0</v>
      </c>
      <c r="M18" s="3" t="s">
        <v>1</v>
      </c>
      <c r="N18" s="3" t="s">
        <v>0</v>
      </c>
      <c r="O18" s="3" t="s">
        <v>0</v>
      </c>
      <c r="P18" s="3" t="s">
        <v>0</v>
      </c>
      <c r="Q18" s="3"/>
      <c r="R18" s="3"/>
      <c r="S18" s="2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Sample Info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Stanfield</dc:creator>
  <cp:lastModifiedBy>Brent Stanfield</cp:lastModifiedBy>
  <dcterms:created xsi:type="dcterms:W3CDTF">2021-06-22T20:37:35Z</dcterms:created>
  <dcterms:modified xsi:type="dcterms:W3CDTF">2021-06-22T20:37:58Z</dcterms:modified>
</cp:coreProperties>
</file>