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69C3E5F-2ECB-4E84-BEF0-7FBD18407A6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WMR and AWR Day 25" sheetId="1" r:id="rId1"/>
    <sheet name="VMR and AWR Day 46" sheetId="2" r:id="rId2"/>
    <sheet name="VMR and AWR Day 53" sheetId="3" r:id="rId3"/>
    <sheet name="VMR and AWR Day 6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4" l="1"/>
  <c r="U32" i="3" l="1"/>
  <c r="N29" i="4"/>
  <c r="T29" i="4" s="1"/>
  <c r="M8" i="4" l="1"/>
  <c r="S8" i="4" s="1"/>
  <c r="N8" i="4"/>
  <c r="T8" i="4" s="1"/>
  <c r="O8" i="4"/>
  <c r="U8" i="4" s="1"/>
  <c r="P8" i="4"/>
  <c r="V8" i="4" s="1"/>
  <c r="Y9" i="4" l="1"/>
  <c r="Z9" i="4"/>
  <c r="AA9" i="4"/>
  <c r="Y10" i="4"/>
  <c r="Z10" i="4"/>
  <c r="AA10" i="4"/>
  <c r="X10" i="4"/>
  <c r="X9" i="4"/>
  <c r="P19" i="4"/>
  <c r="V19" i="4" s="1"/>
  <c r="M8" i="3"/>
  <c r="S8" i="3" s="1"/>
  <c r="N8" i="3"/>
  <c r="T8" i="3" s="1"/>
  <c r="O8" i="3"/>
  <c r="U8" i="3" s="1"/>
  <c r="P8" i="3"/>
  <c r="V8" i="3" s="1"/>
  <c r="Y9" i="3"/>
  <c r="Z9" i="3"/>
  <c r="AA9" i="3"/>
  <c r="Y10" i="3"/>
  <c r="Z10" i="3"/>
  <c r="AA10" i="3"/>
  <c r="X10" i="3"/>
  <c r="X9" i="3"/>
  <c r="Y9" i="2"/>
  <c r="Z9" i="2"/>
  <c r="AA9" i="2"/>
  <c r="Y10" i="2"/>
  <c r="Z10" i="2"/>
  <c r="AA10" i="2"/>
  <c r="X10" i="2"/>
  <c r="X9" i="2"/>
  <c r="AA10" i="1"/>
  <c r="Z10" i="1"/>
  <c r="Y10" i="1"/>
  <c r="X10" i="1"/>
  <c r="AA9" i="1"/>
  <c r="Z9" i="1"/>
  <c r="Y9" i="1"/>
  <c r="X9" i="1"/>
  <c r="M8" i="2"/>
  <c r="S8" i="2" s="1"/>
  <c r="N8" i="2"/>
  <c r="T8" i="2" s="1"/>
  <c r="O8" i="2"/>
  <c r="U8" i="2" s="1"/>
  <c r="P8" i="2"/>
  <c r="V8" i="2" s="1"/>
  <c r="M8" i="1"/>
  <c r="S8" i="1" s="1"/>
  <c r="N8" i="1"/>
  <c r="T8" i="1" s="1"/>
  <c r="O8" i="1"/>
  <c r="U8" i="1" s="1"/>
  <c r="P8" i="1"/>
  <c r="V8" i="1" s="1"/>
  <c r="M30" i="4" l="1"/>
  <c r="S30" i="4" s="1"/>
  <c r="N30" i="4"/>
  <c r="T30" i="4" s="1"/>
  <c r="O30" i="4"/>
  <c r="P30" i="4"/>
  <c r="V30" i="4" s="1"/>
  <c r="M28" i="4"/>
  <c r="S28" i="4" s="1"/>
  <c r="N28" i="4"/>
  <c r="T28" i="4" s="1"/>
  <c r="O28" i="4"/>
  <c r="U28" i="4" s="1"/>
  <c r="P28" i="4"/>
  <c r="V28" i="4" s="1"/>
  <c r="M27" i="4"/>
  <c r="S27" i="4" s="1"/>
  <c r="N27" i="4"/>
  <c r="T27" i="4" s="1"/>
  <c r="O27" i="4"/>
  <c r="U27" i="4" s="1"/>
  <c r="P27" i="4"/>
  <c r="V27" i="4" s="1"/>
  <c r="M18" i="4"/>
  <c r="S18" i="4" s="1"/>
  <c r="N18" i="4"/>
  <c r="T18" i="4" s="1"/>
  <c r="O18" i="4"/>
  <c r="U18" i="4" s="1"/>
  <c r="P18" i="4"/>
  <c r="V18" i="4" s="1"/>
  <c r="M17" i="4"/>
  <c r="S17" i="4" s="1"/>
  <c r="N17" i="4"/>
  <c r="T17" i="4" s="1"/>
  <c r="O17" i="4"/>
  <c r="U17" i="4" s="1"/>
  <c r="P17" i="4"/>
  <c r="V17" i="4" s="1"/>
  <c r="M16" i="4"/>
  <c r="S16" i="4" s="1"/>
  <c r="N16" i="4"/>
  <c r="T16" i="4" s="1"/>
  <c r="O16" i="4"/>
  <c r="U16" i="4" s="1"/>
  <c r="P16" i="4"/>
  <c r="V16" i="4" s="1"/>
  <c r="M5" i="4"/>
  <c r="S5" i="4" s="1"/>
  <c r="N5" i="4"/>
  <c r="T5" i="4" s="1"/>
  <c r="O5" i="4"/>
  <c r="U5" i="4" s="1"/>
  <c r="P5" i="4"/>
  <c r="V5" i="4" s="1"/>
  <c r="AA32" i="4" l="1"/>
  <c r="Y32" i="4"/>
  <c r="X32" i="4"/>
  <c r="AA31" i="4"/>
  <c r="Z31" i="4"/>
  <c r="Y31" i="4"/>
  <c r="X31" i="4"/>
  <c r="P29" i="4"/>
  <c r="V29" i="4" s="1"/>
  <c r="O29" i="4"/>
  <c r="U29" i="4" s="1"/>
  <c r="M29" i="4"/>
  <c r="S29" i="4" s="1"/>
  <c r="AA21" i="4"/>
  <c r="Z21" i="4"/>
  <c r="Y21" i="4"/>
  <c r="X21" i="4"/>
  <c r="AA20" i="4"/>
  <c r="Z20" i="4"/>
  <c r="Y20" i="4"/>
  <c r="X20" i="4"/>
  <c r="O19" i="4"/>
  <c r="U19" i="4" s="1"/>
  <c r="N19" i="4"/>
  <c r="T19" i="4" s="1"/>
  <c r="M19" i="4"/>
  <c r="S19" i="4" s="1"/>
  <c r="P7" i="4"/>
  <c r="V7" i="4" s="1"/>
  <c r="O7" i="4"/>
  <c r="U7" i="4" s="1"/>
  <c r="N7" i="4"/>
  <c r="T7" i="4" s="1"/>
  <c r="M7" i="4"/>
  <c r="S7" i="4" s="1"/>
  <c r="S9" i="4" s="1"/>
  <c r="P6" i="4"/>
  <c r="V6" i="4" s="1"/>
  <c r="O6" i="4"/>
  <c r="U6" i="4" s="1"/>
  <c r="N6" i="4"/>
  <c r="T6" i="4" s="1"/>
  <c r="M6" i="4"/>
  <c r="S6" i="4" s="1"/>
  <c r="AA32" i="3"/>
  <c r="Y32" i="3"/>
  <c r="X32" i="3"/>
  <c r="AA31" i="3"/>
  <c r="Z31" i="3"/>
  <c r="Y31" i="3"/>
  <c r="X31" i="3"/>
  <c r="AA21" i="3"/>
  <c r="Z21" i="3"/>
  <c r="Y21" i="3"/>
  <c r="X21" i="3"/>
  <c r="AA20" i="3"/>
  <c r="Z20" i="3"/>
  <c r="Y20" i="3"/>
  <c r="X20" i="3"/>
  <c r="Y31" i="2"/>
  <c r="Z31" i="2"/>
  <c r="AA32" i="2"/>
  <c r="Y32" i="2"/>
  <c r="X32" i="2"/>
  <c r="AA31" i="2"/>
  <c r="X31" i="2"/>
  <c r="AA21" i="2"/>
  <c r="Z21" i="2"/>
  <c r="Y21" i="2"/>
  <c r="X21" i="2"/>
  <c r="AA20" i="2"/>
  <c r="Z20" i="2"/>
  <c r="Y20" i="2"/>
  <c r="X20" i="2"/>
  <c r="M30" i="2"/>
  <c r="S30" i="2" s="1"/>
  <c r="N30" i="2"/>
  <c r="T30" i="2" s="1"/>
  <c r="O30" i="2"/>
  <c r="P30" i="2"/>
  <c r="V30" i="2" s="1"/>
  <c r="U30" i="2"/>
  <c r="AA32" i="1"/>
  <c r="Y32" i="1"/>
  <c r="X32" i="1"/>
  <c r="AA31" i="1"/>
  <c r="Y31" i="1"/>
  <c r="X31" i="1"/>
  <c r="AA21" i="1"/>
  <c r="Z21" i="1"/>
  <c r="Y21" i="1"/>
  <c r="X21" i="1"/>
  <c r="AA20" i="1"/>
  <c r="Z20" i="1"/>
  <c r="Y20" i="1"/>
  <c r="X20" i="1"/>
  <c r="M30" i="3"/>
  <c r="S30" i="3" s="1"/>
  <c r="N30" i="3"/>
  <c r="T30" i="3" s="1"/>
  <c r="O30" i="3"/>
  <c r="U30" i="3" s="1"/>
  <c r="P30" i="3"/>
  <c r="V30" i="3" s="1"/>
  <c r="M29" i="3"/>
  <c r="S29" i="3" s="1"/>
  <c r="N29" i="3"/>
  <c r="T29" i="3" s="1"/>
  <c r="O29" i="3"/>
  <c r="P29" i="3"/>
  <c r="V29" i="3" s="1"/>
  <c r="U29" i="3"/>
  <c r="M28" i="3"/>
  <c r="S28" i="3" s="1"/>
  <c r="N28" i="3"/>
  <c r="T28" i="3" s="1"/>
  <c r="O28" i="3"/>
  <c r="U28" i="3" s="1"/>
  <c r="P28" i="3"/>
  <c r="V28" i="3" s="1"/>
  <c r="M27" i="3"/>
  <c r="S27" i="3" s="1"/>
  <c r="N27" i="3"/>
  <c r="T27" i="3" s="1"/>
  <c r="O27" i="3"/>
  <c r="U27" i="3" s="1"/>
  <c r="P27" i="3"/>
  <c r="V27" i="3" s="1"/>
  <c r="M18" i="3"/>
  <c r="S18" i="3" s="1"/>
  <c r="N18" i="3"/>
  <c r="T18" i="3" s="1"/>
  <c r="O18" i="3"/>
  <c r="U18" i="3" s="1"/>
  <c r="P18" i="3"/>
  <c r="V18" i="3" s="1"/>
  <c r="M17" i="3"/>
  <c r="S17" i="3" s="1"/>
  <c r="N17" i="3"/>
  <c r="T17" i="3" s="1"/>
  <c r="O17" i="3"/>
  <c r="U17" i="3" s="1"/>
  <c r="P17" i="3"/>
  <c r="V17" i="3" s="1"/>
  <c r="M16" i="3"/>
  <c r="S16" i="3" s="1"/>
  <c r="N16" i="3"/>
  <c r="T16" i="3" s="1"/>
  <c r="O16" i="3"/>
  <c r="U16" i="3" s="1"/>
  <c r="P16" i="3"/>
  <c r="V16" i="3" s="1"/>
  <c r="M6" i="3"/>
  <c r="S6" i="3" s="1"/>
  <c r="N6" i="3"/>
  <c r="T6" i="3" s="1"/>
  <c r="O6" i="3"/>
  <c r="U6" i="3" s="1"/>
  <c r="P6" i="3"/>
  <c r="V6" i="3" s="1"/>
  <c r="M5" i="3"/>
  <c r="S5" i="3" s="1"/>
  <c r="N5" i="3"/>
  <c r="T5" i="3" s="1"/>
  <c r="O5" i="3"/>
  <c r="U5" i="3" s="1"/>
  <c r="P5" i="3"/>
  <c r="V5" i="3" s="1"/>
  <c r="M29" i="2"/>
  <c r="S29" i="2" s="1"/>
  <c r="N29" i="2"/>
  <c r="T29" i="2" s="1"/>
  <c r="O29" i="2"/>
  <c r="U29" i="2" s="1"/>
  <c r="P29" i="2"/>
  <c r="V29" i="2" s="1"/>
  <c r="M28" i="2"/>
  <c r="S28" i="2" s="1"/>
  <c r="N28" i="2"/>
  <c r="T28" i="2" s="1"/>
  <c r="O28" i="2"/>
  <c r="U28" i="2" s="1"/>
  <c r="P28" i="2"/>
  <c r="V28" i="2" s="1"/>
  <c r="M27" i="2"/>
  <c r="S27" i="2" s="1"/>
  <c r="N27" i="2"/>
  <c r="O27" i="2"/>
  <c r="P27" i="2"/>
  <c r="V27" i="2" s="1"/>
  <c r="T27" i="2"/>
  <c r="U27" i="2"/>
  <c r="M18" i="2"/>
  <c r="S18" i="2" s="1"/>
  <c r="N18" i="2"/>
  <c r="T18" i="2" s="1"/>
  <c r="O18" i="2"/>
  <c r="U18" i="2" s="1"/>
  <c r="P18" i="2"/>
  <c r="V18" i="2" s="1"/>
  <c r="M17" i="2"/>
  <c r="S17" i="2" s="1"/>
  <c r="N17" i="2"/>
  <c r="T17" i="2" s="1"/>
  <c r="O17" i="2"/>
  <c r="U17" i="2" s="1"/>
  <c r="P17" i="2"/>
  <c r="V17" i="2" s="1"/>
  <c r="M16" i="2"/>
  <c r="S16" i="2" s="1"/>
  <c r="N16" i="2"/>
  <c r="T16" i="2" s="1"/>
  <c r="O16" i="2"/>
  <c r="U16" i="2" s="1"/>
  <c r="P16" i="2"/>
  <c r="V16" i="2" s="1"/>
  <c r="M6" i="2"/>
  <c r="S6" i="2" s="1"/>
  <c r="N6" i="2"/>
  <c r="T6" i="2" s="1"/>
  <c r="O6" i="2"/>
  <c r="U6" i="2" s="1"/>
  <c r="P6" i="2"/>
  <c r="V6" i="2" s="1"/>
  <c r="M5" i="2"/>
  <c r="S5" i="2" s="1"/>
  <c r="N5" i="2"/>
  <c r="T5" i="2" s="1"/>
  <c r="O5" i="2"/>
  <c r="U5" i="2" s="1"/>
  <c r="P5" i="2"/>
  <c r="V5" i="2" s="1"/>
  <c r="M30" i="1"/>
  <c r="S30" i="1" s="1"/>
  <c r="N30" i="1"/>
  <c r="T30" i="1" s="1"/>
  <c r="O30" i="1"/>
  <c r="U30" i="1" s="1"/>
  <c r="P30" i="1"/>
  <c r="V30" i="1" s="1"/>
  <c r="M29" i="1"/>
  <c r="S29" i="1" s="1"/>
  <c r="N29" i="1"/>
  <c r="T29" i="1" s="1"/>
  <c r="O29" i="1"/>
  <c r="U29" i="1" s="1"/>
  <c r="P29" i="1"/>
  <c r="V29" i="1" s="1"/>
  <c r="M28" i="1"/>
  <c r="S28" i="1" s="1"/>
  <c r="N28" i="1"/>
  <c r="T28" i="1" s="1"/>
  <c r="O28" i="1"/>
  <c r="U28" i="1" s="1"/>
  <c r="P28" i="1"/>
  <c r="V28" i="1" s="1"/>
  <c r="M27" i="1"/>
  <c r="S27" i="1" s="1"/>
  <c r="N27" i="1"/>
  <c r="T27" i="1" s="1"/>
  <c r="O27" i="1"/>
  <c r="U27" i="1" s="1"/>
  <c r="P27" i="1"/>
  <c r="V27" i="1" s="1"/>
  <c r="M19" i="1"/>
  <c r="S19" i="1" s="1"/>
  <c r="N19" i="1"/>
  <c r="T19" i="1" s="1"/>
  <c r="O19" i="1"/>
  <c r="U19" i="1" s="1"/>
  <c r="P19" i="1"/>
  <c r="V19" i="1" s="1"/>
  <c r="M17" i="1"/>
  <c r="S17" i="1" s="1"/>
  <c r="N17" i="1"/>
  <c r="T17" i="1" s="1"/>
  <c r="O17" i="1"/>
  <c r="U17" i="1" s="1"/>
  <c r="P17" i="1"/>
  <c r="V17" i="1" s="1"/>
  <c r="M18" i="1"/>
  <c r="S18" i="1" s="1"/>
  <c r="N18" i="1"/>
  <c r="O18" i="1"/>
  <c r="U18" i="1" s="1"/>
  <c r="P18" i="1"/>
  <c r="V18" i="1" s="1"/>
  <c r="T18" i="1"/>
  <c r="M16" i="1"/>
  <c r="S16" i="1" s="1"/>
  <c r="N16" i="1"/>
  <c r="T16" i="1" s="1"/>
  <c r="O16" i="1"/>
  <c r="U16" i="1" s="1"/>
  <c r="P16" i="1"/>
  <c r="V16" i="1" s="1"/>
  <c r="M6" i="1"/>
  <c r="S6" i="1" s="1"/>
  <c r="N6" i="1"/>
  <c r="T6" i="1" s="1"/>
  <c r="O6" i="1"/>
  <c r="U6" i="1" s="1"/>
  <c r="P6" i="1"/>
  <c r="V6" i="1" s="1"/>
  <c r="P5" i="1"/>
  <c r="V5" i="1" s="1"/>
  <c r="M5" i="1"/>
  <c r="S5" i="1" s="1"/>
  <c r="N5" i="1"/>
  <c r="T5" i="1" s="1"/>
  <c r="O5" i="1"/>
  <c r="U5" i="1" s="1"/>
  <c r="P19" i="3"/>
  <c r="V19" i="3" s="1"/>
  <c r="O19" i="3"/>
  <c r="U19" i="3" s="1"/>
  <c r="N19" i="3"/>
  <c r="T19" i="3" s="1"/>
  <c r="M19" i="3"/>
  <c r="S19" i="3" s="1"/>
  <c r="P7" i="3"/>
  <c r="V7" i="3" s="1"/>
  <c r="O7" i="3"/>
  <c r="U7" i="3" s="1"/>
  <c r="N7" i="3"/>
  <c r="T7" i="3" s="1"/>
  <c r="M7" i="3"/>
  <c r="S7" i="3" s="1"/>
  <c r="P19" i="2"/>
  <c r="V19" i="2" s="1"/>
  <c r="O19" i="2"/>
  <c r="U19" i="2" s="1"/>
  <c r="N19" i="2"/>
  <c r="T19" i="2" s="1"/>
  <c r="M19" i="2"/>
  <c r="S19" i="2" s="1"/>
  <c r="P7" i="2"/>
  <c r="V7" i="2" s="1"/>
  <c r="O7" i="2"/>
  <c r="U7" i="2" s="1"/>
  <c r="N7" i="2"/>
  <c r="T7" i="2" s="1"/>
  <c r="M7" i="2"/>
  <c r="S7" i="2" s="1"/>
  <c r="P7" i="1"/>
  <c r="V7" i="1" s="1"/>
  <c r="O7" i="1"/>
  <c r="U7" i="1" s="1"/>
  <c r="N7" i="1"/>
  <c r="T7" i="1" s="1"/>
  <c r="M7" i="1"/>
  <c r="S7" i="1" s="1"/>
  <c r="S10" i="4" l="1"/>
  <c r="T9" i="4"/>
  <c r="S10" i="3"/>
  <c r="S9" i="3"/>
  <c r="T9" i="3"/>
  <c r="T10" i="3"/>
  <c r="U20" i="3"/>
  <c r="U21" i="3"/>
  <c r="V9" i="3"/>
  <c r="V10" i="3"/>
  <c r="V20" i="3"/>
  <c r="V21" i="3"/>
  <c r="T20" i="3"/>
  <c r="T21" i="3"/>
  <c r="U9" i="3"/>
  <c r="U10" i="3"/>
  <c r="S21" i="3"/>
  <c r="S20" i="3"/>
  <c r="T10" i="4"/>
  <c r="V9" i="4"/>
  <c r="V10" i="4"/>
  <c r="U9" i="4"/>
  <c r="U10" i="4"/>
  <c r="S21" i="2"/>
  <c r="S20" i="2"/>
  <c r="V9" i="2"/>
  <c r="V10" i="2"/>
  <c r="V20" i="2"/>
  <c r="V21" i="2"/>
  <c r="T9" i="2"/>
  <c r="T10" i="2"/>
  <c r="U20" i="2"/>
  <c r="U21" i="2"/>
  <c r="S10" i="2"/>
  <c r="S9" i="2"/>
  <c r="T21" i="2"/>
  <c r="T20" i="2"/>
  <c r="U9" i="2"/>
  <c r="U10" i="2"/>
  <c r="S10" i="1"/>
  <c r="S9" i="1"/>
  <c r="V10" i="1"/>
  <c r="V9" i="1"/>
  <c r="U9" i="1"/>
  <c r="U10" i="1"/>
  <c r="T9" i="1"/>
  <c r="T10" i="1"/>
  <c r="Z32" i="4"/>
  <c r="V32" i="3"/>
  <c r="S32" i="3"/>
  <c r="T21" i="1"/>
  <c r="S20" i="1"/>
  <c r="V21" i="1"/>
  <c r="S32" i="1"/>
  <c r="U21" i="1"/>
  <c r="V32" i="1"/>
  <c r="U32" i="1"/>
  <c r="T32" i="1"/>
  <c r="S21" i="1"/>
  <c r="T32" i="3"/>
  <c r="U21" i="4"/>
  <c r="U20" i="4"/>
  <c r="U32" i="4"/>
  <c r="U31" i="4"/>
  <c r="V21" i="4"/>
  <c r="V20" i="4"/>
  <c r="V32" i="4"/>
  <c r="V31" i="4"/>
  <c r="S21" i="4"/>
  <c r="S20" i="4"/>
  <c r="S32" i="4"/>
  <c r="S31" i="4"/>
  <c r="T21" i="4"/>
  <c r="T20" i="4"/>
  <c r="T32" i="4"/>
  <c r="T31" i="4"/>
  <c r="Z32" i="3"/>
  <c r="T32" i="2"/>
  <c r="U32" i="2"/>
  <c r="S32" i="2"/>
  <c r="V32" i="2"/>
  <c r="Z32" i="2"/>
  <c r="Z32" i="1"/>
  <c r="Z31" i="1"/>
  <c r="S31" i="3"/>
  <c r="T31" i="3"/>
  <c r="U31" i="3"/>
  <c r="V31" i="3"/>
  <c r="S31" i="2"/>
  <c r="T31" i="2"/>
  <c r="U31" i="2"/>
  <c r="V31" i="2"/>
  <c r="S31" i="1"/>
  <c r="U31" i="1"/>
  <c r="V31" i="1"/>
  <c r="T31" i="1"/>
  <c r="T20" i="1"/>
  <c r="V20" i="1"/>
  <c r="U20" i="1"/>
</calcChain>
</file>

<file path=xl/sharedStrings.xml><?xml version="1.0" encoding="utf-8"?>
<sst xmlns="http://schemas.openxmlformats.org/spreadsheetml/2006/main" count="371" uniqueCount="28">
  <si>
    <t>Difference</t>
  </si>
  <si>
    <t>% of increase from basal</t>
  </si>
  <si>
    <t>0.5 mL</t>
  </si>
  <si>
    <t>1 mL</t>
  </si>
  <si>
    <t>2 mL</t>
  </si>
  <si>
    <t>3 mL</t>
  </si>
  <si>
    <t>Media</t>
  </si>
  <si>
    <t>Err. St.</t>
  </si>
  <si>
    <r>
      <rPr>
        <b/>
        <sz val="11"/>
        <rFont val="Calibri"/>
        <family val="2"/>
        <scheme val="minor"/>
      </rPr>
      <t>Integral from the minimum (mV</t>
    </r>
    <r>
      <rPr>
        <b/>
        <sz val="11"/>
        <rFont val="Calibri"/>
        <family val="2"/>
      </rPr>
      <t>·</t>
    </r>
    <r>
      <rPr>
        <b/>
        <sz val="11"/>
        <rFont val="Calibri"/>
        <family val="2"/>
        <scheme val="minor"/>
      </rPr>
      <t xml:space="preserve">s) - 30s </t>
    </r>
    <r>
      <rPr>
        <b/>
        <sz val="11"/>
        <color rgb="FFC00000"/>
        <rFont val="Calibri"/>
        <family val="2"/>
        <scheme val="minor"/>
      </rPr>
      <t>during distension</t>
    </r>
  </si>
  <si>
    <r>
      <rPr>
        <b/>
        <sz val="11"/>
        <rFont val="Calibri"/>
        <family val="2"/>
        <scheme val="minor"/>
      </rPr>
      <t>Integral from the minimum (mV</t>
    </r>
    <r>
      <rPr>
        <b/>
        <sz val="11"/>
        <rFont val="Calibri"/>
        <family val="2"/>
      </rPr>
      <t>·</t>
    </r>
    <r>
      <rPr>
        <b/>
        <sz val="11"/>
        <rFont val="Calibri"/>
        <family val="2"/>
        <scheme val="minor"/>
      </rPr>
      <t xml:space="preserve">s) - 30s </t>
    </r>
    <r>
      <rPr>
        <b/>
        <sz val="11"/>
        <color rgb="FF0070C0"/>
        <rFont val="Calibri"/>
        <family val="2"/>
        <scheme val="minor"/>
      </rPr>
      <t>before distension</t>
    </r>
  </si>
  <si>
    <t xml:space="preserve"> </t>
  </si>
  <si>
    <t>9N</t>
  </si>
  <si>
    <t>10N</t>
  </si>
  <si>
    <t>11N</t>
  </si>
  <si>
    <t>1N</t>
  </si>
  <si>
    <t>2N</t>
  </si>
  <si>
    <t>3N</t>
  </si>
  <si>
    <t>5N</t>
  </si>
  <si>
    <t>4N</t>
  </si>
  <si>
    <t>6N</t>
  </si>
  <si>
    <t>7N</t>
  </si>
  <si>
    <t>8N</t>
  </si>
  <si>
    <t>AWR</t>
  </si>
  <si>
    <t>12N</t>
  </si>
  <si>
    <t>veh</t>
  </si>
  <si>
    <r>
      <t>abx + FMT</t>
    </r>
    <r>
      <rPr>
        <b/>
        <vertAlign val="superscript"/>
        <sz val="11"/>
        <color theme="1"/>
        <rFont val="Calibri"/>
        <family val="2"/>
        <scheme val="minor"/>
      </rPr>
      <t xml:space="preserve"> CTR</t>
    </r>
  </si>
  <si>
    <r>
      <t xml:space="preserve">abx + FMT </t>
    </r>
    <r>
      <rPr>
        <b/>
        <vertAlign val="superscript"/>
        <sz val="11"/>
        <color theme="1"/>
        <rFont val="Calibri"/>
        <family val="2"/>
        <scheme val="minor"/>
      </rPr>
      <t>DNBS</t>
    </r>
  </si>
  <si>
    <r>
      <t xml:space="preserve">abx + FMT </t>
    </r>
    <r>
      <rPr>
        <b/>
        <vertAlign val="superscript"/>
        <sz val="11"/>
        <color theme="1"/>
        <rFont val="Calibri"/>
        <family val="2"/>
        <scheme val="minor"/>
      </rPr>
      <t>CTR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</si>
</sst>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/>
    <xf numFmtId="2" fontId="0" fillId="0" borderId="0" xfId="0" applyNumberFormat="1"/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2" fontId="6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4"/>
  <sheetViews>
    <sheetView topLeftCell="A6" zoomScale="70" zoomScaleNormal="70" workbookViewId="0">
      <selection activeCell="T21" sqref="T21"/>
    </sheetView>
  </sheetViews>
  <sheetFormatPr defaultRowHeight="15" x14ac:dyDescent="0.25"/>
  <cols>
    <col min="1" max="1" width="30.140625" customWidth="1"/>
    <col min="2" max="2" width="7.140625" customWidth="1"/>
    <col min="28" max="28" width="9.140625" style="17"/>
  </cols>
  <sheetData>
    <row r="2" spans="1:28" x14ac:dyDescent="0.25">
      <c r="C2" s="30" t="s">
        <v>8</v>
      </c>
      <c r="D2" s="30"/>
      <c r="E2" s="30"/>
      <c r="F2" s="30"/>
      <c r="H2" s="31" t="s">
        <v>9</v>
      </c>
      <c r="I2" s="31"/>
      <c r="J2" s="31"/>
      <c r="K2" s="31"/>
      <c r="M2" s="32" t="s">
        <v>0</v>
      </c>
      <c r="N2" s="32"/>
      <c r="O2" s="32"/>
      <c r="P2" s="32"/>
      <c r="Q2" s="1"/>
      <c r="S2" s="32" t="s">
        <v>1</v>
      </c>
      <c r="T2" s="32"/>
      <c r="U2" s="32"/>
      <c r="V2" s="32"/>
      <c r="X2" s="32" t="s">
        <v>22</v>
      </c>
      <c r="Y2" s="32"/>
      <c r="Z2" s="32"/>
      <c r="AA2" s="32"/>
      <c r="AB2" s="18"/>
    </row>
    <row r="3" spans="1:28" x14ac:dyDescent="0.25">
      <c r="C3" s="30"/>
      <c r="D3" s="30"/>
      <c r="E3" s="30"/>
      <c r="F3" s="30"/>
      <c r="H3" s="31"/>
      <c r="I3" s="31"/>
      <c r="J3" s="31"/>
      <c r="K3" s="31"/>
      <c r="M3" s="32"/>
      <c r="N3" s="32"/>
      <c r="O3" s="32"/>
      <c r="P3" s="32"/>
      <c r="Q3" s="1"/>
      <c r="S3" s="32"/>
      <c r="T3" s="32"/>
      <c r="U3" s="32"/>
      <c r="V3" s="32"/>
      <c r="X3" s="32"/>
      <c r="Y3" s="32"/>
      <c r="Z3" s="32"/>
      <c r="AA3" s="32"/>
      <c r="AB3" s="18"/>
    </row>
    <row r="4" spans="1:28" x14ac:dyDescent="0.25">
      <c r="A4" s="2" t="s">
        <v>24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3" t="s">
        <v>2</v>
      </c>
      <c r="I4" s="3" t="s">
        <v>3</v>
      </c>
      <c r="J4" s="3" t="s">
        <v>4</v>
      </c>
      <c r="K4" s="3" t="s">
        <v>5</v>
      </c>
      <c r="L4" s="4"/>
      <c r="M4" s="5" t="s">
        <v>2</v>
      </c>
      <c r="N4" s="5" t="s">
        <v>3</v>
      </c>
      <c r="O4" s="5" t="s">
        <v>4</v>
      </c>
      <c r="P4" s="5" t="s">
        <v>5</v>
      </c>
      <c r="Q4" s="6"/>
      <c r="R4" s="4"/>
      <c r="S4" s="5" t="s">
        <v>2</v>
      </c>
      <c r="T4" s="5" t="s">
        <v>3</v>
      </c>
      <c r="U4" s="5" t="s">
        <v>4</v>
      </c>
      <c r="V4" s="5" t="s">
        <v>5</v>
      </c>
      <c r="X4" s="5" t="s">
        <v>2</v>
      </c>
      <c r="Y4" s="5" t="s">
        <v>3</v>
      </c>
      <c r="Z4" s="5" t="s">
        <v>4</v>
      </c>
      <c r="AA4" s="5" t="s">
        <v>5</v>
      </c>
      <c r="AB4" s="16"/>
    </row>
    <row r="5" spans="1:28" x14ac:dyDescent="0.25">
      <c r="A5" s="7" t="s">
        <v>11</v>
      </c>
      <c r="C5">
        <v>1.94381062</v>
      </c>
      <c r="D5">
        <v>1.36912875</v>
      </c>
      <c r="E5">
        <v>6.1578770309999999</v>
      </c>
      <c r="F5">
        <v>6.9432103100000004</v>
      </c>
      <c r="G5" s="9"/>
      <c r="H5">
        <v>1.448357656</v>
      </c>
      <c r="I5">
        <v>1.266855625</v>
      </c>
      <c r="J5">
        <v>2.71109672</v>
      </c>
      <c r="K5">
        <v>2.2146807810000002</v>
      </c>
      <c r="L5" s="10"/>
      <c r="M5" s="8">
        <f t="shared" ref="M5:P7" si="0">C5-H5</f>
        <v>0.49545296400000005</v>
      </c>
      <c r="N5" s="8">
        <f t="shared" si="0"/>
        <v>0.10227312499999996</v>
      </c>
      <c r="O5" s="8">
        <f t="shared" si="0"/>
        <v>3.4467803109999999</v>
      </c>
      <c r="P5" s="8">
        <f t="shared" si="0"/>
        <v>4.7285295290000002</v>
      </c>
      <c r="Q5" s="6"/>
      <c r="R5" s="4"/>
      <c r="S5" s="11">
        <f t="shared" ref="S5:V6" si="1">(M5/H5)*100</f>
        <v>34.207915561983263</v>
      </c>
      <c r="T5" s="11">
        <f t="shared" si="1"/>
        <v>8.0729897694537982</v>
      </c>
      <c r="U5" s="11">
        <f t="shared" si="1"/>
        <v>127.13601420313769</v>
      </c>
      <c r="V5" s="11">
        <f t="shared" si="1"/>
        <v>213.5084012814215</v>
      </c>
      <c r="X5">
        <v>0</v>
      </c>
      <c r="Y5">
        <v>0</v>
      </c>
      <c r="Z5">
        <v>2</v>
      </c>
      <c r="AA5">
        <v>3</v>
      </c>
    </row>
    <row r="6" spans="1:28" x14ac:dyDescent="0.25">
      <c r="A6" s="7" t="s">
        <v>12</v>
      </c>
      <c r="C6">
        <v>1.66245047</v>
      </c>
      <c r="D6">
        <v>1.352091406</v>
      </c>
      <c r="E6">
        <v>5.0872112500000002</v>
      </c>
      <c r="F6">
        <v>5.0615512499999999</v>
      </c>
      <c r="G6" s="10"/>
      <c r="H6">
        <v>1.790440469</v>
      </c>
      <c r="I6">
        <v>1.0105146869999999</v>
      </c>
      <c r="J6">
        <v>2.427846094</v>
      </c>
      <c r="K6">
        <v>2.5926554689999999</v>
      </c>
      <c r="L6" s="10"/>
      <c r="M6" s="8">
        <f t="shared" si="0"/>
        <v>-0.12798999899999997</v>
      </c>
      <c r="N6" s="8">
        <f t="shared" si="0"/>
        <v>0.34157671900000008</v>
      </c>
      <c r="O6" s="8">
        <f t="shared" si="0"/>
        <v>2.6593651560000002</v>
      </c>
      <c r="P6" s="8">
        <f t="shared" si="0"/>
        <v>2.4688957810000001</v>
      </c>
      <c r="Q6" s="6"/>
      <c r="R6" s="4"/>
      <c r="S6" s="11">
        <f t="shared" si="1"/>
        <v>-7.14852022259557</v>
      </c>
      <c r="T6" s="11">
        <f t="shared" si="1"/>
        <v>33.802251802402559</v>
      </c>
      <c r="U6" s="11">
        <f t="shared" si="1"/>
        <v>109.53598593305232</v>
      </c>
      <c r="V6" s="11">
        <f t="shared" si="1"/>
        <v>95.226527802101884</v>
      </c>
      <c r="X6">
        <v>0</v>
      </c>
      <c r="Y6">
        <v>0</v>
      </c>
      <c r="Z6">
        <v>2</v>
      </c>
      <c r="AA6">
        <v>3</v>
      </c>
    </row>
    <row r="7" spans="1:28" x14ac:dyDescent="0.25">
      <c r="A7" s="7" t="s">
        <v>13</v>
      </c>
      <c r="C7">
        <v>2.0154789630000001</v>
      </c>
      <c r="D7">
        <v>2.814896354</v>
      </c>
      <c r="E7">
        <v>4.1256935870999998</v>
      </c>
      <c r="F7">
        <v>3.9841526974499999</v>
      </c>
      <c r="G7" s="10"/>
      <c r="H7">
        <v>1.90440469</v>
      </c>
      <c r="I7">
        <v>1.9010514687</v>
      </c>
      <c r="J7">
        <v>2.12</v>
      </c>
      <c r="K7">
        <v>1.9592655469</v>
      </c>
      <c r="L7" s="10"/>
      <c r="M7" s="8">
        <f t="shared" si="0"/>
        <v>0.11107427300000006</v>
      </c>
      <c r="N7" s="8">
        <f t="shared" si="0"/>
        <v>0.91384488530000008</v>
      </c>
      <c r="O7" s="8">
        <f t="shared" si="0"/>
        <v>2.0056935870999997</v>
      </c>
      <c r="P7" s="8">
        <f t="shared" si="0"/>
        <v>2.0248871505499997</v>
      </c>
      <c r="Q7" s="6"/>
      <c r="R7" s="4"/>
      <c r="S7" s="11">
        <f t="shared" ref="S7:S8" si="2">(M7/H7)*100</f>
        <v>5.8324931451413331</v>
      </c>
      <c r="T7" s="11">
        <f t="shared" ref="T7:T8" si="3">(N7/I7)*100</f>
        <v>48.070496793278117</v>
      </c>
      <c r="U7" s="11">
        <f t="shared" ref="U7:U8" si="4">(O7/J7)*100</f>
        <v>94.608188070754693</v>
      </c>
      <c r="V7" s="11">
        <f t="shared" ref="V7:V8" si="5">(P7/K7)*100</f>
        <v>103.34929605401513</v>
      </c>
      <c r="X7">
        <v>0</v>
      </c>
      <c r="Y7">
        <v>0</v>
      </c>
      <c r="Z7">
        <v>1</v>
      </c>
      <c r="AA7">
        <v>2</v>
      </c>
    </row>
    <row r="8" spans="1:28" x14ac:dyDescent="0.25">
      <c r="A8" s="7" t="s">
        <v>23</v>
      </c>
      <c r="C8">
        <v>1.536987152</v>
      </c>
      <c r="D8">
        <v>1.1247816930000001</v>
      </c>
      <c r="E8">
        <v>2.5781236944999999</v>
      </c>
      <c r="F8">
        <v>5.1487188236549004</v>
      </c>
      <c r="G8" s="10"/>
      <c r="H8">
        <v>1.1051478295999999</v>
      </c>
      <c r="I8">
        <v>1.1547815932000001</v>
      </c>
      <c r="J8">
        <v>1.21457896365</v>
      </c>
      <c r="K8">
        <v>1.7412593620000001</v>
      </c>
      <c r="L8" s="10"/>
      <c r="M8" s="8">
        <f t="shared" ref="M8" si="6">C8-H8</f>
        <v>0.43183932240000011</v>
      </c>
      <c r="N8" s="8">
        <f t="shared" ref="N8" si="7">D8-I8</f>
        <v>-2.9999900199999985E-2</v>
      </c>
      <c r="O8" s="8">
        <f t="shared" ref="O8" si="8">E8-J8</f>
        <v>1.3635447308499999</v>
      </c>
      <c r="P8" s="8">
        <f t="shared" ref="P8" si="9">F8-K8</f>
        <v>3.4074594616549003</v>
      </c>
      <c r="Q8" s="6"/>
      <c r="R8" s="4"/>
      <c r="S8" s="11">
        <f t="shared" si="2"/>
        <v>39.075254082189268</v>
      </c>
      <c r="T8" s="11">
        <f t="shared" si="3"/>
        <v>-2.5978852084806494</v>
      </c>
      <c r="U8" s="11">
        <f t="shared" si="4"/>
        <v>112.26480711903115</v>
      </c>
      <c r="V8" s="11">
        <f t="shared" si="5"/>
        <v>195.68936920121496</v>
      </c>
      <c r="X8">
        <v>0</v>
      </c>
      <c r="Y8">
        <v>0</v>
      </c>
      <c r="Z8">
        <v>1.5</v>
      </c>
      <c r="AA8">
        <v>2.5</v>
      </c>
    </row>
    <row r="9" spans="1:28" x14ac:dyDescent="0.25">
      <c r="A9" s="7"/>
      <c r="C9" s="12"/>
      <c r="D9" s="12"/>
      <c r="E9" s="8"/>
      <c r="F9" s="12"/>
      <c r="G9" s="10"/>
      <c r="H9" s="12"/>
      <c r="I9" s="12"/>
      <c r="J9" s="8"/>
      <c r="K9" s="12"/>
      <c r="L9" s="10"/>
      <c r="M9" s="13"/>
      <c r="N9" s="13"/>
      <c r="O9" s="13"/>
      <c r="P9" s="13"/>
      <c r="Q9" s="6"/>
      <c r="R9" s="14" t="s">
        <v>6</v>
      </c>
      <c r="S9" s="28">
        <f>AVERAGE(S5:S8)</f>
        <v>17.991785641679574</v>
      </c>
      <c r="T9" s="28">
        <f>AVERAGE(T5:T8)</f>
        <v>21.836963289163457</v>
      </c>
      <c r="U9" s="28">
        <f>AVERAGE(U5:U8)</f>
        <v>110.88624883149396</v>
      </c>
      <c r="V9" s="28">
        <f>AVERAGE(V5:V8)</f>
        <v>151.94339858468837</v>
      </c>
      <c r="X9" s="28">
        <f>AVERAGE(X5:X8)</f>
        <v>0</v>
      </c>
      <c r="Y9" s="28">
        <f>AVERAGE(Y5:Y8)</f>
        <v>0</v>
      </c>
      <c r="Z9" s="28">
        <f>AVERAGE(Z5:Z8)</f>
        <v>1.625</v>
      </c>
      <c r="AA9" s="28">
        <f>AVERAGE(AA5:AA8)</f>
        <v>2.625</v>
      </c>
      <c r="AB9" s="19"/>
    </row>
    <row r="10" spans="1:28" x14ac:dyDescent="0.25">
      <c r="A10" s="7"/>
      <c r="C10" s="12"/>
      <c r="D10" s="12"/>
      <c r="E10" s="12"/>
      <c r="F10" s="12"/>
      <c r="G10" s="10"/>
      <c r="H10" s="12"/>
      <c r="I10" s="12"/>
      <c r="J10" s="12"/>
      <c r="K10" s="12"/>
      <c r="L10" s="10"/>
      <c r="M10" s="13"/>
      <c r="N10" s="13"/>
      <c r="O10" s="13"/>
      <c r="P10" s="13"/>
      <c r="Q10" s="6"/>
      <c r="R10" s="2" t="s">
        <v>7</v>
      </c>
      <c r="S10" s="27">
        <f>STDEV(S5:S8)/SQRT(4)</f>
        <v>11.133129554172296</v>
      </c>
      <c r="T10" s="27">
        <f t="shared" ref="T10:V10" si="10">STDEV(T5:T8)/SQRT(4)</f>
        <v>11.611327793260937</v>
      </c>
      <c r="U10" s="27">
        <f t="shared" si="10"/>
        <v>6.6630434088013191</v>
      </c>
      <c r="V10" s="27">
        <f t="shared" si="10"/>
        <v>30.662340819482136</v>
      </c>
      <c r="X10" s="27">
        <f>STDEV(X5:X8)/SQRT(4)</f>
        <v>0</v>
      </c>
      <c r="Y10" s="27">
        <f t="shared" ref="Y10:AA10" si="11">STDEV(Y5:Y8)/SQRT(4)</f>
        <v>0</v>
      </c>
      <c r="Z10" s="27">
        <f t="shared" si="11"/>
        <v>0.23935677693908453</v>
      </c>
      <c r="AA10" s="27">
        <f t="shared" si="11"/>
        <v>0.23935677693908453</v>
      </c>
      <c r="AB10" s="20"/>
    </row>
    <row r="11" spans="1:28" x14ac:dyDescent="0.25">
      <c r="X11" s="26" t="s">
        <v>10</v>
      </c>
      <c r="Y11" s="26"/>
      <c r="Z11" s="26"/>
      <c r="AA11" s="26"/>
    </row>
    <row r="13" spans="1:28" x14ac:dyDescent="0.25">
      <c r="C13" s="30" t="s">
        <v>8</v>
      </c>
      <c r="D13" s="30"/>
      <c r="E13" s="30"/>
      <c r="F13" s="30"/>
      <c r="H13" s="31" t="s">
        <v>9</v>
      </c>
      <c r="I13" s="31"/>
      <c r="J13" s="31"/>
      <c r="K13" s="31"/>
      <c r="M13" s="32" t="s">
        <v>0</v>
      </c>
      <c r="N13" s="32"/>
      <c r="O13" s="32"/>
      <c r="P13" s="32"/>
      <c r="Q13" s="1"/>
      <c r="S13" s="32" t="s">
        <v>1</v>
      </c>
      <c r="T13" s="32"/>
      <c r="U13" s="32"/>
      <c r="V13" s="32"/>
      <c r="X13" s="32" t="s">
        <v>22</v>
      </c>
      <c r="Y13" s="32"/>
      <c r="Z13" s="32"/>
      <c r="AA13" s="32"/>
      <c r="AB13" s="18"/>
    </row>
    <row r="14" spans="1:28" x14ac:dyDescent="0.25">
      <c r="C14" s="30"/>
      <c r="D14" s="30"/>
      <c r="E14" s="30"/>
      <c r="F14" s="30"/>
      <c r="H14" s="31"/>
      <c r="I14" s="31"/>
      <c r="J14" s="31"/>
      <c r="K14" s="31"/>
      <c r="M14" s="32"/>
      <c r="N14" s="32"/>
      <c r="O14" s="32"/>
      <c r="P14" s="32"/>
      <c r="Q14" s="1"/>
      <c r="S14" s="32"/>
      <c r="T14" s="32"/>
      <c r="U14" s="32"/>
      <c r="V14" s="32"/>
      <c r="X14" s="32"/>
      <c r="Y14" s="32"/>
      <c r="Z14" s="32"/>
      <c r="AA14" s="32"/>
      <c r="AB14" s="18"/>
    </row>
    <row r="15" spans="1:28" ht="17.25" x14ac:dyDescent="0.25">
      <c r="A15" s="2" t="s">
        <v>27</v>
      </c>
      <c r="C15" s="3" t="s">
        <v>2</v>
      </c>
      <c r="D15" s="3" t="s">
        <v>3</v>
      </c>
      <c r="E15" s="3" t="s">
        <v>4</v>
      </c>
      <c r="F15" s="3" t="s">
        <v>5</v>
      </c>
      <c r="G15" s="4"/>
      <c r="H15" s="3" t="s">
        <v>2</v>
      </c>
      <c r="I15" s="3" t="s">
        <v>3</v>
      </c>
      <c r="J15" s="3" t="s">
        <v>4</v>
      </c>
      <c r="K15" s="3" t="s">
        <v>5</v>
      </c>
      <c r="L15" s="4"/>
      <c r="M15" s="5" t="s">
        <v>2</v>
      </c>
      <c r="N15" s="5" t="s">
        <v>3</v>
      </c>
      <c r="O15" s="5" t="s">
        <v>4</v>
      </c>
      <c r="P15" s="5" t="s">
        <v>5</v>
      </c>
      <c r="Q15" s="6"/>
      <c r="R15" s="4"/>
      <c r="S15" s="5" t="s">
        <v>2</v>
      </c>
      <c r="T15" s="5" t="s">
        <v>3</v>
      </c>
      <c r="U15" s="5" t="s">
        <v>4</v>
      </c>
      <c r="V15" s="5" t="s">
        <v>5</v>
      </c>
      <c r="X15" s="5" t="s">
        <v>2</v>
      </c>
      <c r="Y15" s="5" t="s">
        <v>3</v>
      </c>
      <c r="Z15" s="5" t="s">
        <v>4</v>
      </c>
      <c r="AA15" s="5" t="s">
        <v>5</v>
      </c>
      <c r="AB15" s="16"/>
    </row>
    <row r="16" spans="1:28" x14ac:dyDescent="0.25">
      <c r="A16" s="7" t="s">
        <v>14</v>
      </c>
      <c r="C16">
        <v>1.7424095310000001</v>
      </c>
      <c r="D16">
        <v>2.603868125</v>
      </c>
      <c r="E16">
        <v>3.1902232810000002</v>
      </c>
      <c r="F16">
        <v>2.4670064059999999</v>
      </c>
      <c r="G16" s="9"/>
      <c r="H16">
        <v>1.9403190619999999</v>
      </c>
      <c r="I16">
        <v>1.9879157810000001</v>
      </c>
      <c r="J16">
        <v>1.7971978120000001</v>
      </c>
      <c r="K16">
        <v>1.618793594</v>
      </c>
      <c r="L16" s="10"/>
      <c r="M16" s="8">
        <f>C16-H16</f>
        <v>-0.19790953099999986</v>
      </c>
      <c r="N16" s="8">
        <f>D16-I16</f>
        <v>0.61595234399999987</v>
      </c>
      <c r="O16" s="8">
        <f>E16-J16</f>
        <v>1.3930254690000001</v>
      </c>
      <c r="P16" s="8">
        <f>F16-K16</f>
        <v>0.84821281199999987</v>
      </c>
      <c r="Q16" s="6"/>
      <c r="R16" s="4"/>
      <c r="S16" s="11">
        <f>(M16/H16)*100</f>
        <v>-10.199844699562091</v>
      </c>
      <c r="T16" s="11">
        <f>(N16/I16)*100</f>
        <v>30.984830941386836</v>
      </c>
      <c r="U16" s="11">
        <f>(O16/J16)*100</f>
        <v>77.510970673271672</v>
      </c>
      <c r="V16" s="11">
        <f>(P16/K16)*100</f>
        <v>52.39783596524412</v>
      </c>
      <c r="X16">
        <v>0</v>
      </c>
      <c r="Y16">
        <v>1</v>
      </c>
      <c r="Z16">
        <v>3</v>
      </c>
      <c r="AA16">
        <v>3</v>
      </c>
    </row>
    <row r="17" spans="1:28" x14ac:dyDescent="0.25">
      <c r="A17" s="7" t="s">
        <v>15</v>
      </c>
      <c r="C17">
        <v>2.403836562</v>
      </c>
      <c r="D17">
        <v>2.8465115619999999</v>
      </c>
      <c r="E17">
        <v>3.9034429689999999</v>
      </c>
      <c r="F17">
        <v>4.9468995309999997</v>
      </c>
      <c r="G17" s="10"/>
      <c r="H17">
        <v>1.7907251559999999</v>
      </c>
      <c r="I17">
        <v>1.7303612031</v>
      </c>
      <c r="J17">
        <v>1.7292628593999999</v>
      </c>
      <c r="K17">
        <v>1.8142929218999999</v>
      </c>
      <c r="L17" s="10"/>
      <c r="M17" s="8">
        <f t="shared" ref="M17:M18" si="12">C17-H17</f>
        <v>0.61311140600000003</v>
      </c>
      <c r="N17" s="8">
        <f t="shared" ref="N17:N18" si="13">D17-I17</f>
        <v>1.1161503588999999</v>
      </c>
      <c r="O17" s="8">
        <f t="shared" ref="O17:O18" si="14">E17-J17</f>
        <v>2.1741801096</v>
      </c>
      <c r="P17" s="8">
        <f t="shared" ref="P17:P18" si="15">F17-K17</f>
        <v>3.1326066090999998</v>
      </c>
      <c r="Q17" s="6"/>
      <c r="R17" s="4"/>
      <c r="S17" s="11">
        <f t="shared" ref="S17:S18" si="16">(M17/H17)*100</f>
        <v>34.238163458290082</v>
      </c>
      <c r="T17" s="11">
        <f t="shared" ref="T17:T18" si="17">(N17/I17)*100</f>
        <v>64.503894152294862</v>
      </c>
      <c r="U17" s="11">
        <f t="shared" ref="U17:U18" si="18">(O17/J17)*100</f>
        <v>125.72872295160336</v>
      </c>
      <c r="V17" s="11">
        <f t="shared" ref="V17:V18" si="19">(P17/K17)*100</f>
        <v>172.66267046995969</v>
      </c>
      <c r="X17">
        <v>0</v>
      </c>
      <c r="Y17">
        <v>1</v>
      </c>
      <c r="Z17">
        <v>2</v>
      </c>
      <c r="AA17">
        <v>3</v>
      </c>
    </row>
    <row r="18" spans="1:28" x14ac:dyDescent="0.25">
      <c r="A18" s="7" t="s">
        <v>16</v>
      </c>
      <c r="C18">
        <v>0.86176093750000005</v>
      </c>
      <c r="D18">
        <v>0.47604281250000002</v>
      </c>
      <c r="E18">
        <v>1.8512142031200001</v>
      </c>
      <c r="F18">
        <v>2.4121348437000001</v>
      </c>
      <c r="G18" s="10"/>
      <c r="H18">
        <v>0.43169890620000001</v>
      </c>
      <c r="I18">
        <v>0.45712921870000001</v>
      </c>
      <c r="J18">
        <v>0.45398624999999998</v>
      </c>
      <c r="K18">
        <v>0.41735093750000002</v>
      </c>
      <c r="L18" s="10"/>
      <c r="M18" s="8">
        <f t="shared" si="12"/>
        <v>0.43006203130000004</v>
      </c>
      <c r="N18" s="8">
        <f t="shared" si="13"/>
        <v>1.8913593800000017E-2</v>
      </c>
      <c r="O18" s="8">
        <f t="shared" si="14"/>
        <v>1.39722795312</v>
      </c>
      <c r="P18" s="8">
        <f t="shared" si="15"/>
        <v>1.9947839062000001</v>
      </c>
      <c r="Q18" s="6"/>
      <c r="R18" s="4"/>
      <c r="S18" s="11">
        <f t="shared" si="16"/>
        <v>99.620829500262474</v>
      </c>
      <c r="T18" s="11">
        <f t="shared" si="17"/>
        <v>4.1374720814799701</v>
      </c>
      <c r="U18" s="11">
        <f t="shared" si="18"/>
        <v>307.76878223073936</v>
      </c>
      <c r="V18" s="11">
        <f t="shared" si="19"/>
        <v>477.96320241882768</v>
      </c>
      <c r="X18">
        <v>0</v>
      </c>
      <c r="Y18">
        <v>2</v>
      </c>
      <c r="Z18">
        <v>3</v>
      </c>
      <c r="AA18">
        <v>3.5</v>
      </c>
    </row>
    <row r="19" spans="1:28" x14ac:dyDescent="0.25">
      <c r="A19" s="7" t="s">
        <v>17</v>
      </c>
      <c r="C19">
        <v>3.0523970309999999</v>
      </c>
      <c r="D19">
        <v>1.4441903119999999</v>
      </c>
      <c r="E19">
        <v>3.46624</v>
      </c>
      <c r="F19">
        <v>2.465421562</v>
      </c>
      <c r="G19" s="10"/>
      <c r="H19">
        <v>1.8592704689999999</v>
      </c>
      <c r="I19">
        <v>1.26543029687</v>
      </c>
      <c r="J19">
        <v>1.3396907810000001</v>
      </c>
      <c r="K19">
        <v>1.089254062</v>
      </c>
      <c r="L19" s="10"/>
      <c r="M19" s="8">
        <f t="shared" ref="M19" si="20">C19-H19</f>
        <v>1.193126562</v>
      </c>
      <c r="N19" s="8">
        <f t="shared" ref="N19" si="21">D19-I19</f>
        <v>0.17876001512999995</v>
      </c>
      <c r="O19" s="8">
        <f t="shared" ref="O19" si="22">E19-J19</f>
        <v>2.1265492190000002</v>
      </c>
      <c r="P19" s="8">
        <f t="shared" ref="P19" si="23">F19-K19</f>
        <v>1.3761675</v>
      </c>
      <c r="Q19" s="6"/>
      <c r="R19" s="4"/>
      <c r="S19" s="11">
        <f t="shared" ref="S19" si="24">(M19/H19)*100</f>
        <v>64.171758864202133</v>
      </c>
      <c r="T19" s="11">
        <f t="shared" ref="T19" si="25">(N19/I19)*100</f>
        <v>14.126421310771281</v>
      </c>
      <c r="U19" s="11">
        <f t="shared" ref="U19" si="26">(O19/J19)*100</f>
        <v>158.73433251609427</v>
      </c>
      <c r="V19" s="11">
        <f t="shared" ref="V19" si="27">(P19/K19)*100</f>
        <v>126.34035970205086</v>
      </c>
      <c r="X19">
        <v>0</v>
      </c>
      <c r="Y19">
        <v>1.5</v>
      </c>
      <c r="Z19">
        <v>3</v>
      </c>
      <c r="AA19">
        <v>3</v>
      </c>
    </row>
    <row r="20" spans="1:28" x14ac:dyDescent="0.25">
      <c r="A20" s="7"/>
      <c r="C20" s="12"/>
      <c r="D20" s="12"/>
      <c r="E20" s="8"/>
      <c r="F20" s="12"/>
      <c r="G20" s="10"/>
      <c r="H20" s="12"/>
      <c r="I20" s="12"/>
      <c r="J20" s="8"/>
      <c r="K20" s="12"/>
      <c r="L20" s="10"/>
      <c r="M20" s="13"/>
      <c r="N20" s="13"/>
      <c r="O20" s="13"/>
      <c r="P20" s="13"/>
      <c r="Q20" s="6"/>
      <c r="R20" s="14" t="s">
        <v>6</v>
      </c>
      <c r="S20" s="15">
        <f>AVERAGE(S16:S19)</f>
        <v>46.957726780798147</v>
      </c>
      <c r="T20" s="15">
        <f>AVERAGE(T16:T19)</f>
        <v>28.438154621483235</v>
      </c>
      <c r="U20" s="15">
        <f>AVERAGE(U16:U19)</f>
        <v>167.43570209292716</v>
      </c>
      <c r="V20" s="15">
        <f>AVERAGE(V16:V19)</f>
        <v>207.34101713902058</v>
      </c>
      <c r="X20" s="15">
        <f>AVERAGE(X16:X19)</f>
        <v>0</v>
      </c>
      <c r="Y20" s="15">
        <f>AVERAGE(Y16:Y19)</f>
        <v>1.375</v>
      </c>
      <c r="Z20" s="15">
        <f>AVERAGE(Z16:Z19)</f>
        <v>2.75</v>
      </c>
      <c r="AA20" s="15">
        <f>AVERAGE(AA16:AA19)</f>
        <v>3.125</v>
      </c>
      <c r="AB20" s="19"/>
    </row>
    <row r="21" spans="1:28" x14ac:dyDescent="0.25">
      <c r="A21" s="7"/>
      <c r="C21" s="12"/>
      <c r="D21" s="12"/>
      <c r="E21" s="12"/>
      <c r="F21" s="12"/>
      <c r="G21" s="10"/>
      <c r="H21" s="12"/>
      <c r="I21" s="12"/>
      <c r="J21" s="12"/>
      <c r="K21" s="12"/>
      <c r="L21" s="10"/>
      <c r="M21" s="13"/>
      <c r="N21" s="13"/>
      <c r="O21" s="13"/>
      <c r="P21" s="13"/>
      <c r="Q21" s="6"/>
      <c r="R21" s="2" t="s">
        <v>7</v>
      </c>
      <c r="S21" s="2">
        <f>STDEV(S16:S19)/SQRT(4)</f>
        <v>23.271048818322694</v>
      </c>
      <c r="T21" s="2">
        <f t="shared" ref="T21:V21" si="28">STDEV(T16:T19)/SQRT(4)</f>
        <v>13.236855147811319</v>
      </c>
      <c r="U21" s="2">
        <f t="shared" si="28"/>
        <v>49.661367147470422</v>
      </c>
      <c r="V21" s="2">
        <f t="shared" si="28"/>
        <v>93.544753456473458</v>
      </c>
      <c r="X21" s="2">
        <f>STDEV(X16:X19)/SQRT(4)</f>
        <v>0</v>
      </c>
      <c r="Y21" s="2">
        <f t="shared" ref="Y21:AA21" si="29">STDEV(Y16:Y19)/SQRT(4)</f>
        <v>0.23935677693908453</v>
      </c>
      <c r="Z21" s="2">
        <f t="shared" si="29"/>
        <v>0.25</v>
      </c>
      <c r="AA21" s="2">
        <f t="shared" si="29"/>
        <v>0.125</v>
      </c>
      <c r="AB21" s="20"/>
    </row>
    <row r="22" spans="1:28" s="26" customFormat="1" ht="18.75" x14ac:dyDescent="0.3">
      <c r="Y22" s="25"/>
      <c r="Z22" s="25"/>
      <c r="AB22" s="21"/>
    </row>
    <row r="23" spans="1:28" x14ac:dyDescent="0.25">
      <c r="X23" t="s">
        <v>10</v>
      </c>
    </row>
    <row r="24" spans="1:28" x14ac:dyDescent="0.25">
      <c r="C24" s="30" t="s">
        <v>8</v>
      </c>
      <c r="D24" s="30"/>
      <c r="E24" s="30"/>
      <c r="F24" s="30"/>
      <c r="H24" s="31" t="s">
        <v>9</v>
      </c>
      <c r="I24" s="31"/>
      <c r="J24" s="31"/>
      <c r="K24" s="31"/>
      <c r="M24" s="32" t="s">
        <v>0</v>
      </c>
      <c r="N24" s="32"/>
      <c r="O24" s="32"/>
      <c r="P24" s="32"/>
      <c r="Q24" s="1"/>
      <c r="S24" s="32" t="s">
        <v>1</v>
      </c>
      <c r="T24" s="32"/>
      <c r="U24" s="32"/>
      <c r="V24" s="32"/>
      <c r="X24" s="32" t="s">
        <v>22</v>
      </c>
      <c r="Y24" s="32"/>
      <c r="Z24" s="32"/>
      <c r="AA24" s="32"/>
      <c r="AB24" s="18"/>
    </row>
    <row r="25" spans="1:28" x14ac:dyDescent="0.25">
      <c r="C25" s="30"/>
      <c r="D25" s="30"/>
      <c r="E25" s="30"/>
      <c r="F25" s="30"/>
      <c r="H25" s="31"/>
      <c r="I25" s="31"/>
      <c r="J25" s="31"/>
      <c r="K25" s="31"/>
      <c r="M25" s="32"/>
      <c r="N25" s="32"/>
      <c r="O25" s="32"/>
      <c r="P25" s="32"/>
      <c r="Q25" s="1"/>
      <c r="S25" s="32"/>
      <c r="T25" s="32"/>
      <c r="U25" s="32"/>
      <c r="V25" s="32"/>
      <c r="X25" s="32"/>
      <c r="Y25" s="32"/>
      <c r="Z25" s="32"/>
      <c r="AA25" s="32"/>
      <c r="AB25" s="18"/>
    </row>
    <row r="26" spans="1:28" ht="17.25" x14ac:dyDescent="0.25">
      <c r="A26" s="2" t="s">
        <v>26</v>
      </c>
      <c r="C26" s="3" t="s">
        <v>2</v>
      </c>
      <c r="D26" s="3" t="s">
        <v>3</v>
      </c>
      <c r="E26" s="3" t="s">
        <v>4</v>
      </c>
      <c r="F26" s="3" t="s">
        <v>5</v>
      </c>
      <c r="G26" s="4"/>
      <c r="H26" s="3" t="s">
        <v>2</v>
      </c>
      <c r="I26" s="3" t="s">
        <v>3</v>
      </c>
      <c r="J26" s="3" t="s">
        <v>4</v>
      </c>
      <c r="K26" s="3" t="s">
        <v>5</v>
      </c>
      <c r="L26" s="4"/>
      <c r="M26" s="5" t="s">
        <v>2</v>
      </c>
      <c r="N26" s="5" t="s">
        <v>3</v>
      </c>
      <c r="O26" s="5" t="s">
        <v>4</v>
      </c>
      <c r="P26" s="5" t="s">
        <v>5</v>
      </c>
      <c r="Q26" s="6"/>
      <c r="R26" s="4"/>
      <c r="S26" s="5" t="s">
        <v>2</v>
      </c>
      <c r="T26" s="5" t="s">
        <v>3</v>
      </c>
      <c r="U26" s="5" t="s">
        <v>4</v>
      </c>
      <c r="V26" s="5" t="s">
        <v>5</v>
      </c>
      <c r="X26" s="5" t="s">
        <v>2</v>
      </c>
      <c r="Y26" s="5" t="s">
        <v>3</v>
      </c>
      <c r="Z26" s="5" t="s">
        <v>4</v>
      </c>
      <c r="AA26" s="5" t="s">
        <v>5</v>
      </c>
      <c r="AB26" s="16"/>
    </row>
    <row r="27" spans="1:28" x14ac:dyDescent="0.25">
      <c r="A27" s="7" t="s">
        <v>18</v>
      </c>
      <c r="C27">
        <v>5.6580318749999998</v>
      </c>
      <c r="D27">
        <v>2.39773703</v>
      </c>
      <c r="E27">
        <v>2.7974565600000001</v>
      </c>
      <c r="F27">
        <v>10.777382660000001</v>
      </c>
      <c r="G27" s="9"/>
      <c r="H27">
        <v>2.8491225</v>
      </c>
      <c r="I27">
        <v>1.6219521880000001</v>
      </c>
      <c r="J27">
        <v>2.2547718749999999</v>
      </c>
      <c r="K27">
        <v>2.1384487499999998</v>
      </c>
      <c r="L27" s="10"/>
      <c r="M27" s="8">
        <f t="shared" ref="M27:P30" si="30">C27-H27</f>
        <v>2.8089093749999998</v>
      </c>
      <c r="N27" s="8">
        <f t="shared" si="30"/>
        <v>0.77578484199999997</v>
      </c>
      <c r="O27" s="8">
        <f t="shared" si="30"/>
        <v>0.54268468500000022</v>
      </c>
      <c r="P27" s="8">
        <f t="shared" si="30"/>
        <v>8.6389339100000004</v>
      </c>
      <c r="Q27" s="6"/>
      <c r="R27" s="4"/>
      <c r="S27" s="11">
        <f t="shared" ref="S27:V30" si="31">(M27/H27)*100</f>
        <v>98.588578588670714</v>
      </c>
      <c r="T27" s="11">
        <f t="shared" si="31"/>
        <v>47.83031508201276</v>
      </c>
      <c r="U27" s="11">
        <f t="shared" si="31"/>
        <v>24.068274534424919</v>
      </c>
      <c r="V27" s="11">
        <f t="shared" si="31"/>
        <v>403.98133974452281</v>
      </c>
      <c r="X27">
        <v>0</v>
      </c>
      <c r="Y27">
        <v>0</v>
      </c>
      <c r="Z27">
        <v>2</v>
      </c>
      <c r="AA27">
        <v>3.5</v>
      </c>
    </row>
    <row r="28" spans="1:28" x14ac:dyDescent="0.25">
      <c r="A28" s="7" t="s">
        <v>19</v>
      </c>
      <c r="C28">
        <v>0.84617862499999996</v>
      </c>
      <c r="D28">
        <v>0.68689015620000005</v>
      </c>
      <c r="E28">
        <v>0.95622937500000005</v>
      </c>
      <c r="F28">
        <v>1.7386403125000001</v>
      </c>
      <c r="G28" s="10"/>
      <c r="H28">
        <v>0.78484046870000002</v>
      </c>
      <c r="I28">
        <v>0.81968671869999998</v>
      </c>
      <c r="J28">
        <v>0.82339265630000003</v>
      </c>
      <c r="K28">
        <v>0.77795625000000002</v>
      </c>
      <c r="L28" s="10"/>
      <c r="M28" s="8">
        <f t="shared" si="30"/>
        <v>6.1338156299999946E-2</v>
      </c>
      <c r="N28" s="8">
        <f t="shared" si="30"/>
        <v>-0.13279656249999994</v>
      </c>
      <c r="O28" s="8">
        <f t="shared" si="30"/>
        <v>0.13283671870000002</v>
      </c>
      <c r="P28" s="8">
        <f t="shared" si="30"/>
        <v>0.96068406250000005</v>
      </c>
      <c r="Q28" s="6"/>
      <c r="R28" s="4"/>
      <c r="S28" s="11">
        <f t="shared" si="31"/>
        <v>7.815366147161054</v>
      </c>
      <c r="T28" s="11">
        <f t="shared" si="31"/>
        <v>-16.200892300733084</v>
      </c>
      <c r="U28" s="11">
        <f t="shared" si="31"/>
        <v>16.132852009746546</v>
      </c>
      <c r="V28" s="11">
        <f t="shared" si="31"/>
        <v>123.48818619298964</v>
      </c>
      <c r="X28">
        <v>0</v>
      </c>
      <c r="Y28">
        <v>2</v>
      </c>
      <c r="Z28">
        <v>3</v>
      </c>
      <c r="AA28">
        <v>3.5</v>
      </c>
    </row>
    <row r="29" spans="1:28" x14ac:dyDescent="0.25">
      <c r="A29" s="7" t="s">
        <v>20</v>
      </c>
      <c r="C29">
        <v>5.3690956200000004</v>
      </c>
      <c r="D29">
        <v>10.26352078</v>
      </c>
      <c r="E29">
        <v>21.143491409999999</v>
      </c>
      <c r="F29">
        <v>25.216833279999999</v>
      </c>
      <c r="G29" s="10"/>
      <c r="H29">
        <v>3.6460018750000001</v>
      </c>
      <c r="I29">
        <v>2.6969909369999998</v>
      </c>
      <c r="J29">
        <v>3.9339567190000002</v>
      </c>
      <c r="K29">
        <v>4.9399948440000001</v>
      </c>
      <c r="L29" s="10"/>
      <c r="M29" s="8">
        <f t="shared" si="30"/>
        <v>1.7230937450000003</v>
      </c>
      <c r="N29" s="8">
        <f t="shared" si="30"/>
        <v>7.5665298430000005</v>
      </c>
      <c r="O29" s="8">
        <f t="shared" si="30"/>
        <v>17.209534690999998</v>
      </c>
      <c r="P29" s="8">
        <f t="shared" si="30"/>
        <v>20.276838435999998</v>
      </c>
      <c r="Q29" s="6"/>
      <c r="R29" s="4"/>
      <c r="S29" s="11">
        <f t="shared" si="31"/>
        <v>47.259815109118684</v>
      </c>
      <c r="T29" s="11">
        <f t="shared" si="31"/>
        <v>280.55451500391905</v>
      </c>
      <c r="U29" s="11">
        <f t="shared" si="31"/>
        <v>437.46121069106749</v>
      </c>
      <c r="V29" s="11">
        <f t="shared" si="31"/>
        <v>410.46274492832237</v>
      </c>
      <c r="X29">
        <v>0</v>
      </c>
      <c r="Y29">
        <v>1.5</v>
      </c>
      <c r="Z29">
        <v>2</v>
      </c>
      <c r="AA29">
        <v>2.5</v>
      </c>
    </row>
    <row r="30" spans="1:28" x14ac:dyDescent="0.25">
      <c r="A30" s="7" t="s">
        <v>21</v>
      </c>
      <c r="C30">
        <v>3.9100957799999998</v>
      </c>
      <c r="D30">
        <v>3.3278717200000001</v>
      </c>
      <c r="E30">
        <v>10.58281938</v>
      </c>
      <c r="F30">
        <v>10.742224999999999</v>
      </c>
      <c r="G30" s="10"/>
      <c r="H30">
        <v>1.9615917190000001</v>
      </c>
      <c r="I30">
        <v>2.4406056249999999</v>
      </c>
      <c r="J30">
        <v>2.1253668750000001</v>
      </c>
      <c r="K30">
        <v>3.0237815619999999</v>
      </c>
      <c r="L30" s="10"/>
      <c r="M30" s="8">
        <f t="shared" si="30"/>
        <v>1.9485040609999997</v>
      </c>
      <c r="N30" s="8">
        <f t="shared" si="30"/>
        <v>0.8872660950000002</v>
      </c>
      <c r="O30" s="8">
        <f t="shared" si="30"/>
        <v>8.4574525049999991</v>
      </c>
      <c r="P30" s="8">
        <f t="shared" si="30"/>
        <v>7.7184434379999995</v>
      </c>
      <c r="Q30" s="6"/>
      <c r="R30" s="4"/>
      <c r="S30" s="11">
        <f t="shared" si="31"/>
        <v>99.332804177687279</v>
      </c>
      <c r="T30" s="11">
        <f t="shared" si="31"/>
        <v>36.354341148418854</v>
      </c>
      <c r="U30" s="11">
        <f t="shared" si="31"/>
        <v>397.92906365871534</v>
      </c>
      <c r="V30" s="11">
        <f t="shared" si="31"/>
        <v>255.25797018534763</v>
      </c>
      <c r="X30">
        <v>1</v>
      </c>
      <c r="Y30">
        <v>2</v>
      </c>
      <c r="Z30">
        <v>3</v>
      </c>
      <c r="AA30">
        <v>4</v>
      </c>
    </row>
    <row r="31" spans="1:28" x14ac:dyDescent="0.25">
      <c r="A31" s="7"/>
      <c r="C31" s="12"/>
      <c r="D31" s="12"/>
      <c r="E31" s="8"/>
      <c r="F31" s="12"/>
      <c r="G31" s="10"/>
      <c r="H31" s="12"/>
      <c r="I31" s="12"/>
      <c r="J31" s="8"/>
      <c r="K31" s="12"/>
      <c r="L31" s="10"/>
      <c r="M31" s="13"/>
      <c r="N31" s="13"/>
      <c r="O31" s="13"/>
      <c r="P31" s="13"/>
      <c r="Q31" s="6"/>
      <c r="R31" s="14" t="s">
        <v>6</v>
      </c>
      <c r="S31" s="15">
        <f>AVERAGE(S27:S30)</f>
        <v>63.249141005659432</v>
      </c>
      <c r="T31" s="15">
        <f>AVERAGE(T27:T30)</f>
        <v>87.13456973340439</v>
      </c>
      <c r="U31" s="15">
        <f>AVERAGE(U27:U30)</f>
        <v>218.89785022348858</v>
      </c>
      <c r="V31" s="15">
        <f>AVERAGE(V27:V30)</f>
        <v>298.29756026279563</v>
      </c>
      <c r="X31" s="15">
        <f>AVERAGE(X27:X30)</f>
        <v>0.25</v>
      </c>
      <c r="Y31" s="15">
        <f>AVERAGE(Y27:Y30)</f>
        <v>1.375</v>
      </c>
      <c r="Z31" s="15">
        <f>AVERAGE(Z5:Z30)</f>
        <v>2.0227722985586927</v>
      </c>
      <c r="AA31" s="15">
        <f>AVERAGE(AA27:AA30)</f>
        <v>3.375</v>
      </c>
      <c r="AB31" s="19"/>
    </row>
    <row r="32" spans="1:28" x14ac:dyDescent="0.25">
      <c r="A32" s="7"/>
      <c r="C32" s="12"/>
      <c r="D32" s="12"/>
      <c r="E32" s="12"/>
      <c r="F32" s="12"/>
      <c r="G32" s="10"/>
      <c r="H32" s="12"/>
      <c r="I32" s="12"/>
      <c r="J32" s="12"/>
      <c r="K32" s="12"/>
      <c r="L32" s="10"/>
      <c r="M32" s="13"/>
      <c r="N32" s="13"/>
      <c r="O32" s="13"/>
      <c r="P32" s="13"/>
      <c r="Q32" s="6"/>
      <c r="R32" s="2" t="s">
        <v>7</v>
      </c>
      <c r="S32" s="2">
        <f>STDEV(S27:S30)/SQRT(4)</f>
        <v>22.134943216334783</v>
      </c>
      <c r="T32" s="2">
        <f t="shared" ref="T32:V32" si="32">STDEV(T27:T30)/SQRT(4)</f>
        <v>65.962709788120918</v>
      </c>
      <c r="U32" s="2">
        <f t="shared" si="32"/>
        <v>115.07038642600808</v>
      </c>
      <c r="V32" s="2">
        <f t="shared" si="32"/>
        <v>68.411020964769861</v>
      </c>
      <c r="X32" s="2">
        <f>STDEV(X27:X30)/SQRT(4)</f>
        <v>0.25</v>
      </c>
      <c r="Y32" s="2">
        <f t="shared" ref="Y32:AA32" si="33">STDEV(Y27:Y30)/SQRT(4)</f>
        <v>0.4732423621500228</v>
      </c>
      <c r="Z32" s="2">
        <f>STDEV(Z5:Z30)/SQRT(4)</f>
        <v>0.46738977876436261</v>
      </c>
      <c r="AA32" s="2">
        <f t="shared" si="33"/>
        <v>0.31457643480294789</v>
      </c>
      <c r="AB32" s="20"/>
    </row>
    <row r="33" spans="25:29" s="26" customFormat="1" ht="18.75" x14ac:dyDescent="0.3">
      <c r="Y33" s="25"/>
      <c r="Z33" s="25"/>
      <c r="AB33" s="21"/>
    </row>
    <row r="34" spans="25:29" ht="18.75" x14ac:dyDescent="0.3">
      <c r="Y34" s="25"/>
      <c r="Z34" s="25"/>
      <c r="AA34" s="26"/>
      <c r="AB34" s="21"/>
      <c r="AC34" s="26"/>
    </row>
  </sheetData>
  <mergeCells count="15">
    <mergeCell ref="C24:F25"/>
    <mergeCell ref="H24:K25"/>
    <mergeCell ref="M24:P25"/>
    <mergeCell ref="S24:V25"/>
    <mergeCell ref="X13:AA14"/>
    <mergeCell ref="X24:AA25"/>
    <mergeCell ref="C13:F14"/>
    <mergeCell ref="H13:K14"/>
    <mergeCell ref="M13:P14"/>
    <mergeCell ref="S13:V14"/>
    <mergeCell ref="C2:F3"/>
    <mergeCell ref="H2:K3"/>
    <mergeCell ref="M2:P3"/>
    <mergeCell ref="S2:V3"/>
    <mergeCell ref="X2:A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3"/>
  <sheetViews>
    <sheetView zoomScale="70" zoomScaleNormal="70" workbookViewId="0">
      <selection activeCell="Z21" sqref="Z21"/>
    </sheetView>
  </sheetViews>
  <sheetFormatPr defaultRowHeight="15" x14ac:dyDescent="0.25"/>
  <cols>
    <col min="1" max="1" width="14.140625" customWidth="1"/>
    <col min="2" max="2" width="17.140625" customWidth="1"/>
    <col min="28" max="28" width="9.140625" style="17"/>
  </cols>
  <sheetData>
    <row r="2" spans="1:28" x14ac:dyDescent="0.25">
      <c r="C2" s="30" t="s">
        <v>8</v>
      </c>
      <c r="D2" s="30"/>
      <c r="E2" s="30"/>
      <c r="F2" s="30"/>
      <c r="H2" s="31" t="s">
        <v>9</v>
      </c>
      <c r="I2" s="31"/>
      <c r="J2" s="31"/>
      <c r="K2" s="31"/>
      <c r="M2" s="32" t="s">
        <v>0</v>
      </c>
      <c r="N2" s="32"/>
      <c r="O2" s="32"/>
      <c r="P2" s="32"/>
      <c r="Q2" s="1"/>
      <c r="S2" s="32" t="s">
        <v>1</v>
      </c>
      <c r="T2" s="32"/>
      <c r="U2" s="32"/>
      <c r="V2" s="32"/>
      <c r="X2" s="32" t="s">
        <v>22</v>
      </c>
      <c r="Y2" s="32"/>
      <c r="Z2" s="32"/>
      <c r="AA2" s="32"/>
      <c r="AB2" s="18"/>
    </row>
    <row r="3" spans="1:28" x14ac:dyDescent="0.25">
      <c r="C3" s="30"/>
      <c r="D3" s="30"/>
      <c r="E3" s="30"/>
      <c r="F3" s="30"/>
      <c r="H3" s="31"/>
      <c r="I3" s="31"/>
      <c r="J3" s="31"/>
      <c r="K3" s="31"/>
      <c r="M3" s="32"/>
      <c r="N3" s="32"/>
      <c r="O3" s="32"/>
      <c r="P3" s="32"/>
      <c r="Q3" s="1"/>
      <c r="S3" s="32"/>
      <c r="T3" s="32"/>
      <c r="U3" s="32"/>
      <c r="V3" s="32"/>
      <c r="X3" s="32"/>
      <c r="Y3" s="32"/>
      <c r="Z3" s="32"/>
      <c r="AA3" s="32"/>
      <c r="AB3" s="18"/>
    </row>
    <row r="4" spans="1:28" x14ac:dyDescent="0.25">
      <c r="A4" s="2" t="s">
        <v>24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3" t="s">
        <v>2</v>
      </c>
      <c r="I4" s="3" t="s">
        <v>3</v>
      </c>
      <c r="J4" s="3" t="s">
        <v>4</v>
      </c>
      <c r="K4" s="3" t="s">
        <v>5</v>
      </c>
      <c r="L4" s="4"/>
      <c r="M4" s="5" t="s">
        <v>2</v>
      </c>
      <c r="N4" s="5" t="s">
        <v>3</v>
      </c>
      <c r="O4" s="5" t="s">
        <v>4</v>
      </c>
      <c r="P4" s="5" t="s">
        <v>5</v>
      </c>
      <c r="Q4" s="6"/>
      <c r="R4" s="4"/>
      <c r="S4" s="5" t="s">
        <v>2</v>
      </c>
      <c r="T4" s="5" t="s">
        <v>3</v>
      </c>
      <c r="U4" s="5" t="s">
        <v>4</v>
      </c>
      <c r="V4" s="5" t="s">
        <v>5</v>
      </c>
      <c r="X4" s="5" t="s">
        <v>2</v>
      </c>
      <c r="Y4" s="5" t="s">
        <v>3</v>
      </c>
      <c r="Z4" s="5" t="s">
        <v>4</v>
      </c>
      <c r="AA4" s="5" t="s">
        <v>5</v>
      </c>
      <c r="AB4" s="16"/>
    </row>
    <row r="5" spans="1:28" x14ac:dyDescent="0.25">
      <c r="A5" s="7"/>
      <c r="C5">
        <v>2.6541446880000001</v>
      </c>
      <c r="D5">
        <v>2.8347298439999999</v>
      </c>
      <c r="E5">
        <v>4.8114848400000003</v>
      </c>
      <c r="F5">
        <v>10.583973439999999</v>
      </c>
      <c r="G5" s="9"/>
      <c r="H5">
        <v>1.8290706249999999</v>
      </c>
      <c r="I5">
        <v>1.7821732809999999</v>
      </c>
      <c r="J5">
        <v>1.9834810940000001</v>
      </c>
      <c r="K5">
        <v>4.0285473439999997</v>
      </c>
      <c r="L5" s="10"/>
      <c r="M5" s="8">
        <f t="shared" ref="M5:P7" si="0">C5-H5</f>
        <v>0.82507406300000019</v>
      </c>
      <c r="N5" s="8">
        <f t="shared" si="0"/>
        <v>1.052556563</v>
      </c>
      <c r="O5" s="8">
        <f t="shared" si="0"/>
        <v>2.8280037460000003</v>
      </c>
      <c r="P5" s="8">
        <f t="shared" si="0"/>
        <v>6.5554260959999997</v>
      </c>
      <c r="Q5" s="6"/>
      <c r="R5" s="4"/>
      <c r="S5" s="11">
        <f t="shared" ref="S5:V6" si="1">(M5/H5)*100</f>
        <v>45.108923172389815</v>
      </c>
      <c r="T5" s="11">
        <f t="shared" si="1"/>
        <v>59.060281860437115</v>
      </c>
      <c r="U5" s="11">
        <f>(O5/J5)*100</f>
        <v>142.57780195408307</v>
      </c>
      <c r="V5" s="11">
        <f t="shared" si="1"/>
        <v>162.72431564602212</v>
      </c>
      <c r="X5">
        <v>0</v>
      </c>
      <c r="Y5">
        <v>0</v>
      </c>
      <c r="Z5">
        <v>2</v>
      </c>
      <c r="AA5">
        <v>3</v>
      </c>
    </row>
    <row r="6" spans="1:28" x14ac:dyDescent="0.25">
      <c r="A6" s="7"/>
      <c r="C6">
        <v>5.6784474999999999</v>
      </c>
      <c r="D6">
        <v>5.3943750000000001</v>
      </c>
      <c r="E6">
        <v>10.87705688</v>
      </c>
      <c r="F6">
        <v>11.509423910000001</v>
      </c>
      <c r="G6" s="10"/>
      <c r="H6">
        <v>5.444561094</v>
      </c>
      <c r="I6">
        <v>4.6308876559999996</v>
      </c>
      <c r="J6">
        <v>4.4056239059999998</v>
      </c>
      <c r="K6">
        <v>3.8143518749999998</v>
      </c>
      <c r="L6" s="10"/>
      <c r="M6" s="8">
        <f t="shared" si="0"/>
        <v>0.23388640599999988</v>
      </c>
      <c r="N6" s="8">
        <f t="shared" si="0"/>
        <v>0.76348734400000051</v>
      </c>
      <c r="O6" s="8">
        <f t="shared" si="0"/>
        <v>6.4714329739999998</v>
      </c>
      <c r="P6" s="8">
        <f t="shared" si="0"/>
        <v>7.6950720350000008</v>
      </c>
      <c r="Q6" s="6"/>
      <c r="R6" s="4"/>
      <c r="S6" s="11">
        <f t="shared" si="1"/>
        <v>4.2957807243222366</v>
      </c>
      <c r="T6" s="11">
        <f t="shared" si="1"/>
        <v>16.48684659863838</v>
      </c>
      <c r="U6" s="11">
        <f t="shared" si="1"/>
        <v>146.89027279851518</v>
      </c>
      <c r="V6" s="11">
        <f t="shared" si="1"/>
        <v>201.73996231011068</v>
      </c>
      <c r="X6">
        <v>0</v>
      </c>
      <c r="Y6">
        <v>0</v>
      </c>
      <c r="Z6">
        <v>2</v>
      </c>
      <c r="AA6">
        <v>3</v>
      </c>
    </row>
    <row r="7" spans="1:28" x14ac:dyDescent="0.25">
      <c r="A7" s="7"/>
      <c r="C7">
        <v>1.521489632</v>
      </c>
      <c r="D7">
        <v>2.2687914500000002</v>
      </c>
      <c r="E7">
        <v>3.998579125</v>
      </c>
      <c r="F7">
        <v>3.215468</v>
      </c>
      <c r="G7" s="10"/>
      <c r="H7">
        <v>1.2365478519999999</v>
      </c>
      <c r="I7">
        <v>1.3625478965</v>
      </c>
      <c r="J7">
        <v>1.5214789365000001</v>
      </c>
      <c r="K7">
        <v>1.15478963214</v>
      </c>
      <c r="L7" s="10"/>
      <c r="M7" s="8">
        <f t="shared" si="0"/>
        <v>0.28494178000000003</v>
      </c>
      <c r="N7" s="8">
        <f t="shared" si="0"/>
        <v>0.90624355350000019</v>
      </c>
      <c r="O7" s="8">
        <f t="shared" si="0"/>
        <v>2.4771001884999997</v>
      </c>
      <c r="P7" s="8">
        <f t="shared" si="0"/>
        <v>2.06067836786</v>
      </c>
      <c r="Q7" s="6"/>
      <c r="R7" s="4"/>
      <c r="S7" s="11">
        <f t="shared" ref="S7:S8" si="2">(M7/H7)*100</f>
        <v>23.04332820918604</v>
      </c>
      <c r="T7" s="11">
        <f t="shared" ref="T7:T8" si="3">(N7/I7)*100</f>
        <v>66.510950244603023</v>
      </c>
      <c r="U7" s="11">
        <f t="shared" ref="U7:U8" si="4">(O7/J7)*100</f>
        <v>162.80870730936994</v>
      </c>
      <c r="V7" s="11">
        <f t="shared" ref="V7:V8" si="5">(P7/K7)*100</f>
        <v>178.44621310300917</v>
      </c>
      <c r="X7">
        <v>0</v>
      </c>
      <c r="Y7">
        <v>0</v>
      </c>
      <c r="Z7">
        <v>1</v>
      </c>
      <c r="AA7">
        <v>2</v>
      </c>
    </row>
    <row r="8" spans="1:28" x14ac:dyDescent="0.25">
      <c r="A8" s="7"/>
      <c r="C8">
        <v>2.8314587964000002</v>
      </c>
      <c r="D8">
        <v>2.9125478964</v>
      </c>
      <c r="E8">
        <v>4.9514247895999999</v>
      </c>
      <c r="F8">
        <v>5.7925478963000003</v>
      </c>
      <c r="G8" s="10"/>
      <c r="H8">
        <v>2.1547893654000001</v>
      </c>
      <c r="I8">
        <v>2.3214579130000002</v>
      </c>
      <c r="J8">
        <v>2.3145789630000002</v>
      </c>
      <c r="K8">
        <v>1.9845216987000001</v>
      </c>
      <c r="L8" s="10"/>
      <c r="M8" s="8">
        <f t="shared" ref="M8" si="6">C8-H8</f>
        <v>0.6766694310000001</v>
      </c>
      <c r="N8" s="8">
        <f t="shared" ref="N8" si="7">D8-I8</f>
        <v>0.59108998339999985</v>
      </c>
      <c r="O8" s="8">
        <f t="shared" ref="O8" si="8">E8-J8</f>
        <v>2.6368458265999997</v>
      </c>
      <c r="P8" s="8">
        <f t="shared" ref="P8" si="9">F8-K8</f>
        <v>3.8080261976000003</v>
      </c>
      <c r="Q8" s="6"/>
      <c r="R8" s="4"/>
      <c r="S8" s="11">
        <f t="shared" si="2"/>
        <v>31.403043001114305</v>
      </c>
      <c r="T8" s="11">
        <f t="shared" si="3"/>
        <v>25.462015920682333</v>
      </c>
      <c r="U8" s="11">
        <f t="shared" si="4"/>
        <v>113.92334712928951</v>
      </c>
      <c r="V8" s="11">
        <f t="shared" si="5"/>
        <v>191.88634722888253</v>
      </c>
      <c r="X8">
        <v>0</v>
      </c>
      <c r="Y8">
        <v>0</v>
      </c>
      <c r="Z8">
        <v>1.5</v>
      </c>
      <c r="AA8">
        <v>2.5</v>
      </c>
    </row>
    <row r="9" spans="1:28" x14ac:dyDescent="0.25">
      <c r="A9" s="7"/>
      <c r="C9" s="12"/>
      <c r="D9" s="12"/>
      <c r="E9" s="8"/>
      <c r="F9" s="12"/>
      <c r="G9" s="10"/>
      <c r="H9" s="12"/>
      <c r="I9" s="12"/>
      <c r="J9" s="8"/>
      <c r="K9" s="12"/>
      <c r="L9" s="10"/>
      <c r="M9" s="13"/>
      <c r="N9" s="13"/>
      <c r="O9" s="13"/>
      <c r="P9" s="13"/>
      <c r="Q9" s="6"/>
      <c r="R9" s="14" t="s">
        <v>6</v>
      </c>
      <c r="S9" s="28">
        <f>AVERAGE(S5:S8)</f>
        <v>25.962768776753101</v>
      </c>
      <c r="T9" s="28">
        <f>AVERAGE(T5:T8)</f>
        <v>41.880023656090216</v>
      </c>
      <c r="U9" s="28">
        <f>AVERAGE(U5:U8)</f>
        <v>141.55003229781443</v>
      </c>
      <c r="V9" s="28">
        <f>AVERAGE(V5:V8)</f>
        <v>183.69920957200614</v>
      </c>
      <c r="X9" s="28">
        <f>AVERAGE(X5:X8)</f>
        <v>0</v>
      </c>
      <c r="Y9" s="28">
        <f t="shared" ref="Y9:AA9" si="10">AVERAGE(Y5:Y8)</f>
        <v>0</v>
      </c>
      <c r="Z9" s="28">
        <f t="shared" si="10"/>
        <v>1.625</v>
      </c>
      <c r="AA9" s="28">
        <f t="shared" si="10"/>
        <v>2.625</v>
      </c>
      <c r="AB9" s="19"/>
    </row>
    <row r="10" spans="1:28" x14ac:dyDescent="0.25">
      <c r="A10" s="7"/>
      <c r="C10" s="12"/>
      <c r="D10" s="12"/>
      <c r="E10" s="12"/>
      <c r="F10" s="12"/>
      <c r="G10" s="10"/>
      <c r="H10" s="12"/>
      <c r="I10" s="12"/>
      <c r="J10" s="12"/>
      <c r="K10" s="12"/>
      <c r="L10" s="10"/>
      <c r="M10" s="13"/>
      <c r="N10" s="13"/>
      <c r="O10" s="13"/>
      <c r="P10" s="13"/>
      <c r="Q10" s="6"/>
      <c r="R10" s="2" t="s">
        <v>7</v>
      </c>
      <c r="S10" s="27">
        <f>STDEV(S5:S8)/SQRT(4)</f>
        <v>8.5349932448203418</v>
      </c>
      <c r="T10" s="27">
        <f>STDEV(T5:T8)/SQRT(4)</f>
        <v>12.30246667558904</v>
      </c>
      <c r="U10" s="27">
        <f>STDEV(U5:U8)/SQRT(4)</f>
        <v>10.18470861847717</v>
      </c>
      <c r="V10" s="27">
        <f>STDEV(V5:V8)/SQRT(4)</f>
        <v>8.4658043990694605</v>
      </c>
      <c r="X10" s="27">
        <f>STDEV(X5:X8)/SQRT(4)</f>
        <v>0</v>
      </c>
      <c r="Y10" s="27">
        <f t="shared" ref="Y10:AA10" si="11">STDEV(Y5:Y8)/SQRT(4)</f>
        <v>0</v>
      </c>
      <c r="Z10" s="27">
        <f t="shared" si="11"/>
        <v>0.23935677693908453</v>
      </c>
      <c r="AA10" s="27">
        <f t="shared" si="11"/>
        <v>0.23935677693908453</v>
      </c>
      <c r="AB10" s="20"/>
    </row>
    <row r="11" spans="1:28" x14ac:dyDescent="0.25">
      <c r="X11" t="s">
        <v>10</v>
      </c>
    </row>
    <row r="13" spans="1:28" x14ac:dyDescent="0.25">
      <c r="C13" s="30" t="s">
        <v>8</v>
      </c>
      <c r="D13" s="30"/>
      <c r="E13" s="30"/>
      <c r="F13" s="30"/>
      <c r="H13" s="31" t="s">
        <v>9</v>
      </c>
      <c r="I13" s="31"/>
      <c r="J13" s="31"/>
      <c r="K13" s="31"/>
      <c r="M13" s="32" t="s">
        <v>0</v>
      </c>
      <c r="N13" s="32"/>
      <c r="O13" s="32"/>
      <c r="P13" s="32"/>
      <c r="Q13" s="1"/>
      <c r="S13" s="32" t="s">
        <v>1</v>
      </c>
      <c r="T13" s="32"/>
      <c r="U13" s="32"/>
      <c r="V13" s="32"/>
      <c r="X13" s="32" t="s">
        <v>22</v>
      </c>
      <c r="Y13" s="32"/>
      <c r="Z13" s="32"/>
      <c r="AA13" s="32"/>
      <c r="AB13" s="18"/>
    </row>
    <row r="14" spans="1:28" x14ac:dyDescent="0.25">
      <c r="C14" s="30"/>
      <c r="D14" s="30"/>
      <c r="E14" s="30"/>
      <c r="F14" s="30"/>
      <c r="H14" s="31"/>
      <c r="I14" s="31"/>
      <c r="J14" s="31"/>
      <c r="K14" s="31"/>
      <c r="M14" s="32"/>
      <c r="N14" s="32"/>
      <c r="O14" s="32"/>
      <c r="P14" s="32"/>
      <c r="Q14" s="1"/>
      <c r="S14" s="32"/>
      <c r="T14" s="32"/>
      <c r="U14" s="32"/>
      <c r="V14" s="32"/>
      <c r="X14" s="32"/>
      <c r="Y14" s="32"/>
      <c r="Z14" s="32"/>
      <c r="AA14" s="32"/>
      <c r="AB14" s="18"/>
    </row>
    <row r="15" spans="1:28" ht="17.25" x14ac:dyDescent="0.25">
      <c r="A15" s="2" t="s">
        <v>25</v>
      </c>
      <c r="C15" s="3" t="s">
        <v>2</v>
      </c>
      <c r="D15" s="3" t="s">
        <v>3</v>
      </c>
      <c r="E15" s="3" t="s">
        <v>4</v>
      </c>
      <c r="F15" s="3" t="s">
        <v>5</v>
      </c>
      <c r="G15" s="4"/>
      <c r="H15" s="3" t="s">
        <v>2</v>
      </c>
      <c r="I15" s="3" t="s">
        <v>3</v>
      </c>
      <c r="J15" s="3" t="s">
        <v>4</v>
      </c>
      <c r="K15" s="3" t="s">
        <v>5</v>
      </c>
      <c r="L15" s="4"/>
      <c r="M15" s="5" t="s">
        <v>2</v>
      </c>
      <c r="N15" s="5" t="s">
        <v>3</v>
      </c>
      <c r="O15" s="5" t="s">
        <v>4</v>
      </c>
      <c r="P15" s="5" t="s">
        <v>5</v>
      </c>
      <c r="Q15" s="6"/>
      <c r="R15" s="4"/>
      <c r="S15" s="5" t="s">
        <v>2</v>
      </c>
      <c r="T15" s="5" t="s">
        <v>3</v>
      </c>
      <c r="U15" s="5" t="s">
        <v>4</v>
      </c>
      <c r="V15" s="5" t="s">
        <v>5</v>
      </c>
      <c r="X15" s="5" t="s">
        <v>2</v>
      </c>
      <c r="Y15" s="5" t="s">
        <v>3</v>
      </c>
      <c r="Z15" s="5" t="s">
        <v>4</v>
      </c>
      <c r="AA15" s="5" t="s">
        <v>5</v>
      </c>
      <c r="AB15" s="16"/>
    </row>
    <row r="16" spans="1:28" x14ac:dyDescent="0.25">
      <c r="A16" s="7"/>
      <c r="C16">
        <v>3.1416614100000002</v>
      </c>
      <c r="D16">
        <v>3.8703425</v>
      </c>
      <c r="E16">
        <v>3.467318906</v>
      </c>
      <c r="F16">
        <v>2.8394203130000002</v>
      </c>
      <c r="G16" s="9"/>
      <c r="H16">
        <v>2.091368594</v>
      </c>
      <c r="I16">
        <v>2.1460651560000001</v>
      </c>
      <c r="J16">
        <v>2.0438923440000001</v>
      </c>
      <c r="K16">
        <v>2.048229531</v>
      </c>
      <c r="L16" s="10"/>
      <c r="M16" s="8">
        <f t="shared" ref="M16:P19" si="12">C16-H16</f>
        <v>1.0502928160000002</v>
      </c>
      <c r="N16" s="8">
        <f t="shared" si="12"/>
        <v>1.7242773439999999</v>
      </c>
      <c r="O16" s="8">
        <f t="shared" si="12"/>
        <v>1.423426562</v>
      </c>
      <c r="P16" s="8">
        <f t="shared" si="12"/>
        <v>0.79119078200000015</v>
      </c>
      <c r="Q16" s="6"/>
      <c r="R16" s="4"/>
      <c r="S16" s="11">
        <f t="shared" ref="S16:V18" si="13">(M16/H16)*100</f>
        <v>50.220359003822743</v>
      </c>
      <c r="T16" s="11">
        <f t="shared" si="13"/>
        <v>80.345992253741244</v>
      </c>
      <c r="U16" s="11">
        <f t="shared" si="13"/>
        <v>69.642932328533632</v>
      </c>
      <c r="V16" s="11">
        <f t="shared" si="13"/>
        <v>38.628033139123808</v>
      </c>
      <c r="X16">
        <v>0</v>
      </c>
      <c r="Y16">
        <v>0</v>
      </c>
      <c r="Z16">
        <v>2</v>
      </c>
      <c r="AA16">
        <v>3</v>
      </c>
    </row>
    <row r="17" spans="1:28" x14ac:dyDescent="0.25">
      <c r="A17" s="7"/>
      <c r="C17">
        <v>0.47966437499999998</v>
      </c>
      <c r="D17">
        <v>0.50697453130000003</v>
      </c>
      <c r="E17">
        <v>0.50861124999999996</v>
      </c>
      <c r="F17">
        <v>0.43719703119999997</v>
      </c>
      <c r="G17" s="10"/>
      <c r="H17">
        <v>0.4735504687</v>
      </c>
      <c r="I17">
        <v>0.48271078119999999</v>
      </c>
      <c r="J17">
        <v>0.52520796869999997</v>
      </c>
      <c r="K17">
        <v>0.60021281250000003</v>
      </c>
      <c r="L17" s="10"/>
      <c r="M17" s="8">
        <f t="shared" si="12"/>
        <v>6.1139062999999716E-3</v>
      </c>
      <c r="N17" s="8">
        <f t="shared" si="12"/>
        <v>2.4263750100000037E-2</v>
      </c>
      <c r="O17" s="8">
        <f t="shared" si="12"/>
        <v>-1.6596718700000013E-2</v>
      </c>
      <c r="P17" s="8">
        <f t="shared" si="12"/>
        <v>-0.16301578130000005</v>
      </c>
      <c r="Q17" s="6"/>
      <c r="R17" s="4"/>
      <c r="S17" s="11">
        <f t="shared" si="13"/>
        <v>1.2910780801851989</v>
      </c>
      <c r="T17" s="11">
        <f t="shared" si="13"/>
        <v>5.0265606331976489</v>
      </c>
      <c r="U17" s="11">
        <f t="shared" si="13"/>
        <v>-3.1600279677934773</v>
      </c>
      <c r="V17" s="11">
        <f t="shared" si="13"/>
        <v>-27.159663690118251</v>
      </c>
      <c r="X17">
        <v>1</v>
      </c>
      <c r="Y17">
        <v>2</v>
      </c>
      <c r="Z17">
        <v>3</v>
      </c>
      <c r="AA17">
        <v>3</v>
      </c>
    </row>
    <row r="18" spans="1:28" x14ac:dyDescent="0.25">
      <c r="A18" s="7"/>
      <c r="C18">
        <v>1.865112187</v>
      </c>
      <c r="D18">
        <v>1.877083281</v>
      </c>
      <c r="E18">
        <v>2.3776490620000001</v>
      </c>
      <c r="F18">
        <v>2.9667701559999999</v>
      </c>
      <c r="G18" s="10"/>
      <c r="H18">
        <v>1.154423438</v>
      </c>
      <c r="I18">
        <v>1.870401094</v>
      </c>
      <c r="J18">
        <v>1.0613264060000001</v>
      </c>
      <c r="K18">
        <v>1.068946562</v>
      </c>
      <c r="L18" s="10"/>
      <c r="M18" s="8">
        <f t="shared" si="12"/>
        <v>0.71068874900000001</v>
      </c>
      <c r="N18" s="8">
        <f t="shared" si="12"/>
        <v>6.6821870000000061E-3</v>
      </c>
      <c r="O18" s="8">
        <f t="shared" si="12"/>
        <v>1.3163226560000001</v>
      </c>
      <c r="P18" s="8">
        <f t="shared" si="12"/>
        <v>1.8978235939999999</v>
      </c>
      <c r="Q18" s="6"/>
      <c r="R18" s="4"/>
      <c r="S18" s="11">
        <f t="shared" si="13"/>
        <v>61.562224536193099</v>
      </c>
      <c r="T18" s="11">
        <f t="shared" si="13"/>
        <v>0.35725957504171596</v>
      </c>
      <c r="U18" s="11">
        <f t="shared" si="13"/>
        <v>124.02618539955559</v>
      </c>
      <c r="V18" s="11">
        <f t="shared" si="13"/>
        <v>177.54148443577665</v>
      </c>
      <c r="X18">
        <v>0</v>
      </c>
      <c r="Y18">
        <v>0</v>
      </c>
      <c r="Z18">
        <v>2</v>
      </c>
      <c r="AA18">
        <v>3</v>
      </c>
    </row>
    <row r="19" spans="1:28" x14ac:dyDescent="0.25">
      <c r="A19" s="7"/>
      <c r="C19">
        <v>1.6254781945600001</v>
      </c>
      <c r="D19">
        <v>1.545128791</v>
      </c>
      <c r="E19">
        <v>2.2478193562</v>
      </c>
      <c r="F19">
        <v>2.5547856692000002</v>
      </c>
      <c r="G19" s="10"/>
      <c r="H19">
        <v>1.2365481519999999</v>
      </c>
      <c r="I19">
        <v>1.2365471293000001</v>
      </c>
      <c r="J19">
        <v>1.3214089600000001</v>
      </c>
      <c r="K19">
        <v>1.5147936209999999</v>
      </c>
      <c r="L19" s="10"/>
      <c r="M19" s="8">
        <f t="shared" si="12"/>
        <v>0.38893004256000019</v>
      </c>
      <c r="N19" s="8">
        <f t="shared" si="12"/>
        <v>0.3085816616999999</v>
      </c>
      <c r="O19" s="8">
        <f t="shared" si="12"/>
        <v>0.92641039619999987</v>
      </c>
      <c r="P19" s="8">
        <f t="shared" si="12"/>
        <v>1.0399920482000002</v>
      </c>
      <c r="Q19" s="6"/>
      <c r="R19" s="4"/>
      <c r="S19" s="11">
        <f t="shared" ref="S19" si="14">(M19/H19)*100</f>
        <v>31.452882925015295</v>
      </c>
      <c r="T19" s="11">
        <f t="shared" ref="T19" si="15">(N19/I19)*100</f>
        <v>24.955107200377039</v>
      </c>
      <c r="U19" s="11">
        <f t="shared" ref="U19" si="16">(O19/J19)*100</f>
        <v>70.107773160551275</v>
      </c>
      <c r="V19" s="11">
        <f t="shared" ref="V19" si="17">(P19/K19)*100</f>
        <v>68.65569235190226</v>
      </c>
      <c r="X19">
        <v>0</v>
      </c>
      <c r="Y19">
        <v>0</v>
      </c>
      <c r="Z19">
        <v>2</v>
      </c>
      <c r="AA19">
        <v>3</v>
      </c>
    </row>
    <row r="20" spans="1:28" x14ac:dyDescent="0.25">
      <c r="A20" s="7"/>
      <c r="C20" s="12"/>
      <c r="D20" s="12"/>
      <c r="E20" s="8"/>
      <c r="F20" s="12"/>
      <c r="G20" s="10"/>
      <c r="H20" s="12"/>
      <c r="I20" s="12"/>
      <c r="J20" s="8"/>
      <c r="K20" s="12"/>
      <c r="L20" s="10"/>
      <c r="M20" s="13"/>
      <c r="N20" s="13"/>
      <c r="O20" s="13"/>
      <c r="P20" s="13"/>
      <c r="Q20" s="6"/>
      <c r="R20" s="14" t="s">
        <v>6</v>
      </c>
      <c r="S20" s="28">
        <f>AVERAGE(S16:S19)</f>
        <v>36.131636136304088</v>
      </c>
      <c r="T20" s="28">
        <f t="shared" ref="T20:V20" si="18">AVERAGE(T16:T19)</f>
        <v>27.671229915589411</v>
      </c>
      <c r="U20" s="28">
        <f t="shared" si="18"/>
        <v>65.15421573021176</v>
      </c>
      <c r="V20" s="28">
        <f t="shared" si="18"/>
        <v>64.416386559171116</v>
      </c>
      <c r="X20" s="15">
        <f>AVERAGE(X16:X19)</f>
        <v>0.25</v>
      </c>
      <c r="Y20" s="15">
        <f>AVERAGE(Y16:Y19)</f>
        <v>0.5</v>
      </c>
      <c r="Z20" s="15">
        <f>AVERAGE(Z16:Z19)</f>
        <v>2.25</v>
      </c>
      <c r="AA20" s="15">
        <f>AVERAGE(AA16:AA19)</f>
        <v>3</v>
      </c>
      <c r="AB20" s="19"/>
    </row>
    <row r="21" spans="1:28" x14ac:dyDescent="0.25">
      <c r="A21" s="7"/>
      <c r="C21" s="12"/>
      <c r="D21" s="12"/>
      <c r="E21" s="12"/>
      <c r="F21" s="12"/>
      <c r="G21" s="10"/>
      <c r="H21" s="12"/>
      <c r="I21" s="12"/>
      <c r="J21" s="12"/>
      <c r="K21" s="12"/>
      <c r="L21" s="10"/>
      <c r="M21" s="13"/>
      <c r="N21" s="13"/>
      <c r="O21" s="13"/>
      <c r="P21" s="13"/>
      <c r="Q21" s="6"/>
      <c r="R21" s="2" t="s">
        <v>7</v>
      </c>
      <c r="S21" s="27">
        <f>STDEV(S16:S19)/SQRT(4)</f>
        <v>13.168656460437434</v>
      </c>
      <c r="T21" s="27">
        <f t="shared" ref="T21:V21" si="19">STDEV(T16:T19)/SQRT(4)</f>
        <v>18.350390396978135</v>
      </c>
      <c r="U21" s="27">
        <f t="shared" si="19"/>
        <v>26.104646796905566</v>
      </c>
      <c r="V21" s="27">
        <f t="shared" si="19"/>
        <v>42.68730454769652</v>
      </c>
      <c r="X21" s="2">
        <f>STDEV(X16:X19)/SQRT(4)</f>
        <v>0.25</v>
      </c>
      <c r="Y21" s="2">
        <f t="shared" ref="Y21:AA21" si="20">STDEV(Y16:Y19)/SQRT(4)</f>
        <v>0.5</v>
      </c>
      <c r="Z21" s="2">
        <f t="shared" si="20"/>
        <v>0.25</v>
      </c>
      <c r="AA21" s="2">
        <f t="shared" si="20"/>
        <v>0</v>
      </c>
      <c r="AB21" s="20"/>
    </row>
    <row r="22" spans="1:28" x14ac:dyDescent="0.25">
      <c r="A22" s="26"/>
    </row>
    <row r="23" spans="1:28" x14ac:dyDescent="0.25">
      <c r="X23" t="s">
        <v>10</v>
      </c>
    </row>
    <row r="24" spans="1:28" x14ac:dyDescent="0.25">
      <c r="C24" s="30" t="s">
        <v>8</v>
      </c>
      <c r="D24" s="30"/>
      <c r="E24" s="30"/>
      <c r="F24" s="30"/>
      <c r="H24" s="31" t="s">
        <v>9</v>
      </c>
      <c r="I24" s="31"/>
      <c r="J24" s="31"/>
      <c r="K24" s="31"/>
      <c r="M24" s="32" t="s">
        <v>0</v>
      </c>
      <c r="N24" s="32"/>
      <c r="O24" s="32"/>
      <c r="P24" s="32"/>
      <c r="Q24" s="1"/>
      <c r="S24" s="32" t="s">
        <v>1</v>
      </c>
      <c r="T24" s="32"/>
      <c r="U24" s="32"/>
      <c r="V24" s="32"/>
      <c r="X24" s="32" t="s">
        <v>22</v>
      </c>
      <c r="Y24" s="32"/>
      <c r="Z24" s="32"/>
      <c r="AA24" s="32"/>
      <c r="AB24" s="18"/>
    </row>
    <row r="25" spans="1:28" x14ac:dyDescent="0.25">
      <c r="C25" s="30"/>
      <c r="D25" s="30"/>
      <c r="E25" s="30"/>
      <c r="F25" s="30"/>
      <c r="H25" s="31"/>
      <c r="I25" s="31"/>
      <c r="J25" s="31"/>
      <c r="K25" s="31"/>
      <c r="M25" s="32"/>
      <c r="N25" s="32"/>
      <c r="O25" s="32"/>
      <c r="P25" s="32"/>
      <c r="Q25" s="1"/>
      <c r="S25" s="32"/>
      <c r="T25" s="32"/>
      <c r="U25" s="32"/>
      <c r="V25" s="32"/>
      <c r="X25" s="32"/>
      <c r="Y25" s="32"/>
      <c r="Z25" s="32"/>
      <c r="AA25" s="32"/>
      <c r="AB25" s="18"/>
    </row>
    <row r="26" spans="1:28" ht="17.25" x14ac:dyDescent="0.25">
      <c r="A26" s="2" t="s">
        <v>26</v>
      </c>
      <c r="C26" s="3" t="s">
        <v>2</v>
      </c>
      <c r="D26" s="3" t="s">
        <v>3</v>
      </c>
      <c r="E26" s="3" t="s">
        <v>4</v>
      </c>
      <c r="F26" s="3" t="s">
        <v>5</v>
      </c>
      <c r="G26" s="4"/>
      <c r="H26" s="3" t="s">
        <v>2</v>
      </c>
      <c r="I26" s="3" t="s">
        <v>3</v>
      </c>
      <c r="J26" s="3" t="s">
        <v>4</v>
      </c>
      <c r="K26" s="3" t="s">
        <v>5</v>
      </c>
      <c r="L26" s="4"/>
      <c r="M26" s="5" t="s">
        <v>2</v>
      </c>
      <c r="N26" s="5" t="s">
        <v>3</v>
      </c>
      <c r="O26" s="5" t="s">
        <v>4</v>
      </c>
      <c r="P26" s="5" t="s">
        <v>5</v>
      </c>
      <c r="Q26" s="6"/>
      <c r="R26" s="4"/>
      <c r="S26" s="5" t="s">
        <v>2</v>
      </c>
      <c r="T26" s="5" t="s">
        <v>3</v>
      </c>
      <c r="U26" s="5" t="s">
        <v>4</v>
      </c>
      <c r="V26" s="5" t="s">
        <v>5</v>
      </c>
      <c r="X26" s="5" t="s">
        <v>2</v>
      </c>
      <c r="Y26" s="5" t="s">
        <v>3</v>
      </c>
      <c r="Z26" s="5" t="s">
        <v>4</v>
      </c>
      <c r="AA26" s="5" t="s">
        <v>5</v>
      </c>
      <c r="AB26" s="16"/>
    </row>
    <row r="27" spans="1:28" x14ac:dyDescent="0.25">
      <c r="A27" s="7"/>
      <c r="C27">
        <v>2.102047969</v>
      </c>
      <c r="D27">
        <v>1.9893226559999999</v>
      </c>
      <c r="E27">
        <v>3.4919625000000001</v>
      </c>
      <c r="F27">
        <v>5.2321134369999998</v>
      </c>
      <c r="G27" s="9"/>
      <c r="H27">
        <v>1.3896634370000001</v>
      </c>
      <c r="I27">
        <v>1.245993125</v>
      </c>
      <c r="J27">
        <v>1.938450625</v>
      </c>
      <c r="K27">
        <v>1.841843125</v>
      </c>
      <c r="L27" s="10"/>
      <c r="M27" s="8">
        <f t="shared" ref="M27:P30" si="21">C27-H27</f>
        <v>0.71238453199999996</v>
      </c>
      <c r="N27" s="8">
        <f t="shared" si="21"/>
        <v>0.74332953099999988</v>
      </c>
      <c r="O27" s="8">
        <f t="shared" si="21"/>
        <v>1.5535118750000001</v>
      </c>
      <c r="P27" s="8">
        <f t="shared" si="21"/>
        <v>3.3902703119999997</v>
      </c>
      <c r="Q27" s="6"/>
      <c r="R27" s="4"/>
      <c r="S27" s="11">
        <f t="shared" ref="S27:V30" si="22">(M27/H27)*100</f>
        <v>51.263098174180421</v>
      </c>
      <c r="T27" s="11">
        <f t="shared" si="22"/>
        <v>59.65759490045339</v>
      </c>
      <c r="U27" s="11">
        <f t="shared" si="22"/>
        <v>80.141936811003376</v>
      </c>
      <c r="V27" s="11">
        <f t="shared" si="22"/>
        <v>184.06943924716714</v>
      </c>
      <c r="X27">
        <v>0</v>
      </c>
      <c r="Y27">
        <v>1</v>
      </c>
      <c r="Z27">
        <v>2</v>
      </c>
      <c r="AA27">
        <v>3</v>
      </c>
    </row>
    <row r="28" spans="1:28" x14ac:dyDescent="0.25">
      <c r="A28" s="7"/>
      <c r="C28">
        <v>6.3376614099999999</v>
      </c>
      <c r="D28">
        <v>4.9250657809999998</v>
      </c>
      <c r="E28">
        <v>7.136846094</v>
      </c>
      <c r="F28">
        <v>7.7611310939999996</v>
      </c>
      <c r="G28" s="10"/>
      <c r="H28">
        <v>3.8495720310000001</v>
      </c>
      <c r="I28">
        <v>2.8551132809999999</v>
      </c>
      <c r="J28">
        <v>4.6855337500000003</v>
      </c>
      <c r="K28">
        <v>4.1892898440000002</v>
      </c>
      <c r="L28" s="10"/>
      <c r="M28" s="8">
        <f t="shared" si="21"/>
        <v>2.4880893789999998</v>
      </c>
      <c r="N28" s="8">
        <f t="shared" si="21"/>
        <v>2.0699524999999999</v>
      </c>
      <c r="O28" s="8">
        <f t="shared" si="21"/>
        <v>2.4513123439999998</v>
      </c>
      <c r="P28" s="8">
        <f t="shared" si="21"/>
        <v>3.5718412499999994</v>
      </c>
      <c r="Q28" s="6"/>
      <c r="R28" s="4"/>
      <c r="S28" s="11">
        <f t="shared" si="22"/>
        <v>64.632882797459203</v>
      </c>
      <c r="T28" s="11">
        <f t="shared" si="22"/>
        <v>72.499837879462405</v>
      </c>
      <c r="U28" s="11">
        <f t="shared" si="22"/>
        <v>52.316608412008549</v>
      </c>
      <c r="V28" s="11">
        <f t="shared" si="22"/>
        <v>85.261258662149501</v>
      </c>
      <c r="X28">
        <v>0</v>
      </c>
      <c r="Y28">
        <v>2.5</v>
      </c>
      <c r="Z28">
        <v>3.5</v>
      </c>
      <c r="AA28">
        <v>4</v>
      </c>
    </row>
    <row r="29" spans="1:28" x14ac:dyDescent="0.25">
      <c r="A29" s="7"/>
      <c r="C29">
        <v>1.3267271869999999</v>
      </c>
      <c r="D29">
        <v>7.0040528100000001</v>
      </c>
      <c r="E29">
        <v>11.20424281</v>
      </c>
      <c r="F29">
        <v>12.82330172</v>
      </c>
      <c r="G29" s="10"/>
      <c r="H29">
        <v>1.8025429690000001</v>
      </c>
      <c r="I29">
        <v>1.168649531</v>
      </c>
      <c r="J29">
        <v>1.7794253120000001</v>
      </c>
      <c r="K29">
        <v>1.4781615619999999</v>
      </c>
      <c r="L29" s="10"/>
      <c r="M29" s="8">
        <f t="shared" si="21"/>
        <v>-0.47581578200000019</v>
      </c>
      <c r="N29" s="8">
        <f t="shared" si="21"/>
        <v>5.8354032790000003</v>
      </c>
      <c r="O29" s="8">
        <f t="shared" si="21"/>
        <v>9.4248174979999995</v>
      </c>
      <c r="P29" s="8">
        <f t="shared" si="21"/>
        <v>11.345140158</v>
      </c>
      <c r="Q29" s="6"/>
      <c r="R29" s="4"/>
      <c r="S29" s="11">
        <f t="shared" si="22"/>
        <v>-26.396917587155738</v>
      </c>
      <c r="T29" s="11">
        <f t="shared" si="22"/>
        <v>499.32876574268698</v>
      </c>
      <c r="U29" s="11">
        <f t="shared" si="22"/>
        <v>529.65513272410942</v>
      </c>
      <c r="V29" s="11">
        <f t="shared" si="22"/>
        <v>767.51692437798624</v>
      </c>
      <c r="X29">
        <v>0</v>
      </c>
      <c r="Y29">
        <v>1</v>
      </c>
      <c r="Z29">
        <v>3</v>
      </c>
      <c r="AA29">
        <v>3</v>
      </c>
    </row>
    <row r="30" spans="1:28" x14ac:dyDescent="0.25">
      <c r="A30" s="7"/>
      <c r="C30">
        <v>2.5493743800000002</v>
      </c>
      <c r="D30">
        <v>6.5012921869999998</v>
      </c>
      <c r="E30">
        <v>9.9342301600000003</v>
      </c>
      <c r="F30">
        <v>7.2093787499999999</v>
      </c>
      <c r="G30" s="10"/>
      <c r="H30">
        <v>2.5808640619999998</v>
      </c>
      <c r="I30">
        <v>2.671000625</v>
      </c>
      <c r="J30">
        <v>2.1856284370000001</v>
      </c>
      <c r="K30">
        <v>2.03551875</v>
      </c>
      <c r="L30" s="10"/>
      <c r="M30" s="8">
        <f t="shared" si="21"/>
        <v>-3.1489681999999686E-2</v>
      </c>
      <c r="N30" s="8">
        <f t="shared" si="21"/>
        <v>3.8302915619999998</v>
      </c>
      <c r="O30" s="8">
        <f t="shared" si="21"/>
        <v>7.7486017230000002</v>
      </c>
      <c r="P30" s="8">
        <f t="shared" si="21"/>
        <v>5.1738599999999995</v>
      </c>
      <c r="Q30" s="6"/>
      <c r="R30" s="4"/>
      <c r="S30" s="11">
        <f t="shared" si="22"/>
        <v>-1.2201216818679421</v>
      </c>
      <c r="T30" s="11">
        <f t="shared" si="22"/>
        <v>143.4028703007136</v>
      </c>
      <c r="U30" s="11">
        <f t="shared" si="22"/>
        <v>354.52511469130377</v>
      </c>
      <c r="V30" s="11">
        <f t="shared" si="22"/>
        <v>254.17894087195214</v>
      </c>
      <c r="X30">
        <v>0</v>
      </c>
      <c r="Y30">
        <v>1</v>
      </c>
      <c r="Z30">
        <v>2.5</v>
      </c>
      <c r="AA30">
        <v>3</v>
      </c>
    </row>
    <row r="31" spans="1:28" x14ac:dyDescent="0.25">
      <c r="A31" s="7"/>
      <c r="C31" s="12"/>
      <c r="D31" s="12"/>
      <c r="E31" s="8"/>
      <c r="F31" s="12"/>
      <c r="G31" s="10"/>
      <c r="H31" s="12"/>
      <c r="I31" s="12"/>
      <c r="J31" s="8"/>
      <c r="K31" s="12"/>
      <c r="L31" s="10"/>
      <c r="M31" s="13"/>
      <c r="N31" s="13"/>
      <c r="O31" s="13"/>
      <c r="P31" s="13"/>
      <c r="Q31" s="6"/>
      <c r="R31" s="14" t="s">
        <v>6</v>
      </c>
      <c r="S31" s="15">
        <f>AVERAGE(S27:S30)</f>
        <v>22.069735425653988</v>
      </c>
      <c r="T31" s="15">
        <f>AVERAGE(T27:T30)</f>
        <v>193.7222672058291</v>
      </c>
      <c r="U31" s="15">
        <f>AVERAGE(U27:U30)</f>
        <v>254.15969815960628</v>
      </c>
      <c r="V31" s="15">
        <f>AVERAGE(V27:V30)</f>
        <v>322.75664078981373</v>
      </c>
      <c r="X31" s="15">
        <f>AVERAGE(X27:X30)</f>
        <v>0</v>
      </c>
      <c r="Y31" s="15">
        <f>AVERAGE(Y27:Y30)</f>
        <v>1.375</v>
      </c>
      <c r="Z31" s="15">
        <f>AVERAGE(Z27:Z30)</f>
        <v>2.75</v>
      </c>
      <c r="AA31" s="15">
        <f>AVERAGE(AA27:AA30)</f>
        <v>3.25</v>
      </c>
      <c r="AB31" s="19"/>
    </row>
    <row r="32" spans="1:28" x14ac:dyDescent="0.25">
      <c r="A32" s="7"/>
      <c r="C32" s="12"/>
      <c r="D32" s="12"/>
      <c r="E32" s="12"/>
      <c r="F32" s="12"/>
      <c r="G32" s="10"/>
      <c r="H32" s="12"/>
      <c r="I32" s="12"/>
      <c r="J32" s="12"/>
      <c r="K32" s="12"/>
      <c r="L32" s="10"/>
      <c r="M32" s="13"/>
      <c r="N32" s="13"/>
      <c r="O32" s="13"/>
      <c r="P32" s="13"/>
      <c r="Q32" s="6"/>
      <c r="R32" s="2" t="s">
        <v>7</v>
      </c>
      <c r="S32" s="2">
        <f>STDEV(S27:S30)/SQRT(4)</f>
        <v>21.516094443295906</v>
      </c>
      <c r="T32" s="2">
        <f t="shared" ref="T32:V32" si="23">STDEV(T27:T30)/SQRT(4)</f>
        <v>103.5195582909283</v>
      </c>
      <c r="U32" s="2">
        <f t="shared" si="23"/>
        <v>114.38012846247291</v>
      </c>
      <c r="V32" s="2">
        <f t="shared" si="23"/>
        <v>152.24782625354399</v>
      </c>
      <c r="X32" s="2">
        <f>STDEV(X27:X30)/SQRT(4)</f>
        <v>0</v>
      </c>
      <c r="Y32" s="2">
        <f t="shared" ref="Y32:AA32" si="24">STDEV(Y27:Y30)/SQRT(4)</f>
        <v>0.375</v>
      </c>
      <c r="Z32" s="2">
        <f>STDEV(Z5:Z30)/SQRT(4)</f>
        <v>0.44786315270924859</v>
      </c>
      <c r="AA32" s="2">
        <f t="shared" si="24"/>
        <v>0.25</v>
      </c>
      <c r="AB32" s="20"/>
    </row>
    <row r="33" spans="20:28" s="26" customFormat="1" ht="18.75" x14ac:dyDescent="0.3">
      <c r="T33" s="25"/>
      <c r="Y33" s="25"/>
      <c r="Z33" s="25"/>
      <c r="AB33" s="21"/>
    </row>
  </sheetData>
  <mergeCells count="15">
    <mergeCell ref="X2:AA3"/>
    <mergeCell ref="X13:AA14"/>
    <mergeCell ref="X24:AA25"/>
    <mergeCell ref="C13:F14"/>
    <mergeCell ref="H13:K14"/>
    <mergeCell ref="M13:P14"/>
    <mergeCell ref="S13:V14"/>
    <mergeCell ref="C2:F3"/>
    <mergeCell ref="H2:K3"/>
    <mergeCell ref="M2:P3"/>
    <mergeCell ref="S2:V3"/>
    <mergeCell ref="C24:F25"/>
    <mergeCell ref="H24:K25"/>
    <mergeCell ref="M24:P25"/>
    <mergeCell ref="S24:V25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33"/>
  <sheetViews>
    <sheetView zoomScale="70" zoomScaleNormal="70" workbookViewId="0">
      <selection activeCell="U21" sqref="U21"/>
    </sheetView>
  </sheetViews>
  <sheetFormatPr defaultRowHeight="15" x14ac:dyDescent="0.25"/>
  <cols>
    <col min="1" max="1" width="14.140625" customWidth="1"/>
  </cols>
  <sheetData>
    <row r="2" spans="1:28" x14ac:dyDescent="0.25">
      <c r="C2" s="30" t="s">
        <v>8</v>
      </c>
      <c r="D2" s="30"/>
      <c r="E2" s="30"/>
      <c r="F2" s="30"/>
      <c r="H2" s="31" t="s">
        <v>9</v>
      </c>
      <c r="I2" s="31"/>
      <c r="J2" s="31"/>
      <c r="K2" s="31"/>
      <c r="M2" s="32" t="s">
        <v>0</v>
      </c>
      <c r="N2" s="32"/>
      <c r="O2" s="32"/>
      <c r="P2" s="32"/>
      <c r="Q2" s="1"/>
      <c r="S2" s="32" t="s">
        <v>1</v>
      </c>
      <c r="T2" s="32"/>
      <c r="U2" s="32"/>
      <c r="V2" s="32"/>
      <c r="X2" s="32" t="s">
        <v>22</v>
      </c>
      <c r="Y2" s="32"/>
      <c r="Z2" s="32"/>
      <c r="AA2" s="32"/>
    </row>
    <row r="3" spans="1:28" x14ac:dyDescent="0.25">
      <c r="C3" s="30"/>
      <c r="D3" s="30"/>
      <c r="E3" s="30"/>
      <c r="F3" s="30"/>
      <c r="H3" s="31"/>
      <c r="I3" s="31"/>
      <c r="J3" s="31"/>
      <c r="K3" s="31"/>
      <c r="M3" s="32"/>
      <c r="N3" s="32"/>
      <c r="O3" s="32"/>
      <c r="P3" s="32"/>
      <c r="Q3" s="1"/>
      <c r="S3" s="32"/>
      <c r="T3" s="32"/>
      <c r="U3" s="32"/>
      <c r="V3" s="32"/>
      <c r="X3" s="32"/>
      <c r="Y3" s="32"/>
      <c r="Z3" s="32"/>
      <c r="AA3" s="32"/>
    </row>
    <row r="4" spans="1:28" x14ac:dyDescent="0.25">
      <c r="A4" s="2" t="s">
        <v>24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3" t="s">
        <v>2</v>
      </c>
      <c r="I4" s="3" t="s">
        <v>3</v>
      </c>
      <c r="J4" s="3" t="s">
        <v>4</v>
      </c>
      <c r="K4" s="3" t="s">
        <v>5</v>
      </c>
      <c r="L4" s="4"/>
      <c r="M4" s="5" t="s">
        <v>2</v>
      </c>
      <c r="N4" s="5" t="s">
        <v>3</v>
      </c>
      <c r="O4" s="5" t="s">
        <v>4</v>
      </c>
      <c r="P4" s="5" t="s">
        <v>5</v>
      </c>
      <c r="Q4" s="6"/>
      <c r="R4" s="4"/>
      <c r="S4" s="5" t="s">
        <v>2</v>
      </c>
      <c r="T4" s="5" t="s">
        <v>3</v>
      </c>
      <c r="U4" s="5" t="s">
        <v>4</v>
      </c>
      <c r="V4" s="5" t="s">
        <v>5</v>
      </c>
      <c r="X4" s="5" t="s">
        <v>2</v>
      </c>
      <c r="Y4" s="5" t="s">
        <v>3</v>
      </c>
      <c r="Z4" s="5" t="s">
        <v>4</v>
      </c>
      <c r="AA4" s="5" t="s">
        <v>5</v>
      </c>
    </row>
    <row r="5" spans="1:28" x14ac:dyDescent="0.25">
      <c r="A5" s="7"/>
      <c r="C5">
        <v>1.841779219</v>
      </c>
      <c r="D5">
        <v>1.61135125</v>
      </c>
      <c r="E5">
        <v>1.5968506250000001</v>
      </c>
      <c r="F5">
        <v>3.5370439060000001</v>
      </c>
      <c r="G5" s="9"/>
      <c r="H5">
        <v>1.532405</v>
      </c>
      <c r="I5">
        <v>1.0891417189999999</v>
      </c>
      <c r="J5">
        <v>1.1470674999999999</v>
      </c>
      <c r="K5">
        <v>1.5450614060000001</v>
      </c>
      <c r="L5" s="10"/>
      <c r="M5" s="8">
        <f t="shared" ref="M5:P7" si="0">C5-H5</f>
        <v>0.30937421899999995</v>
      </c>
      <c r="N5" s="8">
        <f t="shared" si="0"/>
        <v>0.52220953100000012</v>
      </c>
      <c r="O5" s="8">
        <f t="shared" si="0"/>
        <v>0.44978312500000017</v>
      </c>
      <c r="P5" s="8">
        <f t="shared" si="0"/>
        <v>1.9919825</v>
      </c>
      <c r="Q5" s="6"/>
      <c r="R5" s="4"/>
      <c r="S5" s="11">
        <f t="shared" ref="S5:V6" si="1">(M5/H5)*100</f>
        <v>20.188802503254685</v>
      </c>
      <c r="T5" s="11">
        <f t="shared" si="1"/>
        <v>47.946885321725539</v>
      </c>
      <c r="U5" s="11">
        <f t="shared" si="1"/>
        <v>39.211565579183457</v>
      </c>
      <c r="V5" s="11">
        <f t="shared" si="1"/>
        <v>128.92578199574808</v>
      </c>
      <c r="X5">
        <v>0</v>
      </c>
      <c r="Y5">
        <v>0</v>
      </c>
      <c r="Z5">
        <v>2</v>
      </c>
      <c r="AA5">
        <v>2</v>
      </c>
    </row>
    <row r="6" spans="1:28" x14ac:dyDescent="0.25">
      <c r="A6" s="7"/>
      <c r="C6">
        <v>2.6541446880000001</v>
      </c>
      <c r="D6">
        <v>2.8347298439999999</v>
      </c>
      <c r="E6">
        <v>3.8114848399999999</v>
      </c>
      <c r="F6">
        <v>8.5839734399999994</v>
      </c>
      <c r="G6" s="10"/>
      <c r="H6">
        <v>1.8290706249999999</v>
      </c>
      <c r="I6">
        <v>1.7821732809999999</v>
      </c>
      <c r="J6">
        <v>1.9834810940000001</v>
      </c>
      <c r="K6">
        <v>4.0285473439999997</v>
      </c>
      <c r="L6" s="10"/>
      <c r="M6" s="8">
        <f t="shared" si="0"/>
        <v>0.82507406300000019</v>
      </c>
      <c r="N6" s="8">
        <f t="shared" si="0"/>
        <v>1.052556563</v>
      </c>
      <c r="O6" s="8">
        <f t="shared" si="0"/>
        <v>1.8280037459999998</v>
      </c>
      <c r="P6" s="8">
        <f t="shared" si="0"/>
        <v>4.5554260959999997</v>
      </c>
      <c r="Q6" s="6"/>
      <c r="R6" s="4"/>
      <c r="S6" s="11">
        <f t="shared" si="1"/>
        <v>45.108923172389815</v>
      </c>
      <c r="T6" s="11">
        <f t="shared" si="1"/>
        <v>59.060281860437115</v>
      </c>
      <c r="U6" s="11">
        <f t="shared" si="1"/>
        <v>92.16138996886248</v>
      </c>
      <c r="V6" s="11">
        <f t="shared" si="1"/>
        <v>113.07862877135398</v>
      </c>
      <c r="X6">
        <v>0</v>
      </c>
      <c r="Y6">
        <v>0</v>
      </c>
      <c r="Z6">
        <v>2</v>
      </c>
      <c r="AA6">
        <v>3</v>
      </c>
    </row>
    <row r="7" spans="1:28" x14ac:dyDescent="0.25">
      <c r="A7" s="7"/>
      <c r="C7">
        <v>1.4475123694500001</v>
      </c>
      <c r="D7">
        <v>2.9478156321400002</v>
      </c>
      <c r="E7">
        <v>2.9874156323999999</v>
      </c>
      <c r="F7">
        <v>3.8052178963199998</v>
      </c>
      <c r="G7" s="10"/>
      <c r="H7">
        <v>1.1524784589999999</v>
      </c>
      <c r="I7">
        <v>1.6974836200000001</v>
      </c>
      <c r="J7">
        <v>1.6214879563</v>
      </c>
      <c r="K7">
        <v>1.5214784956</v>
      </c>
      <c r="L7" s="10"/>
      <c r="M7" s="8">
        <f t="shared" si="0"/>
        <v>0.29503391045000016</v>
      </c>
      <c r="N7" s="8">
        <f t="shared" si="0"/>
        <v>1.2503320121400001</v>
      </c>
      <c r="O7" s="8">
        <f t="shared" si="0"/>
        <v>1.3659276760999999</v>
      </c>
      <c r="P7" s="8">
        <f t="shared" si="0"/>
        <v>2.28373940072</v>
      </c>
      <c r="Q7" s="6"/>
      <c r="R7" s="4"/>
      <c r="S7" s="11">
        <f t="shared" ref="S7:S8" si="2">(M7/H7)*100</f>
        <v>25.599950102841806</v>
      </c>
      <c r="T7" s="11">
        <f t="shared" ref="T7:T8" si="3">(N7/I7)*100</f>
        <v>73.657972154099497</v>
      </c>
      <c r="U7" s="11">
        <f t="shared" ref="U7:U8" si="4">(O7/J7)*100</f>
        <v>84.239150268920184</v>
      </c>
      <c r="V7" s="11">
        <f t="shared" ref="V7:V8" si="5">(P7/K7)*100</f>
        <v>150.10001175333076</v>
      </c>
      <c r="X7">
        <v>0</v>
      </c>
      <c r="Y7">
        <v>0</v>
      </c>
      <c r="Z7">
        <v>1.5</v>
      </c>
      <c r="AA7">
        <v>2</v>
      </c>
    </row>
    <row r="8" spans="1:28" x14ac:dyDescent="0.25">
      <c r="A8" s="7"/>
      <c r="C8">
        <v>1.75214794613</v>
      </c>
      <c r="D8">
        <v>1.815478965412</v>
      </c>
      <c r="E8">
        <v>2.0147845128999999</v>
      </c>
      <c r="F8">
        <v>2.5475163294000001</v>
      </c>
      <c r="G8" s="10"/>
      <c r="H8">
        <v>1.3654781255999999</v>
      </c>
      <c r="I8">
        <v>1.3214784512</v>
      </c>
      <c r="J8">
        <v>1.45741258796</v>
      </c>
      <c r="K8">
        <v>1.4879363999999999</v>
      </c>
      <c r="L8" s="10"/>
      <c r="M8" s="8">
        <f t="shared" ref="M8" si="6">C8-H8</f>
        <v>0.3866698205300001</v>
      </c>
      <c r="N8" s="8">
        <f t="shared" ref="N8" si="7">D8-I8</f>
        <v>0.49400051421200009</v>
      </c>
      <c r="O8" s="8">
        <f t="shared" ref="O8" si="8">E8-J8</f>
        <v>0.55737192493999999</v>
      </c>
      <c r="P8" s="8">
        <f t="shared" ref="P8" si="9">F8-K8</f>
        <v>1.0595799294000001</v>
      </c>
      <c r="Q8" s="6"/>
      <c r="R8" s="4"/>
      <c r="S8" s="11">
        <f t="shared" si="2"/>
        <v>28.317540448338917</v>
      </c>
      <c r="T8" s="11">
        <f t="shared" si="3"/>
        <v>37.382411628688395</v>
      </c>
      <c r="U8" s="11">
        <f t="shared" si="4"/>
        <v>38.243935145378174</v>
      </c>
      <c r="V8" s="11">
        <f t="shared" si="5"/>
        <v>71.211372300590284</v>
      </c>
      <c r="X8">
        <v>0</v>
      </c>
      <c r="Y8">
        <v>0</v>
      </c>
      <c r="Z8">
        <v>1.5</v>
      </c>
      <c r="AA8">
        <v>2</v>
      </c>
    </row>
    <row r="9" spans="1:28" x14ac:dyDescent="0.25">
      <c r="A9" s="7"/>
      <c r="C9" s="12"/>
      <c r="D9" s="12"/>
      <c r="E9" s="8"/>
      <c r="F9" s="12"/>
      <c r="G9" s="10"/>
      <c r="H9" s="12"/>
      <c r="I9" s="12"/>
      <c r="J9" s="8"/>
      <c r="K9" s="12"/>
      <c r="L9" s="10"/>
      <c r="M9" s="13"/>
      <c r="N9" s="13"/>
      <c r="O9" s="13"/>
      <c r="P9" s="13"/>
      <c r="Q9" s="6"/>
      <c r="R9" s="14" t="s">
        <v>6</v>
      </c>
      <c r="S9" s="28">
        <f>AVERAGE(S5:S8)</f>
        <v>29.803804056706305</v>
      </c>
      <c r="T9" s="28">
        <f t="shared" ref="T9:V9" si="10">AVERAGE(T5:T8)</f>
        <v>54.511887741237636</v>
      </c>
      <c r="U9" s="28">
        <f t="shared" si="10"/>
        <v>63.46401024058607</v>
      </c>
      <c r="V9" s="28">
        <f t="shared" si="10"/>
        <v>115.82894870525578</v>
      </c>
      <c r="X9" s="28">
        <f>AVERAGE(X5:X8)</f>
        <v>0</v>
      </c>
      <c r="Y9" s="28">
        <f t="shared" ref="Y9:AA9" si="11">AVERAGE(Y5:Y8)</f>
        <v>0</v>
      </c>
      <c r="Z9" s="28">
        <f t="shared" si="11"/>
        <v>1.75</v>
      </c>
      <c r="AA9" s="28">
        <f t="shared" si="11"/>
        <v>2.25</v>
      </c>
      <c r="AB9" s="15"/>
    </row>
    <row r="10" spans="1:28" x14ac:dyDescent="0.25">
      <c r="A10" s="7"/>
      <c r="C10" s="12"/>
      <c r="D10" s="12"/>
      <c r="E10" s="12"/>
      <c r="F10" s="12"/>
      <c r="G10" s="10"/>
      <c r="H10" s="12"/>
      <c r="I10" s="12"/>
      <c r="J10" s="12"/>
      <c r="K10" s="12"/>
      <c r="L10" s="10"/>
      <c r="M10" s="13"/>
      <c r="N10" s="13"/>
      <c r="O10" s="13"/>
      <c r="P10" s="13"/>
      <c r="Q10" s="6"/>
      <c r="R10" s="2" t="s">
        <v>7</v>
      </c>
      <c r="S10" s="27">
        <f>STDEV(S5:S8)/SQRT(4)</f>
        <v>5.3741378657194705</v>
      </c>
      <c r="T10" s="27">
        <f t="shared" ref="T10:V10" si="12">STDEV(T5:T8)/SQRT(4)</f>
        <v>7.7662659735690518</v>
      </c>
      <c r="U10" s="27">
        <f t="shared" si="12"/>
        <v>14.374106657250346</v>
      </c>
      <c r="V10" s="27">
        <f t="shared" si="12"/>
        <v>16.694123688314818</v>
      </c>
      <c r="X10" s="27">
        <f>STDEV(X5:X8)/SQRT(4)</f>
        <v>0</v>
      </c>
      <c r="Y10" s="27">
        <f t="shared" ref="Y10:AA10" si="13">STDEV(Y5:Y8)/SQRT(4)</f>
        <v>0</v>
      </c>
      <c r="Z10" s="27">
        <f t="shared" si="13"/>
        <v>0.14433756729740643</v>
      </c>
      <c r="AA10" s="27">
        <f t="shared" si="13"/>
        <v>0.25</v>
      </c>
      <c r="AB10" s="2"/>
    </row>
    <row r="11" spans="1:28" x14ac:dyDescent="0.25">
      <c r="X11" t="s">
        <v>10</v>
      </c>
    </row>
    <row r="13" spans="1:28" x14ac:dyDescent="0.25">
      <c r="C13" s="30" t="s">
        <v>8</v>
      </c>
      <c r="D13" s="30"/>
      <c r="E13" s="30"/>
      <c r="F13" s="30"/>
      <c r="H13" s="31" t="s">
        <v>9</v>
      </c>
      <c r="I13" s="31"/>
      <c r="J13" s="31"/>
      <c r="K13" s="31"/>
      <c r="M13" s="32" t="s">
        <v>0</v>
      </c>
      <c r="N13" s="32"/>
      <c r="O13" s="32"/>
      <c r="P13" s="32"/>
      <c r="Q13" s="1"/>
      <c r="S13" s="32" t="s">
        <v>1</v>
      </c>
      <c r="T13" s="32"/>
      <c r="U13" s="32"/>
      <c r="V13" s="32"/>
      <c r="X13" s="32" t="s">
        <v>22</v>
      </c>
      <c r="Y13" s="32"/>
      <c r="Z13" s="32"/>
      <c r="AA13" s="32"/>
    </row>
    <row r="14" spans="1:28" x14ac:dyDescent="0.25">
      <c r="C14" s="30"/>
      <c r="D14" s="30"/>
      <c r="E14" s="30"/>
      <c r="F14" s="30"/>
      <c r="H14" s="31"/>
      <c r="I14" s="31"/>
      <c r="J14" s="31"/>
      <c r="K14" s="31"/>
      <c r="M14" s="32"/>
      <c r="N14" s="32"/>
      <c r="O14" s="32"/>
      <c r="P14" s="32"/>
      <c r="Q14" s="1"/>
      <c r="S14" s="32"/>
      <c r="T14" s="32"/>
      <c r="U14" s="32"/>
      <c r="V14" s="32"/>
      <c r="X14" s="32"/>
      <c r="Y14" s="32"/>
      <c r="Z14" s="32"/>
      <c r="AA14" s="32"/>
    </row>
    <row r="15" spans="1:28" ht="17.25" x14ac:dyDescent="0.25">
      <c r="A15" s="2" t="s">
        <v>25</v>
      </c>
      <c r="C15" s="3" t="s">
        <v>2</v>
      </c>
      <c r="D15" s="3" t="s">
        <v>3</v>
      </c>
      <c r="E15" s="3" t="s">
        <v>4</v>
      </c>
      <c r="F15" s="3" t="s">
        <v>5</v>
      </c>
      <c r="G15" s="4"/>
      <c r="H15" s="3" t="s">
        <v>2</v>
      </c>
      <c r="I15" s="3" t="s">
        <v>3</v>
      </c>
      <c r="J15" s="3" t="s">
        <v>4</v>
      </c>
      <c r="K15" s="3" t="s">
        <v>5</v>
      </c>
      <c r="L15" s="4"/>
      <c r="M15" s="5" t="s">
        <v>2</v>
      </c>
      <c r="N15" s="5" t="s">
        <v>3</v>
      </c>
      <c r="O15" s="5" t="s">
        <v>4</v>
      </c>
      <c r="P15" s="5" t="s">
        <v>5</v>
      </c>
      <c r="Q15" s="6"/>
      <c r="R15" s="4"/>
      <c r="S15" s="5" t="s">
        <v>2</v>
      </c>
      <c r="T15" s="5" t="s">
        <v>3</v>
      </c>
      <c r="U15" s="5" t="s">
        <v>4</v>
      </c>
      <c r="V15" s="5" t="s">
        <v>5</v>
      </c>
      <c r="X15" s="5" t="s">
        <v>2</v>
      </c>
      <c r="Y15" s="5" t="s">
        <v>3</v>
      </c>
      <c r="Z15" s="5" t="s">
        <v>4</v>
      </c>
      <c r="AA15" s="5" t="s">
        <v>5</v>
      </c>
    </row>
    <row r="16" spans="1:28" x14ac:dyDescent="0.25">
      <c r="A16" s="7"/>
      <c r="C16">
        <v>0.9833264062</v>
      </c>
      <c r="D16">
        <v>1.1519201560000001</v>
      </c>
      <c r="E16">
        <v>1.5970654689999999</v>
      </c>
      <c r="F16">
        <v>1.440997031</v>
      </c>
      <c r="G16" s="9"/>
      <c r="H16">
        <v>0.9513596875</v>
      </c>
      <c r="I16">
        <v>0.92236531249999998</v>
      </c>
      <c r="J16">
        <v>1.1353842190000001</v>
      </c>
      <c r="K16">
        <v>1.263329844</v>
      </c>
      <c r="L16" s="10"/>
      <c r="M16" s="8">
        <f t="shared" ref="M16:P19" si="14">C16-H16</f>
        <v>3.1966718700000007E-2</v>
      </c>
      <c r="N16" s="8">
        <f t="shared" si="14"/>
        <v>0.22955484350000011</v>
      </c>
      <c r="O16" s="8">
        <f t="shared" si="14"/>
        <v>0.46168124999999982</v>
      </c>
      <c r="P16" s="8">
        <f t="shared" si="14"/>
        <v>0.17766718699999995</v>
      </c>
      <c r="Q16" s="6"/>
      <c r="R16" s="4"/>
      <c r="S16" s="11">
        <f t="shared" ref="S16:V19" si="15">(M16/H16)*100</f>
        <v>3.3601086024574705</v>
      </c>
      <c r="T16" s="11">
        <f t="shared" si="15"/>
        <v>24.887627536405226</v>
      </c>
      <c r="U16" s="11">
        <f t="shared" si="15"/>
        <v>40.662996919811846</v>
      </c>
      <c r="V16" s="11">
        <f t="shared" si="15"/>
        <v>14.063404568791297</v>
      </c>
      <c r="X16">
        <v>0</v>
      </c>
      <c r="Y16">
        <v>0</v>
      </c>
      <c r="Z16">
        <v>2.5</v>
      </c>
      <c r="AA16">
        <v>2.5</v>
      </c>
    </row>
    <row r="17" spans="1:28" x14ac:dyDescent="0.25">
      <c r="A17" s="7"/>
      <c r="C17">
        <v>0.39388140620000001</v>
      </c>
      <c r="D17">
        <v>0.45380937500000001</v>
      </c>
      <c r="E17">
        <v>0.87056999999999995</v>
      </c>
      <c r="F17">
        <v>0.84492543750000004</v>
      </c>
      <c r="G17" s="10"/>
      <c r="H17">
        <v>0.46589750000000002</v>
      </c>
      <c r="I17">
        <v>0.44369671869999999</v>
      </c>
      <c r="J17">
        <v>0.48783578129999999</v>
      </c>
      <c r="K17">
        <v>0.4620739062</v>
      </c>
      <c r="L17" s="10"/>
      <c r="M17" s="8">
        <f t="shared" si="14"/>
        <v>-7.2016093800000014E-2</v>
      </c>
      <c r="N17" s="8">
        <f t="shared" si="14"/>
        <v>1.0112656300000022E-2</v>
      </c>
      <c r="O17" s="8">
        <f t="shared" si="14"/>
        <v>0.38273421869999996</v>
      </c>
      <c r="P17" s="8">
        <f t="shared" si="14"/>
        <v>0.38285153130000005</v>
      </c>
      <c r="Q17" s="6"/>
      <c r="R17" s="4"/>
      <c r="S17" s="11">
        <f t="shared" si="15"/>
        <v>-15.457497367983303</v>
      </c>
      <c r="T17" s="11">
        <f t="shared" si="15"/>
        <v>2.2791821245893793</v>
      </c>
      <c r="U17" s="11">
        <f t="shared" si="15"/>
        <v>78.455544544124649</v>
      </c>
      <c r="V17" s="11">
        <f t="shared" si="15"/>
        <v>82.855042486274911</v>
      </c>
      <c r="X17">
        <v>1</v>
      </c>
      <c r="Y17">
        <v>1</v>
      </c>
      <c r="Z17">
        <v>2.5</v>
      </c>
      <c r="AA17">
        <v>3</v>
      </c>
    </row>
    <row r="18" spans="1:28" x14ac:dyDescent="0.25">
      <c r="A18" s="7"/>
      <c r="C18">
        <v>2.0300746869999999</v>
      </c>
      <c r="D18">
        <v>1.1701943749999999</v>
      </c>
      <c r="E18">
        <v>2.3519932809999999</v>
      </c>
      <c r="F18">
        <v>3.2346079689999998</v>
      </c>
      <c r="G18" s="10"/>
      <c r="H18">
        <v>1.5044424999999999</v>
      </c>
      <c r="I18">
        <v>1.229037969</v>
      </c>
      <c r="J18">
        <v>1.338159844</v>
      </c>
      <c r="K18">
        <v>1.3891159369999999</v>
      </c>
      <c r="L18" s="10"/>
      <c r="M18" s="8">
        <f t="shared" si="14"/>
        <v>0.52563218700000003</v>
      </c>
      <c r="N18" s="8">
        <f t="shared" si="14"/>
        <v>-5.8843594000000055E-2</v>
      </c>
      <c r="O18" s="8">
        <f t="shared" si="14"/>
        <v>1.0138334369999999</v>
      </c>
      <c r="P18" s="8">
        <f t="shared" si="14"/>
        <v>1.8454920319999999</v>
      </c>
      <c r="Q18" s="6"/>
      <c r="R18" s="4"/>
      <c r="S18" s="11">
        <f t="shared" si="15"/>
        <v>34.938669108324184</v>
      </c>
      <c r="T18" s="11">
        <f t="shared" si="15"/>
        <v>-4.7877767395483986</v>
      </c>
      <c r="U18" s="11">
        <f t="shared" si="15"/>
        <v>75.763253661047685</v>
      </c>
      <c r="V18" s="11">
        <f t="shared" si="15"/>
        <v>132.853708091897</v>
      </c>
      <c r="X18">
        <v>0</v>
      </c>
      <c r="Y18">
        <v>1</v>
      </c>
      <c r="Z18">
        <v>2</v>
      </c>
      <c r="AA18">
        <v>4</v>
      </c>
    </row>
    <row r="19" spans="1:28" x14ac:dyDescent="0.25">
      <c r="A19" s="7"/>
      <c r="C19">
        <v>1.0236147799999999</v>
      </c>
      <c r="D19">
        <v>0.90214539419999995</v>
      </c>
      <c r="E19">
        <v>1.4874512984999999</v>
      </c>
      <c r="F19">
        <v>1.9874512632000001</v>
      </c>
      <c r="G19" s="10"/>
      <c r="H19">
        <v>0.94784566000000003</v>
      </c>
      <c r="I19">
        <v>0.84124795959999998</v>
      </c>
      <c r="J19">
        <v>0.89412478529999995</v>
      </c>
      <c r="K19">
        <v>1.2369874510000001</v>
      </c>
      <c r="L19" s="10"/>
      <c r="M19" s="8">
        <f t="shared" si="14"/>
        <v>7.5769119999999912E-2</v>
      </c>
      <c r="N19" s="8">
        <f t="shared" si="14"/>
        <v>6.0897434599999967E-2</v>
      </c>
      <c r="O19" s="8">
        <f t="shared" si="14"/>
        <v>0.59332651319999996</v>
      </c>
      <c r="P19" s="8">
        <f t="shared" si="14"/>
        <v>0.75046381220000002</v>
      </c>
      <c r="Q19" s="6"/>
      <c r="R19" s="4"/>
      <c r="S19" s="11">
        <f t="shared" si="15"/>
        <v>7.993824648624746</v>
      </c>
      <c r="T19" s="11">
        <f t="shared" si="15"/>
        <v>7.2389399469040878</v>
      </c>
      <c r="U19" s="11">
        <f t="shared" si="15"/>
        <v>66.358356568868061</v>
      </c>
      <c r="V19" s="11">
        <f t="shared" si="15"/>
        <v>60.668668190070427</v>
      </c>
      <c r="X19">
        <v>0</v>
      </c>
      <c r="Y19">
        <v>0</v>
      </c>
      <c r="Z19">
        <v>2</v>
      </c>
      <c r="AA19">
        <v>3</v>
      </c>
    </row>
    <row r="20" spans="1:28" x14ac:dyDescent="0.25">
      <c r="A20" s="7"/>
      <c r="C20" s="12"/>
      <c r="D20" s="12"/>
      <c r="E20" s="8"/>
      <c r="F20" s="12"/>
      <c r="G20" s="10"/>
      <c r="H20" s="12"/>
      <c r="I20" s="12"/>
      <c r="J20" s="8"/>
      <c r="K20" s="12"/>
      <c r="L20" s="10"/>
      <c r="M20" s="13"/>
      <c r="N20" s="13"/>
      <c r="O20" s="13"/>
      <c r="P20" s="13"/>
      <c r="Q20" s="6"/>
      <c r="R20" s="14" t="s">
        <v>6</v>
      </c>
      <c r="S20" s="28">
        <f>AVERAGE(S16:S19)</f>
        <v>7.7087762478557744</v>
      </c>
      <c r="T20" s="28">
        <f t="shared" ref="T20:V20" si="16">AVERAGE(T16:T19)</f>
        <v>7.4044932170875732</v>
      </c>
      <c r="U20" s="28">
        <f t="shared" si="16"/>
        <v>65.310037923463057</v>
      </c>
      <c r="V20" s="28">
        <f t="shared" si="16"/>
        <v>72.610205834258409</v>
      </c>
      <c r="X20" s="15">
        <f>AVERAGE(X16:X19)</f>
        <v>0.25</v>
      </c>
      <c r="Y20" s="15">
        <f>AVERAGE(Y16:Y19)</f>
        <v>0.5</v>
      </c>
      <c r="Z20" s="15">
        <f>AVERAGE(Z16:Z19)</f>
        <v>2.25</v>
      </c>
      <c r="AA20" s="15">
        <f>AVERAGE(AA16:AA19)</f>
        <v>3.125</v>
      </c>
      <c r="AB20" s="15"/>
    </row>
    <row r="21" spans="1:28" x14ac:dyDescent="0.25">
      <c r="A21" s="7"/>
      <c r="C21" s="12"/>
      <c r="D21" s="12"/>
      <c r="E21" s="12"/>
      <c r="F21" s="12"/>
      <c r="G21" s="10"/>
      <c r="H21" s="12"/>
      <c r="I21" s="12"/>
      <c r="J21" s="12"/>
      <c r="K21" s="12"/>
      <c r="L21" s="10"/>
      <c r="M21" s="13"/>
      <c r="N21" s="13"/>
      <c r="O21" s="13"/>
      <c r="P21" s="13"/>
      <c r="Q21" s="6"/>
      <c r="R21" s="2" t="s">
        <v>7</v>
      </c>
      <c r="S21" s="27">
        <f>STDEV(S16:S19)/SQRT(4)</f>
        <v>10.396856341050986</v>
      </c>
      <c r="T21" s="27">
        <f t="shared" ref="T21:V21" si="17">STDEV(T16:T19)/SQRT(4)</f>
        <v>6.3285573264037591</v>
      </c>
      <c r="U21" s="27">
        <f t="shared" si="17"/>
        <v>8.6151497655211564</v>
      </c>
      <c r="V21" s="27">
        <f t="shared" si="17"/>
        <v>24.6721241181525</v>
      </c>
      <c r="W21" s="2"/>
      <c r="X21" s="2">
        <f>STDEV(X16:X19)/SQRT(4)</f>
        <v>0.25</v>
      </c>
      <c r="Y21" s="2">
        <f t="shared" ref="Y21:AA21" si="18">STDEV(Y16:Y19)/SQRT(4)</f>
        <v>0.28867513459481287</v>
      </c>
      <c r="Z21" s="2">
        <f t="shared" si="18"/>
        <v>0.14433756729740643</v>
      </c>
      <c r="AA21" s="2">
        <f t="shared" si="18"/>
        <v>0.31457643480294789</v>
      </c>
      <c r="AB21" s="2"/>
    </row>
    <row r="22" spans="1:28" x14ac:dyDescent="0.25">
      <c r="A22" s="26"/>
    </row>
    <row r="23" spans="1:28" x14ac:dyDescent="0.25">
      <c r="X23" t="s">
        <v>10</v>
      </c>
    </row>
    <row r="24" spans="1:28" x14ac:dyDescent="0.25">
      <c r="C24" s="30" t="s">
        <v>8</v>
      </c>
      <c r="D24" s="30"/>
      <c r="E24" s="30"/>
      <c r="F24" s="30"/>
      <c r="H24" s="31" t="s">
        <v>9</v>
      </c>
      <c r="I24" s="31"/>
      <c r="J24" s="31"/>
      <c r="K24" s="31"/>
      <c r="M24" s="32" t="s">
        <v>0</v>
      </c>
      <c r="N24" s="32"/>
      <c r="O24" s="32"/>
      <c r="P24" s="32"/>
      <c r="Q24" s="1"/>
      <c r="S24" s="32" t="s">
        <v>1</v>
      </c>
      <c r="T24" s="32"/>
      <c r="U24" s="32"/>
      <c r="V24" s="32"/>
      <c r="X24" s="32" t="s">
        <v>22</v>
      </c>
      <c r="Y24" s="32"/>
      <c r="Z24" s="32"/>
      <c r="AA24" s="32"/>
    </row>
    <row r="25" spans="1:28" x14ac:dyDescent="0.25">
      <c r="C25" s="30"/>
      <c r="D25" s="30"/>
      <c r="E25" s="30"/>
      <c r="F25" s="30"/>
      <c r="H25" s="31"/>
      <c r="I25" s="31"/>
      <c r="J25" s="31"/>
      <c r="K25" s="31"/>
      <c r="M25" s="32"/>
      <c r="N25" s="32"/>
      <c r="O25" s="32"/>
      <c r="P25" s="32"/>
      <c r="Q25" s="1"/>
      <c r="S25" s="32"/>
      <c r="T25" s="32"/>
      <c r="U25" s="32"/>
      <c r="V25" s="32"/>
      <c r="X25" s="32"/>
      <c r="Y25" s="32"/>
      <c r="Z25" s="32"/>
      <c r="AA25" s="32"/>
    </row>
    <row r="26" spans="1:28" ht="17.25" x14ac:dyDescent="0.25">
      <c r="A26" s="2" t="s">
        <v>26</v>
      </c>
      <c r="C26" s="3" t="s">
        <v>2</v>
      </c>
      <c r="D26" s="3" t="s">
        <v>3</v>
      </c>
      <c r="E26" s="3" t="s">
        <v>4</v>
      </c>
      <c r="F26" s="3" t="s">
        <v>5</v>
      </c>
      <c r="G26" s="4"/>
      <c r="H26" s="3" t="s">
        <v>2</v>
      </c>
      <c r="I26" s="3" t="s">
        <v>3</v>
      </c>
      <c r="J26" s="3" t="s">
        <v>4</v>
      </c>
      <c r="K26" s="3" t="s">
        <v>5</v>
      </c>
      <c r="L26" s="4"/>
      <c r="M26" s="5" t="s">
        <v>2</v>
      </c>
      <c r="N26" s="5" t="s">
        <v>3</v>
      </c>
      <c r="O26" s="5" t="s">
        <v>4</v>
      </c>
      <c r="P26" s="5" t="s">
        <v>5</v>
      </c>
      <c r="Q26" s="6"/>
      <c r="R26" s="4"/>
      <c r="S26" s="5" t="s">
        <v>2</v>
      </c>
      <c r="T26" s="5" t="s">
        <v>3</v>
      </c>
      <c r="U26" s="5" t="s">
        <v>4</v>
      </c>
      <c r="V26" s="5" t="s">
        <v>5</v>
      </c>
      <c r="X26" s="5" t="s">
        <v>2</v>
      </c>
      <c r="Y26" s="5" t="s">
        <v>3</v>
      </c>
      <c r="Z26" s="5" t="s">
        <v>4</v>
      </c>
      <c r="AA26" s="5" t="s">
        <v>5</v>
      </c>
    </row>
    <row r="27" spans="1:28" x14ac:dyDescent="0.25">
      <c r="A27" s="7"/>
      <c r="C27">
        <v>1.8832531299999999</v>
      </c>
      <c r="D27">
        <v>1.890138281</v>
      </c>
      <c r="E27">
        <v>1.7586059380000001</v>
      </c>
      <c r="F27">
        <v>2.908943437</v>
      </c>
      <c r="G27" s="9"/>
      <c r="H27">
        <v>1.5592325</v>
      </c>
      <c r="I27">
        <v>1.660955156</v>
      </c>
      <c r="J27">
        <v>1.2021817189999999</v>
      </c>
      <c r="K27">
        <v>1.396004531</v>
      </c>
      <c r="L27" s="10"/>
      <c r="M27" s="8">
        <f t="shared" ref="M27:P30" si="19">C27-H27</f>
        <v>0.32402062999999992</v>
      </c>
      <c r="N27" s="8">
        <f t="shared" si="19"/>
        <v>0.22918312500000004</v>
      </c>
      <c r="O27" s="8">
        <f t="shared" si="19"/>
        <v>0.55642421900000016</v>
      </c>
      <c r="P27" s="8">
        <f t="shared" si="19"/>
        <v>1.512938906</v>
      </c>
      <c r="Q27" s="6"/>
      <c r="R27" s="4"/>
      <c r="S27" s="11">
        <f t="shared" ref="S27:V30" si="20">(M27/H27)*100</f>
        <v>20.780777081031847</v>
      </c>
      <c r="T27" s="11">
        <f t="shared" si="20"/>
        <v>13.798272889674577</v>
      </c>
      <c r="U27" s="11">
        <f t="shared" si="20"/>
        <v>46.284535042077131</v>
      </c>
      <c r="V27" s="11">
        <f t="shared" si="20"/>
        <v>108.37636070681206</v>
      </c>
      <c r="X27">
        <v>0</v>
      </c>
      <c r="Y27">
        <v>1</v>
      </c>
      <c r="Z27">
        <v>2.5</v>
      </c>
      <c r="AA27">
        <v>3</v>
      </c>
    </row>
    <row r="28" spans="1:28" x14ac:dyDescent="0.25">
      <c r="A28" s="7"/>
      <c r="C28">
        <v>3.0195665630000001</v>
      </c>
      <c r="D28">
        <v>6.2113820310000003</v>
      </c>
      <c r="E28">
        <v>5.4769118749999999</v>
      </c>
      <c r="F28">
        <v>5.7560009369999996</v>
      </c>
      <c r="G28" s="10"/>
      <c r="H28">
        <v>1.8895992189999999</v>
      </c>
      <c r="I28">
        <v>3.9040793749999998</v>
      </c>
      <c r="J28">
        <v>2.8069197812</v>
      </c>
      <c r="K28">
        <v>2.8023254689999999</v>
      </c>
      <c r="L28" s="10"/>
      <c r="M28" s="8">
        <f t="shared" si="19"/>
        <v>1.1299673440000002</v>
      </c>
      <c r="N28" s="8">
        <f t="shared" si="19"/>
        <v>2.3073026560000005</v>
      </c>
      <c r="O28" s="8">
        <f t="shared" si="19"/>
        <v>2.6699920937999999</v>
      </c>
      <c r="P28" s="8">
        <f t="shared" si="19"/>
        <v>2.9536754679999997</v>
      </c>
      <c r="Q28" s="6"/>
      <c r="R28" s="4"/>
      <c r="S28" s="11">
        <f t="shared" si="20"/>
        <v>59.799312607569419</v>
      </c>
      <c r="T28" s="11">
        <f t="shared" si="20"/>
        <v>59.099788564109325</v>
      </c>
      <c r="U28" s="11">
        <f t="shared" si="20"/>
        <v>95.121781238028063</v>
      </c>
      <c r="V28" s="11">
        <f t="shared" si="20"/>
        <v>105.40087155022748</v>
      </c>
      <c r="X28">
        <v>0</v>
      </c>
      <c r="Y28">
        <v>2</v>
      </c>
      <c r="Z28">
        <v>3</v>
      </c>
      <c r="AA28">
        <v>4</v>
      </c>
    </row>
    <row r="29" spans="1:28" x14ac:dyDescent="0.25">
      <c r="A29" s="7"/>
      <c r="C29">
        <v>0.89292031250000004</v>
      </c>
      <c r="D29">
        <v>2.5704923439999998</v>
      </c>
      <c r="E29">
        <v>2.9405887499999999</v>
      </c>
      <c r="F29">
        <v>3.1315637500000002</v>
      </c>
      <c r="G29" s="10"/>
      <c r="H29">
        <v>0.67213015620000005</v>
      </c>
      <c r="I29">
        <v>1.0350718750000001</v>
      </c>
      <c r="J29">
        <v>0.78294968750000005</v>
      </c>
      <c r="K29">
        <v>0.90106750000000002</v>
      </c>
      <c r="L29" s="10"/>
      <c r="M29" s="8">
        <f t="shared" si="19"/>
        <v>0.22079015629999998</v>
      </c>
      <c r="N29" s="8">
        <f t="shared" si="19"/>
        <v>1.5354204689999997</v>
      </c>
      <c r="O29" s="8">
        <f t="shared" si="19"/>
        <v>2.1576390624999999</v>
      </c>
      <c r="P29" s="8">
        <f t="shared" si="19"/>
        <v>2.2304962500000003</v>
      </c>
      <c r="Q29" s="6"/>
      <c r="R29" s="4"/>
      <c r="S29" s="11">
        <f t="shared" si="20"/>
        <v>32.849315607005934</v>
      </c>
      <c r="T29" s="11">
        <f t="shared" si="20"/>
        <v>148.33950241378162</v>
      </c>
      <c r="U29" s="11">
        <f t="shared" si="20"/>
        <v>275.5782519550466</v>
      </c>
      <c r="V29" s="11">
        <f t="shared" si="20"/>
        <v>247.53930754355252</v>
      </c>
      <c r="X29">
        <v>0</v>
      </c>
      <c r="Y29">
        <v>1</v>
      </c>
      <c r="Z29">
        <v>3</v>
      </c>
      <c r="AA29">
        <v>4</v>
      </c>
    </row>
    <row r="30" spans="1:28" x14ac:dyDescent="0.25">
      <c r="A30" s="7"/>
      <c r="C30">
        <v>1.3267271869999999</v>
      </c>
      <c r="D30">
        <v>5.0040528100000001</v>
      </c>
      <c r="E30">
        <v>13.20424281</v>
      </c>
      <c r="F30">
        <v>11.82330172</v>
      </c>
      <c r="G30" s="10"/>
      <c r="H30">
        <v>1.8025429690000001</v>
      </c>
      <c r="I30">
        <v>1.168649531</v>
      </c>
      <c r="J30">
        <v>1.7794253120000001</v>
      </c>
      <c r="K30">
        <v>1.4781615619999999</v>
      </c>
      <c r="L30" s="10"/>
      <c r="M30" s="8">
        <f t="shared" si="19"/>
        <v>-0.47581578200000019</v>
      </c>
      <c r="N30" s="8">
        <f t="shared" si="19"/>
        <v>3.8354032790000003</v>
      </c>
      <c r="O30" s="8">
        <f t="shared" si="19"/>
        <v>11.424817497999999</v>
      </c>
      <c r="P30" s="8">
        <f t="shared" si="19"/>
        <v>10.345140158</v>
      </c>
      <c r="Q30" s="6"/>
      <c r="R30" s="4"/>
      <c r="S30" s="11">
        <f t="shared" si="20"/>
        <v>-26.396917587155738</v>
      </c>
      <c r="T30" s="11">
        <f t="shared" si="20"/>
        <v>328.19105961717111</v>
      </c>
      <c r="U30" s="11">
        <f t="shared" si="20"/>
        <v>642.05097122952463</v>
      </c>
      <c r="V30" s="11">
        <f t="shared" si="20"/>
        <v>699.8653208112579</v>
      </c>
      <c r="X30">
        <v>0</v>
      </c>
      <c r="Y30">
        <v>1</v>
      </c>
      <c r="Z30">
        <v>3</v>
      </c>
      <c r="AA30">
        <v>3</v>
      </c>
    </row>
    <row r="31" spans="1:28" x14ac:dyDescent="0.25">
      <c r="A31" s="7"/>
      <c r="C31" s="12"/>
      <c r="D31" s="12"/>
      <c r="E31" s="8"/>
      <c r="F31" s="12"/>
      <c r="G31" s="10"/>
      <c r="H31" s="12"/>
      <c r="I31" s="12"/>
      <c r="J31" s="8"/>
      <c r="K31" s="12"/>
      <c r="L31" s="10"/>
      <c r="M31" s="13"/>
      <c r="N31" s="13"/>
      <c r="O31" s="13"/>
      <c r="P31" s="13"/>
      <c r="Q31" s="6"/>
      <c r="R31" s="14" t="s">
        <v>6</v>
      </c>
      <c r="S31" s="15">
        <f>AVERAGE(S27:S30)</f>
        <v>21.758121927112864</v>
      </c>
      <c r="T31" s="15">
        <f>AVERAGE(T27:T30)</f>
        <v>137.35715587118415</v>
      </c>
      <c r="U31" s="15">
        <f>AVERAGE(U27:U30)</f>
        <v>264.75888486616907</v>
      </c>
      <c r="V31" s="15">
        <f>AVERAGE(V27:V30)</f>
        <v>290.29546515296249</v>
      </c>
      <c r="X31" s="15">
        <f>AVERAGE(X27:X30)</f>
        <v>0</v>
      </c>
      <c r="Y31" s="15">
        <f>AVERAGE(Y27:Y30)</f>
        <v>1.25</v>
      </c>
      <c r="Z31" s="15">
        <f>AVERAGE(Z27:Z30)</f>
        <v>2.875</v>
      </c>
      <c r="AA31" s="15">
        <f>AVERAGE(AA27:AA30)</f>
        <v>3.5</v>
      </c>
      <c r="AB31" s="15"/>
    </row>
    <row r="32" spans="1:28" x14ac:dyDescent="0.25">
      <c r="A32" s="7"/>
      <c r="C32" s="12"/>
      <c r="D32" s="12"/>
      <c r="E32" s="12"/>
      <c r="F32" s="12"/>
      <c r="G32" s="10"/>
      <c r="H32" s="12"/>
      <c r="I32" s="12"/>
      <c r="J32" s="12"/>
      <c r="K32" s="12"/>
      <c r="L32" s="10"/>
      <c r="M32" s="13"/>
      <c r="N32" s="13"/>
      <c r="O32" s="13"/>
      <c r="P32" s="13"/>
      <c r="Q32" s="6"/>
      <c r="R32" s="2" t="s">
        <v>7</v>
      </c>
      <c r="S32" s="2">
        <f>STDEV(S27:S30)/SQRT(4)</f>
        <v>18.004651711897232</v>
      </c>
      <c r="T32" s="2">
        <f t="shared" ref="T32:V32" si="21">STDEV(T27:T30)/SQRT(4)</f>
        <v>69.479735568477764</v>
      </c>
      <c r="U32" s="2">
        <f>STDEV(U27:U30)/SQRT(4)</f>
        <v>135.08459250750434</v>
      </c>
      <c r="V32" s="2">
        <f t="shared" si="21"/>
        <v>140.49203031473812</v>
      </c>
      <c r="X32" s="2">
        <f>STDEV(X27:X30)/SQRT(4)</f>
        <v>0</v>
      </c>
      <c r="Y32" s="2">
        <f t="shared" ref="Y32:AA32" si="22">STDEV(Y27:Y30)/SQRT(4)</f>
        <v>0.25</v>
      </c>
      <c r="Z32" s="2">
        <f>STDEV(Z5:Z30)/SQRT(4)</f>
        <v>0.4331892386872484</v>
      </c>
      <c r="AA32" s="2">
        <f t="shared" si="22"/>
        <v>0.28867513459481287</v>
      </c>
      <c r="AB32" s="2"/>
    </row>
    <row r="33" spans="25:27" s="26" customFormat="1" ht="18.75" x14ac:dyDescent="0.3">
      <c r="Y33" s="25"/>
      <c r="Z33" s="25"/>
      <c r="AA33" s="25"/>
    </row>
  </sheetData>
  <mergeCells count="15">
    <mergeCell ref="C24:F25"/>
    <mergeCell ref="H24:K25"/>
    <mergeCell ref="M24:P25"/>
    <mergeCell ref="S24:V25"/>
    <mergeCell ref="X13:AA14"/>
    <mergeCell ref="X24:AA25"/>
    <mergeCell ref="C13:F14"/>
    <mergeCell ref="H13:K14"/>
    <mergeCell ref="M13:P14"/>
    <mergeCell ref="S13:V14"/>
    <mergeCell ref="C2:F3"/>
    <mergeCell ref="H2:K3"/>
    <mergeCell ref="M2:P3"/>
    <mergeCell ref="S2:V3"/>
    <mergeCell ref="X2:AA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40"/>
  <sheetViews>
    <sheetView tabSelected="1" zoomScale="70" zoomScaleNormal="70" workbookViewId="0">
      <selection activeCell="L29" sqref="L29"/>
    </sheetView>
  </sheetViews>
  <sheetFormatPr defaultRowHeight="15" x14ac:dyDescent="0.25"/>
  <cols>
    <col min="1" max="1" width="14.140625" customWidth="1"/>
    <col min="2" max="2" width="15.7109375" customWidth="1"/>
    <col min="10" max="10" width="10.7109375" customWidth="1"/>
    <col min="11" max="11" width="12.5703125" bestFit="1" customWidth="1"/>
    <col min="17" max="17" width="16.7109375" bestFit="1" customWidth="1"/>
  </cols>
  <sheetData>
    <row r="2" spans="1:30" x14ac:dyDescent="0.25">
      <c r="C2" s="30" t="s">
        <v>8</v>
      </c>
      <c r="D2" s="30"/>
      <c r="E2" s="30"/>
      <c r="F2" s="30"/>
      <c r="H2" s="31" t="s">
        <v>9</v>
      </c>
      <c r="I2" s="31"/>
      <c r="J2" s="31"/>
      <c r="K2" s="31"/>
      <c r="M2" s="32" t="s">
        <v>0</v>
      </c>
      <c r="N2" s="32"/>
      <c r="O2" s="32"/>
      <c r="P2" s="32"/>
      <c r="Q2" s="1"/>
      <c r="S2" s="32" t="s">
        <v>1</v>
      </c>
      <c r="T2" s="32"/>
      <c r="U2" s="32"/>
      <c r="V2" s="32"/>
      <c r="X2" s="32" t="s">
        <v>22</v>
      </c>
      <c r="Y2" s="32"/>
      <c r="Z2" s="32"/>
      <c r="AA2" s="32"/>
    </row>
    <row r="3" spans="1:30" x14ac:dyDescent="0.25">
      <c r="C3" s="30"/>
      <c r="D3" s="30"/>
      <c r="E3" s="30"/>
      <c r="F3" s="30"/>
      <c r="H3" s="31"/>
      <c r="I3" s="31"/>
      <c r="J3" s="31"/>
      <c r="K3" s="31"/>
      <c r="M3" s="32"/>
      <c r="N3" s="32"/>
      <c r="O3" s="32"/>
      <c r="P3" s="32"/>
      <c r="Q3" s="1"/>
      <c r="S3" s="32"/>
      <c r="T3" s="32"/>
      <c r="U3" s="32"/>
      <c r="V3" s="32"/>
      <c r="X3" s="32"/>
      <c r="Y3" s="32"/>
      <c r="Z3" s="32"/>
      <c r="AA3" s="32"/>
    </row>
    <row r="4" spans="1:30" x14ac:dyDescent="0.25">
      <c r="A4" s="2" t="s">
        <v>24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3" t="s">
        <v>2</v>
      </c>
      <c r="I4" s="3" t="s">
        <v>3</v>
      </c>
      <c r="J4" s="3" t="s">
        <v>4</v>
      </c>
      <c r="K4" s="3" t="s">
        <v>5</v>
      </c>
      <c r="L4" s="4"/>
      <c r="M4" s="5" t="s">
        <v>2</v>
      </c>
      <c r="N4" s="5" t="s">
        <v>3</v>
      </c>
      <c r="O4" s="5" t="s">
        <v>4</v>
      </c>
      <c r="P4" s="5" t="s">
        <v>5</v>
      </c>
      <c r="Q4" s="6"/>
      <c r="R4" s="4"/>
      <c r="S4" s="5" t="s">
        <v>2</v>
      </c>
      <c r="T4" s="5" t="s">
        <v>3</v>
      </c>
      <c r="U4" s="5" t="s">
        <v>4</v>
      </c>
      <c r="V4" s="5" t="s">
        <v>5</v>
      </c>
      <c r="X4" s="5" t="s">
        <v>2</v>
      </c>
      <c r="Y4" s="5" t="s">
        <v>3</v>
      </c>
      <c r="Z4" s="5" t="s">
        <v>4</v>
      </c>
      <c r="AA4" s="5" t="s">
        <v>5</v>
      </c>
    </row>
    <row r="5" spans="1:30" x14ac:dyDescent="0.25">
      <c r="A5" s="7"/>
      <c r="C5" s="7">
        <v>1.7213164059999999</v>
      </c>
      <c r="D5" s="9">
        <v>2.7161260939999998</v>
      </c>
      <c r="E5" s="9">
        <v>3.8098535939999998</v>
      </c>
      <c r="F5" s="7">
        <v>4.9773718750000002</v>
      </c>
      <c r="G5" s="9"/>
      <c r="H5" s="7">
        <v>1.599589844</v>
      </c>
      <c r="I5" s="22">
        <v>2.0564218749999998</v>
      </c>
      <c r="J5" s="9">
        <v>2.859114844</v>
      </c>
      <c r="K5" s="9">
        <v>2.8806295309999999</v>
      </c>
      <c r="L5" s="10"/>
      <c r="M5" s="8">
        <f t="shared" ref="M5" si="0">C5-H5</f>
        <v>0.12172656199999987</v>
      </c>
      <c r="N5" s="8">
        <f t="shared" ref="N5" si="1">D5-I5</f>
        <v>0.65970421899999998</v>
      </c>
      <c r="O5" s="8">
        <f t="shared" ref="O5" si="2">E5-J5</f>
        <v>0.95073874999999974</v>
      </c>
      <c r="P5" s="8">
        <f t="shared" ref="P5" si="3">F5-K5</f>
        <v>2.0967423440000004</v>
      </c>
      <c r="Q5" s="6"/>
      <c r="R5" s="4"/>
      <c r="S5" s="11">
        <f t="shared" ref="S5" si="4">(M5/H5)*100</f>
        <v>7.609860893815469</v>
      </c>
      <c r="T5" s="11">
        <f t="shared" ref="T5" si="5">(N5/I5)*100</f>
        <v>32.080198475811294</v>
      </c>
      <c r="U5" s="11">
        <f t="shared" ref="U5" si="6">(O5/J5)*100</f>
        <v>33.252905247761348</v>
      </c>
      <c r="V5" s="11">
        <f t="shared" ref="V5" si="7">(P5/K5)*100</f>
        <v>72.787643167433757</v>
      </c>
      <c r="X5">
        <v>0</v>
      </c>
      <c r="Y5">
        <v>0</v>
      </c>
      <c r="Z5">
        <v>2</v>
      </c>
      <c r="AA5">
        <v>2</v>
      </c>
    </row>
    <row r="6" spans="1:30" x14ac:dyDescent="0.25">
      <c r="A6" s="7"/>
      <c r="C6">
        <v>0.67270968750000004</v>
      </c>
      <c r="D6">
        <v>1.189678437</v>
      </c>
      <c r="E6">
        <v>1.0527934687</v>
      </c>
      <c r="F6">
        <v>1.5231531250000001</v>
      </c>
      <c r="G6" s="29"/>
      <c r="H6">
        <v>0.76171999999999995</v>
      </c>
      <c r="I6">
        <v>0.66025687499999997</v>
      </c>
      <c r="J6">
        <v>0.63073421870000002</v>
      </c>
      <c r="K6">
        <v>0.75724734370000002</v>
      </c>
      <c r="L6" s="10"/>
      <c r="M6" s="8">
        <f t="shared" ref="M6:P7" si="8">C6-H6</f>
        <v>-8.9010312499999911E-2</v>
      </c>
      <c r="N6" s="8">
        <f t="shared" si="8"/>
        <v>0.52942156200000001</v>
      </c>
      <c r="O6" s="8">
        <f t="shared" si="8"/>
        <v>0.42205925</v>
      </c>
      <c r="P6" s="8">
        <f t="shared" si="8"/>
        <v>0.76590578130000009</v>
      </c>
      <c r="Q6" s="6"/>
      <c r="R6" s="4"/>
      <c r="S6" s="11">
        <f t="shared" ref="S6" si="9">(M6/H6)*100</f>
        <v>-11.685437234154271</v>
      </c>
      <c r="T6" s="11">
        <f t="shared" ref="T6" si="10">(N6/I6)*100</f>
        <v>80.184180134436318</v>
      </c>
      <c r="U6" s="11">
        <f t="shared" ref="U6" si="11">(O6/J6)*100</f>
        <v>66.915546594237767</v>
      </c>
      <c r="V6" s="11">
        <f t="shared" ref="V6" si="12">(P6/K6)*100</f>
        <v>101.14340943841333</v>
      </c>
      <c r="X6">
        <v>0</v>
      </c>
      <c r="Y6">
        <v>0</v>
      </c>
      <c r="Z6">
        <v>1.5</v>
      </c>
      <c r="AA6">
        <v>2.5</v>
      </c>
    </row>
    <row r="7" spans="1:30" x14ac:dyDescent="0.25">
      <c r="A7" s="7"/>
      <c r="C7">
        <v>0.63291453119999996</v>
      </c>
      <c r="D7">
        <v>0.67349421880000004</v>
      </c>
      <c r="E7">
        <v>0.80465181249999995</v>
      </c>
      <c r="F7">
        <v>1.1488782500000001</v>
      </c>
      <c r="H7">
        <v>0.86296406250000002</v>
      </c>
      <c r="I7">
        <v>0.64961171880000002</v>
      </c>
      <c r="J7">
        <v>0.58166874999999996</v>
      </c>
      <c r="K7">
        <v>0.67908296869999996</v>
      </c>
      <c r="L7" s="10"/>
      <c r="M7" s="8">
        <f t="shared" si="8"/>
        <v>-0.23004953130000005</v>
      </c>
      <c r="N7" s="8">
        <f t="shared" si="8"/>
        <v>2.3882500000000029E-2</v>
      </c>
      <c r="O7" s="8">
        <f t="shared" si="8"/>
        <v>0.2229830625</v>
      </c>
      <c r="P7" s="8">
        <f t="shared" si="8"/>
        <v>0.46979528130000014</v>
      </c>
      <c r="Q7" s="6"/>
      <c r="R7" s="4"/>
      <c r="S7" s="11">
        <f t="shared" ref="S7" si="13">(M7/H7)*100</f>
        <v>-26.658066227410259</v>
      </c>
      <c r="T7" s="11">
        <f t="shared" ref="T7" si="14">(N7/I7)*100</f>
        <v>3.6764269037690931</v>
      </c>
      <c r="U7" s="11">
        <f t="shared" ref="U7" si="15">(O7/J7)*100</f>
        <v>38.33505968818163</v>
      </c>
      <c r="V7" s="11">
        <f t="shared" ref="V7" si="16">(P7/K7)*100</f>
        <v>69.180836945351615</v>
      </c>
      <c r="X7">
        <v>0</v>
      </c>
      <c r="Y7">
        <v>0</v>
      </c>
      <c r="Z7">
        <v>1</v>
      </c>
      <c r="AA7">
        <v>2</v>
      </c>
    </row>
    <row r="8" spans="1:30" x14ac:dyDescent="0.25">
      <c r="A8" s="7"/>
      <c r="C8">
        <v>0.90027281250000002</v>
      </c>
      <c r="D8">
        <v>1.1689798440000001</v>
      </c>
      <c r="E8">
        <v>1.1836332655999999</v>
      </c>
      <c r="F8">
        <v>1.5959784379999999</v>
      </c>
      <c r="G8" s="29"/>
      <c r="H8">
        <v>0.86070890619999996</v>
      </c>
      <c r="I8">
        <v>0.87546531250000004</v>
      </c>
      <c r="J8">
        <v>0.77784937499999995</v>
      </c>
      <c r="K8">
        <v>0.78403999999999996</v>
      </c>
      <c r="L8" s="10"/>
      <c r="M8" s="8">
        <f t="shared" ref="M8" si="17">C8-H8</f>
        <v>3.9563906300000062E-2</v>
      </c>
      <c r="N8" s="8">
        <f t="shared" ref="N8" si="18">D8-I8</f>
        <v>0.29351453150000006</v>
      </c>
      <c r="O8" s="8">
        <f t="shared" ref="O8" si="19">E8-J8</f>
        <v>0.40578389059999997</v>
      </c>
      <c r="P8" s="8">
        <f t="shared" ref="P8" si="20">F8-K8</f>
        <v>0.81193843799999998</v>
      </c>
      <c r="Q8" s="6"/>
      <c r="R8" s="4"/>
      <c r="S8" s="11">
        <f t="shared" ref="S8" si="21">(M8/H8)*100</f>
        <v>4.5966651460217074</v>
      </c>
      <c r="T8" s="11">
        <f t="shared" ref="T8" si="22">(N8/I8)*100</f>
        <v>33.52668887152511</v>
      </c>
      <c r="U8" s="11">
        <f t="shared" ref="U8" si="23">(O8/J8)*100</f>
        <v>52.167412309099049</v>
      </c>
      <c r="V8" s="11">
        <f t="shared" ref="V8" si="24">(P8/K8)*100</f>
        <v>103.55829268914852</v>
      </c>
      <c r="X8">
        <v>0</v>
      </c>
      <c r="Y8">
        <v>0</v>
      </c>
      <c r="Z8">
        <v>1</v>
      </c>
      <c r="AA8">
        <v>2</v>
      </c>
    </row>
    <row r="9" spans="1:30" x14ac:dyDescent="0.25">
      <c r="A9" s="7"/>
      <c r="C9" s="12"/>
      <c r="D9" s="12"/>
      <c r="E9" s="8"/>
      <c r="F9" s="12"/>
      <c r="G9" s="10"/>
      <c r="H9" s="12"/>
      <c r="I9" s="12"/>
      <c r="J9" s="8"/>
      <c r="K9" s="12"/>
      <c r="L9" s="10"/>
      <c r="M9" s="13"/>
      <c r="N9" s="13"/>
      <c r="O9" s="13"/>
      <c r="P9" s="13"/>
      <c r="Q9" s="6"/>
      <c r="R9" s="14" t="s">
        <v>6</v>
      </c>
      <c r="S9" s="28">
        <f>AVERAGE(S5:S8)</f>
        <v>-6.5342443554318388</v>
      </c>
      <c r="T9" s="28">
        <f t="shared" ref="T9:V9" si="25">AVERAGE(T5:T8)</f>
        <v>37.366873596385453</v>
      </c>
      <c r="U9" s="28">
        <f t="shared" si="25"/>
        <v>47.667730959819949</v>
      </c>
      <c r="V9" s="28">
        <f t="shared" si="25"/>
        <v>86.667545560086808</v>
      </c>
      <c r="X9" s="28">
        <f>AVERAGE(X5:X8)</f>
        <v>0</v>
      </c>
      <c r="Y9" s="28">
        <f t="shared" ref="Y9:AA9" si="26">AVERAGE(Y5:Y8)</f>
        <v>0</v>
      </c>
      <c r="Z9" s="28">
        <f t="shared" si="26"/>
        <v>1.375</v>
      </c>
      <c r="AA9" s="28">
        <f t="shared" si="26"/>
        <v>2.125</v>
      </c>
      <c r="AD9" s="15"/>
    </row>
    <row r="10" spans="1:30" x14ac:dyDescent="0.25">
      <c r="A10" s="7"/>
      <c r="C10" s="12"/>
      <c r="D10" s="12"/>
      <c r="E10" s="12"/>
      <c r="F10" s="12"/>
      <c r="G10" s="10"/>
      <c r="H10" s="12"/>
      <c r="I10" s="12"/>
      <c r="J10" s="12"/>
      <c r="K10" s="12"/>
      <c r="M10" s="13"/>
      <c r="N10" s="13"/>
      <c r="O10" s="13"/>
      <c r="P10" s="13"/>
      <c r="Q10" s="6"/>
      <c r="R10" s="2" t="s">
        <v>7</v>
      </c>
      <c r="S10" s="27">
        <f>STDEV(S5:S8)/SQRT(4)</f>
        <v>7.9343969233135576</v>
      </c>
      <c r="T10" s="27">
        <f t="shared" ref="T10:V10" si="27">STDEV(T5:T8)/SQRT(4)</f>
        <v>15.840517379158284</v>
      </c>
      <c r="U10" s="27">
        <f t="shared" si="27"/>
        <v>7.5587228435931229</v>
      </c>
      <c r="V10" s="27">
        <f t="shared" si="27"/>
        <v>9.0980063851372179</v>
      </c>
      <c r="X10" s="27">
        <f>STDEV(X5:X8)/SQRT(4)</f>
        <v>0</v>
      </c>
      <c r="Y10" s="27">
        <f t="shared" ref="Y10:AA10" si="28">STDEV(Y5:Y8)/SQRT(4)</f>
        <v>0</v>
      </c>
      <c r="Z10" s="27">
        <f t="shared" si="28"/>
        <v>0.23935677693908453</v>
      </c>
      <c r="AA10" s="27">
        <f t="shared" si="28"/>
        <v>0.125</v>
      </c>
      <c r="AD10" s="2"/>
    </row>
    <row r="11" spans="1:30" x14ac:dyDescent="0.25">
      <c r="X11" t="s">
        <v>10</v>
      </c>
    </row>
    <row r="12" spans="1:30" x14ac:dyDescent="0.25">
      <c r="L12" t="s">
        <v>10</v>
      </c>
    </row>
    <row r="13" spans="1:30" ht="15" customHeight="1" x14ac:dyDescent="0.25">
      <c r="C13" s="30" t="s">
        <v>8</v>
      </c>
      <c r="D13" s="30"/>
      <c r="E13" s="30"/>
      <c r="F13" s="30"/>
      <c r="H13" s="31" t="s">
        <v>9</v>
      </c>
      <c r="I13" s="31"/>
      <c r="J13" s="31"/>
      <c r="K13" s="31"/>
      <c r="M13" s="32" t="s">
        <v>0</v>
      </c>
      <c r="N13" s="32"/>
      <c r="O13" s="32"/>
      <c r="P13" s="32"/>
      <c r="S13" s="32" t="s">
        <v>1</v>
      </c>
      <c r="T13" s="32"/>
      <c r="U13" s="32"/>
      <c r="V13" s="32"/>
      <c r="X13" s="32" t="s">
        <v>22</v>
      </c>
      <c r="Y13" s="32"/>
      <c r="Z13" s="32"/>
      <c r="AA13" s="32"/>
    </row>
    <row r="14" spans="1:30" x14ac:dyDescent="0.25">
      <c r="C14" s="30"/>
      <c r="D14" s="30"/>
      <c r="E14" s="30"/>
      <c r="F14" s="30"/>
      <c r="H14" s="31"/>
      <c r="I14" s="31"/>
      <c r="J14" s="31"/>
      <c r="K14" s="31"/>
      <c r="M14" s="32"/>
      <c r="N14" s="32"/>
      <c r="O14" s="32"/>
      <c r="P14" s="32"/>
      <c r="Q14" s="1" t="s">
        <v>10</v>
      </c>
      <c r="S14" s="32"/>
      <c r="T14" s="32"/>
      <c r="U14" s="32"/>
      <c r="V14" s="32"/>
      <c r="X14" s="32"/>
      <c r="Y14" s="32"/>
      <c r="Z14" s="32"/>
      <c r="AA14" s="32"/>
    </row>
    <row r="15" spans="1:30" ht="17.25" x14ac:dyDescent="0.25">
      <c r="A15" s="2" t="s">
        <v>25</v>
      </c>
      <c r="C15" s="3" t="s">
        <v>2</v>
      </c>
      <c r="D15" s="3" t="s">
        <v>3</v>
      </c>
      <c r="E15" s="3" t="s">
        <v>4</v>
      </c>
      <c r="F15" s="3" t="s">
        <v>5</v>
      </c>
      <c r="G15" s="4"/>
      <c r="H15" s="3" t="s">
        <v>2</v>
      </c>
      <c r="I15" s="3" t="s">
        <v>3</v>
      </c>
      <c r="J15" s="3" t="s">
        <v>4</v>
      </c>
      <c r="K15" s="3" t="s">
        <v>5</v>
      </c>
      <c r="L15" t="s">
        <v>10</v>
      </c>
      <c r="M15" s="5" t="s">
        <v>2</v>
      </c>
      <c r="N15" s="5" t="s">
        <v>3</v>
      </c>
      <c r="O15" s="5" t="s">
        <v>4</v>
      </c>
      <c r="P15" s="5" t="s">
        <v>5</v>
      </c>
      <c r="R15" s="4"/>
      <c r="S15" s="5" t="s">
        <v>2</v>
      </c>
      <c r="T15" s="5" t="s">
        <v>3</v>
      </c>
      <c r="U15" s="5" t="s">
        <v>4</v>
      </c>
      <c r="V15" s="5" t="s">
        <v>5</v>
      </c>
      <c r="X15" s="5" t="s">
        <v>2</v>
      </c>
      <c r="Y15" s="5" t="s">
        <v>3</v>
      </c>
      <c r="Z15" s="5" t="s">
        <v>4</v>
      </c>
      <c r="AA15" s="5" t="s">
        <v>5</v>
      </c>
    </row>
    <row r="16" spans="1:30" x14ac:dyDescent="0.25">
      <c r="A16" s="7"/>
      <c r="C16" s="23">
        <v>1.8913150000000001</v>
      </c>
      <c r="D16" s="23">
        <v>1.951002031</v>
      </c>
      <c r="E16" s="7">
        <v>1.38402</v>
      </c>
      <c r="F16" s="23">
        <v>3.04266375</v>
      </c>
      <c r="G16" s="9"/>
      <c r="H16" s="23">
        <v>1.9071856250000001</v>
      </c>
      <c r="I16" s="23">
        <v>1.9042837500000001</v>
      </c>
      <c r="J16" s="7">
        <v>1.4461839059999999</v>
      </c>
      <c r="K16" s="24">
        <v>1.47623438</v>
      </c>
      <c r="M16" s="8">
        <f t="shared" ref="M16" si="29">C16-H16</f>
        <v>-1.5870625000000027E-2</v>
      </c>
      <c r="N16" s="8">
        <f t="shared" ref="N16" si="30">D16-I16</f>
        <v>4.6718280999999973E-2</v>
      </c>
      <c r="O16" s="8">
        <f t="shared" ref="O16" si="31">E16-J16</f>
        <v>-6.216390599999988E-2</v>
      </c>
      <c r="P16" s="8">
        <f t="shared" ref="P16" si="32">F16-K16</f>
        <v>1.56642937</v>
      </c>
      <c r="R16" s="4"/>
      <c r="S16" s="11">
        <f t="shared" ref="S16" si="33">(M16/H16)*100</f>
        <v>-0.83214894197831557</v>
      </c>
      <c r="T16" s="11">
        <f t="shared" ref="T16" si="34">(N16/I16)*100</f>
        <v>2.4533256138955117</v>
      </c>
      <c r="U16" s="11">
        <f t="shared" ref="U16" si="35">(O16/J16)*100</f>
        <v>-4.2984786196341398</v>
      </c>
      <c r="V16" s="11">
        <f t="shared" ref="V16" si="36">(P16/K16)*100</f>
        <v>106.10980148016876</v>
      </c>
      <c r="X16">
        <v>0</v>
      </c>
      <c r="Y16">
        <v>0</v>
      </c>
      <c r="Z16">
        <v>2</v>
      </c>
      <c r="AA16">
        <v>3</v>
      </c>
    </row>
    <row r="17" spans="1:30" x14ac:dyDescent="0.25">
      <c r="A17" s="7"/>
      <c r="C17" s="7">
        <v>0.44253046870000001</v>
      </c>
      <c r="D17" s="7">
        <v>0.50949859369999995</v>
      </c>
      <c r="E17" s="9">
        <v>0.84445631249999997</v>
      </c>
      <c r="F17" s="9">
        <v>0.95150181249999999</v>
      </c>
      <c r="G17" s="9"/>
      <c r="H17" s="9">
        <v>0.48255390619999999</v>
      </c>
      <c r="I17">
        <v>0.50012999999999996</v>
      </c>
      <c r="J17">
        <v>0.49932078120000001</v>
      </c>
      <c r="K17">
        <v>0.4430820312</v>
      </c>
      <c r="M17" s="8">
        <f t="shared" ref="M17" si="37">C17-H17</f>
        <v>-4.0023437499999981E-2</v>
      </c>
      <c r="N17" s="8">
        <f t="shared" ref="N17" si="38">D17-I17</f>
        <v>9.368593699999983E-3</v>
      </c>
      <c r="O17" s="8">
        <f t="shared" ref="O17" si="39">E17-J17</f>
        <v>0.34513553129999996</v>
      </c>
      <c r="P17" s="8">
        <f t="shared" ref="P17" si="40">F17-K17</f>
        <v>0.50841978129999998</v>
      </c>
      <c r="Q17" t="s">
        <v>10</v>
      </c>
      <c r="R17" s="4"/>
      <c r="S17" s="11">
        <f t="shared" ref="S17" si="41">(M17/H17)*100</f>
        <v>-8.2940863156979212</v>
      </c>
      <c r="T17" s="11">
        <f t="shared" ref="T17" si="42">(N17/I17)*100</f>
        <v>1.8732316997580596</v>
      </c>
      <c r="U17" s="11">
        <f t="shared" ref="U17" si="43">(O17/J17)*100</f>
        <v>69.121002829192875</v>
      </c>
      <c r="V17" s="11">
        <f t="shared" ref="V17" si="44">(P17/K17)*100</f>
        <v>114.74619720484841</v>
      </c>
      <c r="X17">
        <v>0</v>
      </c>
      <c r="Y17">
        <v>1</v>
      </c>
      <c r="Z17">
        <v>2</v>
      </c>
      <c r="AA17">
        <v>3</v>
      </c>
    </row>
    <row r="18" spans="1:30" x14ac:dyDescent="0.25">
      <c r="A18" s="7"/>
      <c r="C18" s="24">
        <v>1.3595378119999999</v>
      </c>
      <c r="D18" s="7">
        <v>1.499232812</v>
      </c>
      <c r="E18" s="7">
        <v>1.5717625</v>
      </c>
      <c r="F18" s="7">
        <v>4.424837031</v>
      </c>
      <c r="G18" s="9"/>
      <c r="H18" s="7">
        <v>1.2433059369999999</v>
      </c>
      <c r="I18" s="23">
        <v>1.068700937</v>
      </c>
      <c r="J18" s="23">
        <v>1.1872456250000001</v>
      </c>
      <c r="K18" s="23">
        <v>1.185765937</v>
      </c>
      <c r="M18" s="8">
        <f t="shared" ref="M18" si="45">C18-H18</f>
        <v>0.11623187499999998</v>
      </c>
      <c r="N18" s="8">
        <f t="shared" ref="N18" si="46">D18-I18</f>
        <v>0.43053187500000001</v>
      </c>
      <c r="O18" s="8">
        <f t="shared" ref="O18" si="47">E18-J18</f>
        <v>0.38451687499999987</v>
      </c>
      <c r="P18" s="8">
        <f t="shared" ref="P18" si="48">F18-K18</f>
        <v>3.2390710939999998</v>
      </c>
      <c r="Q18" t="s">
        <v>10</v>
      </c>
      <c r="R18" s="4"/>
      <c r="S18" s="11">
        <f t="shared" ref="S18:S19" si="49">(M18/H18)*100</f>
        <v>9.3486141697721159</v>
      </c>
      <c r="T18" s="11">
        <f t="shared" ref="T18:T19" si="50">(N18/I18)*100</f>
        <v>40.285533594512046</v>
      </c>
      <c r="U18" s="11">
        <f t="shared" ref="U18:U19" si="51">(O18/J18)*100</f>
        <v>32.387306122943166</v>
      </c>
      <c r="V18" s="11">
        <f t="shared" ref="V18:V19" si="52">(P18/K18)*100</f>
        <v>273.1627712459748</v>
      </c>
      <c r="X18">
        <v>0</v>
      </c>
      <c r="Y18">
        <v>0</v>
      </c>
      <c r="Z18">
        <v>1.5</v>
      </c>
      <c r="AA18">
        <v>3</v>
      </c>
    </row>
    <row r="19" spans="1:30" x14ac:dyDescent="0.25">
      <c r="A19" s="7"/>
      <c r="C19">
        <v>1.0031457946119999</v>
      </c>
      <c r="D19">
        <v>1.4789451263</v>
      </c>
      <c r="E19">
        <v>1.897451263</v>
      </c>
      <c r="F19">
        <v>2.6478452162399999</v>
      </c>
      <c r="G19" s="10"/>
      <c r="H19">
        <v>0.98745126299999997</v>
      </c>
      <c r="I19">
        <v>1.2365478152</v>
      </c>
      <c r="J19">
        <v>1.3654789412499999</v>
      </c>
      <c r="K19">
        <v>1.0369874511999999</v>
      </c>
      <c r="L19" t="s">
        <v>10</v>
      </c>
      <c r="M19" s="8">
        <f t="shared" ref="M19:O19" si="53">C19-H19</f>
        <v>1.5694531611999962E-2</v>
      </c>
      <c r="N19" s="8">
        <f t="shared" si="53"/>
        <v>0.24239731109999996</v>
      </c>
      <c r="O19" s="8">
        <f t="shared" si="53"/>
        <v>0.53197232175000009</v>
      </c>
      <c r="P19" s="8">
        <f>F19-K19</f>
        <v>1.61085776504</v>
      </c>
      <c r="R19" s="4"/>
      <c r="S19" s="11">
        <f t="shared" si="49"/>
        <v>1.5893980999444994</v>
      </c>
      <c r="T19" s="11">
        <f t="shared" si="50"/>
        <v>19.602744683253068</v>
      </c>
      <c r="U19" s="11">
        <f t="shared" si="51"/>
        <v>38.958661732491962</v>
      </c>
      <c r="V19" s="11">
        <f t="shared" si="52"/>
        <v>155.34014063293807</v>
      </c>
      <c r="X19">
        <v>0</v>
      </c>
      <c r="Y19">
        <v>1</v>
      </c>
      <c r="Z19">
        <v>2</v>
      </c>
      <c r="AA19">
        <v>3</v>
      </c>
    </row>
    <row r="20" spans="1:30" x14ac:dyDescent="0.25">
      <c r="A20" s="7"/>
      <c r="C20" s="12"/>
      <c r="D20" s="12"/>
      <c r="E20" s="8"/>
      <c r="F20" s="12"/>
      <c r="G20" s="10"/>
      <c r="H20" s="12"/>
      <c r="I20" s="12"/>
      <c r="J20" s="8"/>
      <c r="K20" s="12"/>
      <c r="M20" s="13"/>
      <c r="N20" s="13"/>
      <c r="O20" s="13"/>
      <c r="P20" s="13"/>
      <c r="Q20" t="s">
        <v>10</v>
      </c>
      <c r="R20" s="14" t="s">
        <v>6</v>
      </c>
      <c r="S20" s="28">
        <f>AVERAGE(S16:S19)</f>
        <v>0.45294425301009456</v>
      </c>
      <c r="T20" s="28">
        <f>AVERAGE(T16:T19)</f>
        <v>16.053708897854673</v>
      </c>
      <c r="U20" s="28">
        <f>AVERAGE(U16:U19)</f>
        <v>34.042123016248468</v>
      </c>
      <c r="V20" s="28">
        <f>AVERAGE(V16:V19)</f>
        <v>162.33972764098252</v>
      </c>
      <c r="X20" s="15">
        <f>AVERAGE(X16:X19)</f>
        <v>0</v>
      </c>
      <c r="Y20" s="15">
        <f>AVERAGE(Y16:Y19)</f>
        <v>0.5</v>
      </c>
      <c r="Z20" s="15">
        <f>AVERAGE(Z16:Z19)</f>
        <v>1.875</v>
      </c>
      <c r="AA20" s="15">
        <f>AVERAGE(AA16:AA19)</f>
        <v>3</v>
      </c>
      <c r="AD20" s="15"/>
    </row>
    <row r="21" spans="1:30" x14ac:dyDescent="0.25">
      <c r="A21" s="7"/>
      <c r="C21" s="12"/>
      <c r="D21" s="12"/>
      <c r="E21" s="12"/>
      <c r="F21" s="12"/>
      <c r="G21" s="10"/>
      <c r="H21" s="12"/>
      <c r="I21" s="12"/>
      <c r="J21" s="12"/>
      <c r="K21" s="12"/>
      <c r="M21" s="13"/>
      <c r="N21" s="13"/>
      <c r="O21" s="13"/>
      <c r="P21" s="13"/>
      <c r="R21" s="2" t="s">
        <v>7</v>
      </c>
      <c r="S21" s="27">
        <f>STDEV(S16:S19)/SQRT(3)</f>
        <v>4.1977041198984901</v>
      </c>
      <c r="T21" s="27">
        <f t="shared" ref="T21:V21" si="54">STDEV(T16:T19)/SQRT(3)</f>
        <v>10.465994363609255</v>
      </c>
      <c r="U21" s="27">
        <f t="shared" si="54"/>
        <v>17.408300429619874</v>
      </c>
      <c r="V21" s="27">
        <f t="shared" si="54"/>
        <v>44.419327559549501</v>
      </c>
      <c r="W21" s="2"/>
      <c r="X21" s="2">
        <f>STDEV(X16:X19)/SQRT(4)</f>
        <v>0</v>
      </c>
      <c r="Y21" s="2">
        <f t="shared" ref="Y21:AA21" si="55">STDEV(Y16:Y19)/SQRT(4)</f>
        <v>0.28867513459481287</v>
      </c>
      <c r="Z21" s="2">
        <f t="shared" si="55"/>
        <v>0.125</v>
      </c>
      <c r="AA21" s="2">
        <f t="shared" si="55"/>
        <v>0</v>
      </c>
      <c r="AD21" s="2"/>
    </row>
    <row r="22" spans="1:30" s="26" customFormat="1" ht="18.75" x14ac:dyDescent="0.3">
      <c r="AA22" s="25"/>
    </row>
    <row r="23" spans="1:30" x14ac:dyDescent="0.25">
      <c r="L23" t="s">
        <v>10</v>
      </c>
      <c r="Q23" t="s">
        <v>10</v>
      </c>
      <c r="X23" t="s">
        <v>10</v>
      </c>
    </row>
    <row r="24" spans="1:30" ht="15" customHeight="1" x14ac:dyDescent="0.25">
      <c r="C24" s="30" t="s">
        <v>8</v>
      </c>
      <c r="D24" s="30"/>
      <c r="E24" s="30"/>
      <c r="F24" s="30"/>
      <c r="H24" s="31" t="s">
        <v>9</v>
      </c>
      <c r="I24" s="31"/>
      <c r="J24" s="31"/>
      <c r="K24" s="31"/>
      <c r="M24" s="32" t="s">
        <v>0</v>
      </c>
      <c r="N24" s="32"/>
      <c r="O24" s="32"/>
      <c r="P24" s="32"/>
      <c r="Q24" s="1" t="s">
        <v>10</v>
      </c>
      <c r="S24" s="32" t="s">
        <v>1</v>
      </c>
      <c r="T24" s="32"/>
      <c r="U24" s="32"/>
      <c r="V24" s="32"/>
      <c r="X24" s="32" t="s">
        <v>22</v>
      </c>
      <c r="Y24" s="32"/>
      <c r="Z24" s="32"/>
      <c r="AA24" s="32"/>
    </row>
    <row r="25" spans="1:30" x14ac:dyDescent="0.25">
      <c r="C25" s="30"/>
      <c r="D25" s="30"/>
      <c r="E25" s="30"/>
      <c r="F25" s="30"/>
      <c r="H25" s="31"/>
      <c r="I25" s="31"/>
      <c r="J25" s="31"/>
      <c r="K25" s="31"/>
      <c r="M25" s="32"/>
      <c r="N25" s="32"/>
      <c r="O25" s="32"/>
      <c r="P25" s="32"/>
      <c r="S25" s="32"/>
      <c r="T25" s="32"/>
      <c r="U25" s="32"/>
      <c r="V25" s="32"/>
      <c r="X25" s="32"/>
      <c r="Y25" s="32"/>
      <c r="Z25" s="32"/>
      <c r="AA25" s="32"/>
    </row>
    <row r="26" spans="1:30" ht="17.25" x14ac:dyDescent="0.25">
      <c r="A26" s="2" t="s">
        <v>26</v>
      </c>
      <c r="C26" s="3" t="s">
        <v>2</v>
      </c>
      <c r="D26" s="3" t="s">
        <v>3</v>
      </c>
      <c r="E26" s="3" t="s">
        <v>4</v>
      </c>
      <c r="F26" s="3" t="s">
        <v>5</v>
      </c>
      <c r="G26" s="4"/>
      <c r="H26" s="3" t="s">
        <v>2</v>
      </c>
      <c r="I26" s="3" t="s">
        <v>3</v>
      </c>
      <c r="J26" s="3" t="s">
        <v>4</v>
      </c>
      <c r="K26" s="3" t="s">
        <v>5</v>
      </c>
      <c r="L26" t="s">
        <v>10</v>
      </c>
      <c r="M26" s="5" t="s">
        <v>2</v>
      </c>
      <c r="N26" s="5" t="s">
        <v>3</v>
      </c>
      <c r="O26" s="5" t="s">
        <v>4</v>
      </c>
      <c r="P26" s="5" t="s">
        <v>5</v>
      </c>
      <c r="R26" s="4"/>
      <c r="S26" s="5" t="s">
        <v>2</v>
      </c>
      <c r="T26" s="5" t="s">
        <v>3</v>
      </c>
      <c r="U26" s="5" t="s">
        <v>4</v>
      </c>
      <c r="V26" s="5" t="s">
        <v>5</v>
      </c>
      <c r="X26" s="5" t="s">
        <v>2</v>
      </c>
      <c r="Y26" s="5" t="s">
        <v>3</v>
      </c>
      <c r="Z26" s="5" t="s">
        <v>4</v>
      </c>
      <c r="AA26" s="5" t="s">
        <v>5</v>
      </c>
    </row>
    <row r="27" spans="1:30" x14ac:dyDescent="0.25">
      <c r="A27" s="7"/>
      <c r="C27" s="7">
        <v>1.8317629689999999</v>
      </c>
      <c r="D27" s="7">
        <v>2.4036932809999998</v>
      </c>
      <c r="E27" s="7">
        <v>2.3618129689999998</v>
      </c>
      <c r="F27" s="9">
        <v>2.582211719</v>
      </c>
      <c r="G27" s="9"/>
      <c r="H27" s="7">
        <v>1.2650889059999999</v>
      </c>
      <c r="I27" s="7">
        <v>1.3250578129999999</v>
      </c>
      <c r="J27" s="7">
        <v>1.1997949999999999</v>
      </c>
      <c r="K27" s="22">
        <v>1.1305435469</v>
      </c>
      <c r="M27" s="8">
        <f t="shared" ref="M27" si="56">C27-H27</f>
        <v>0.56667406300000001</v>
      </c>
      <c r="N27" s="8">
        <f t="shared" ref="N27" si="57">D27-I27</f>
        <v>1.0786354679999999</v>
      </c>
      <c r="O27" s="8">
        <f t="shared" ref="O27" si="58">E27-J27</f>
        <v>1.1620179689999999</v>
      </c>
      <c r="P27" s="8">
        <f t="shared" ref="P27" si="59">F27-K27</f>
        <v>1.4516681721</v>
      </c>
      <c r="Q27" s="6"/>
      <c r="R27" s="4"/>
      <c r="S27" s="11">
        <f t="shared" ref="S27" si="60">(M27/H27)*100</f>
        <v>44.793220485327694</v>
      </c>
      <c r="T27" s="11">
        <f t="shared" ref="T27" si="61">(N27/I27)*100</f>
        <v>81.402898606960633</v>
      </c>
      <c r="U27" s="11">
        <f t="shared" ref="U27" si="62">(O27/J27)*100</f>
        <v>96.85137619343304</v>
      </c>
      <c r="V27" s="11">
        <f t="shared" ref="V27" si="63">(P27/K27)*100</f>
        <v>128.40444546170181</v>
      </c>
      <c r="X27">
        <v>0</v>
      </c>
      <c r="Y27">
        <v>1</v>
      </c>
      <c r="Z27">
        <v>2</v>
      </c>
      <c r="AA27">
        <v>3</v>
      </c>
    </row>
    <row r="28" spans="1:30" x14ac:dyDescent="0.25">
      <c r="A28" s="7"/>
      <c r="C28" s="7">
        <v>3.4551803099999998</v>
      </c>
      <c r="D28" s="7">
        <v>7.8469807810000001</v>
      </c>
      <c r="E28" s="9">
        <v>7.0201846870000004</v>
      </c>
      <c r="F28" s="9">
        <v>6.2740693700000003</v>
      </c>
      <c r="G28" s="9"/>
      <c r="H28" s="7">
        <v>3.2809904689999998</v>
      </c>
      <c r="I28" s="7">
        <v>3.573505156</v>
      </c>
      <c r="J28" s="7">
        <v>2.6547517190000001</v>
      </c>
      <c r="K28" s="9">
        <v>1.1389024999999999</v>
      </c>
      <c r="M28" s="8">
        <f t="shared" ref="M28" si="64">C28-H28</f>
        <v>0.17418984100000001</v>
      </c>
      <c r="N28" s="8">
        <f t="shared" ref="N28" si="65">D28-I28</f>
        <v>4.2734756249999997</v>
      </c>
      <c r="O28" s="8">
        <f t="shared" ref="O28" si="66">E28-J28</f>
        <v>4.3654329680000004</v>
      </c>
      <c r="P28" s="8">
        <f t="shared" ref="P28" si="67">F28-K28</f>
        <v>5.1351668700000008</v>
      </c>
      <c r="Q28" s="6"/>
      <c r="R28" s="4"/>
      <c r="S28" s="11">
        <f t="shared" ref="S28:S29" si="68">(M28/H28)*100</f>
        <v>5.3090626945067187</v>
      </c>
      <c r="T28" s="11">
        <f t="shared" ref="T28:T29" si="69">(N28/I28)*100</f>
        <v>119.58778393882356</v>
      </c>
      <c r="U28" s="11">
        <f t="shared" ref="U28:U29" si="70">(O28/J28)*100</f>
        <v>164.4384646879289</v>
      </c>
      <c r="V28" s="11">
        <f t="shared" ref="V28" si="71">(P28/K28)*100</f>
        <v>450.88731212724537</v>
      </c>
      <c r="X28">
        <v>0</v>
      </c>
      <c r="Y28">
        <v>2</v>
      </c>
      <c r="Z28">
        <v>3</v>
      </c>
      <c r="AA28">
        <v>4</v>
      </c>
    </row>
    <row r="29" spans="1:30" x14ac:dyDescent="0.25">
      <c r="A29" s="7"/>
      <c r="C29">
        <v>1.1254789629999999</v>
      </c>
      <c r="D29">
        <v>1.894563211141</v>
      </c>
      <c r="E29">
        <v>2.6478195630000001</v>
      </c>
      <c r="F29">
        <v>7.0987451236499997</v>
      </c>
      <c r="G29" s="10"/>
      <c r="H29">
        <v>0.87451261000000002</v>
      </c>
      <c r="I29">
        <v>0.98741256366630004</v>
      </c>
      <c r="J29">
        <v>1.3145799144999999</v>
      </c>
      <c r="K29">
        <v>1.8451269855000001</v>
      </c>
      <c r="M29" s="8">
        <f t="shared" ref="M29:P29" si="72">C29-H29</f>
        <v>0.25096635299999992</v>
      </c>
      <c r="N29" s="8">
        <f>D29-I29</f>
        <v>0.90715064747469998</v>
      </c>
      <c r="O29" s="8">
        <f t="shared" si="72"/>
        <v>1.3332396485000002</v>
      </c>
      <c r="P29" s="8">
        <f t="shared" si="72"/>
        <v>5.2536181381499993</v>
      </c>
      <c r="Q29" s="6"/>
      <c r="R29" s="4"/>
      <c r="S29" s="11">
        <f t="shared" si="68"/>
        <v>28.69785411098874</v>
      </c>
      <c r="T29" s="11">
        <f t="shared" si="69"/>
        <v>91.871491295028235</v>
      </c>
      <c r="U29" s="11">
        <f t="shared" si="70"/>
        <v>101.4194446297392</v>
      </c>
      <c r="V29" s="11">
        <f t="shared" ref="V29" si="73">(P29/K29)*100</f>
        <v>284.72935355863063</v>
      </c>
      <c r="X29">
        <v>0</v>
      </c>
      <c r="Y29">
        <v>1</v>
      </c>
      <c r="Z29">
        <v>2</v>
      </c>
      <c r="AA29">
        <v>3</v>
      </c>
    </row>
    <row r="30" spans="1:30" x14ac:dyDescent="0.25">
      <c r="A30" s="7"/>
      <c r="C30">
        <v>0.79497234370000003</v>
      </c>
      <c r="D30">
        <v>2.0540124999999998</v>
      </c>
      <c r="E30">
        <v>1.3507859369999999</v>
      </c>
      <c r="F30">
        <v>2.9038432809999999</v>
      </c>
      <c r="G30" s="10"/>
      <c r="H30" s="9">
        <v>0.67213015620000005</v>
      </c>
      <c r="I30" s="9">
        <v>1.0350718750000001</v>
      </c>
      <c r="J30" s="7">
        <v>0.78294968750000005</v>
      </c>
      <c r="K30" s="7">
        <v>0.90106750000000002</v>
      </c>
      <c r="M30" s="8">
        <f t="shared" ref="M30" si="74">C30-H30</f>
        <v>0.12284218749999998</v>
      </c>
      <c r="N30" s="8">
        <f t="shared" ref="N30" si="75">D30-I30</f>
        <v>1.0189406249999997</v>
      </c>
      <c r="O30" s="8">
        <f t="shared" ref="O30" si="76">E30-J30</f>
        <v>0.56783624949999989</v>
      </c>
      <c r="P30" s="8">
        <f t="shared" ref="P30" si="77">F30-K30</f>
        <v>2.002775781</v>
      </c>
      <c r="Q30" s="6"/>
      <c r="R30" s="4"/>
      <c r="S30" s="11">
        <f t="shared" ref="S30" si="78">(M30/H30)*100</f>
        <v>18.27654753574944</v>
      </c>
      <c r="T30" s="11">
        <f t="shared" ref="T30" si="79">(N30/I30)*100</f>
        <v>98.441533347623761</v>
      </c>
      <c r="U30" s="11">
        <f>(O30/J30)*100</f>
        <v>72.525253993411923</v>
      </c>
      <c r="V30" s="11">
        <f t="shared" ref="V30" si="80">(P30/K30)*100</f>
        <v>222.26700896436725</v>
      </c>
      <c r="X30">
        <v>0</v>
      </c>
      <c r="Y30">
        <v>1</v>
      </c>
      <c r="Z30">
        <v>3</v>
      </c>
      <c r="AA30">
        <v>4</v>
      </c>
    </row>
    <row r="31" spans="1:30" x14ac:dyDescent="0.25">
      <c r="A31" s="7"/>
      <c r="C31" s="12"/>
      <c r="D31" s="12"/>
      <c r="E31" s="8"/>
      <c r="F31" s="12"/>
      <c r="G31" s="10"/>
      <c r="H31" s="12"/>
      <c r="I31" s="12"/>
      <c r="J31" s="8"/>
      <c r="K31" s="12"/>
      <c r="L31" t="s">
        <v>10</v>
      </c>
      <c r="M31" s="13"/>
      <c r="N31" s="13"/>
      <c r="O31" s="13"/>
      <c r="P31" s="13"/>
      <c r="Q31" s="6"/>
      <c r="R31" s="14" t="s">
        <v>6</v>
      </c>
      <c r="S31" s="28">
        <f>AVERAGE(S27:S30)</f>
        <v>24.269171206643151</v>
      </c>
      <c r="T31" s="28">
        <f>AVERAGE(T27:T30)</f>
        <v>97.825926797109048</v>
      </c>
      <c r="U31" s="28">
        <f>AVERAGE(U27:U30)</f>
        <v>108.80863487612827</v>
      </c>
      <c r="V31" s="28">
        <f>AVERAGE(V27:V30)</f>
        <v>271.57203002798627</v>
      </c>
      <c r="X31" s="15">
        <f>AVERAGE(X27:X30)</f>
        <v>0</v>
      </c>
      <c r="Y31" s="15">
        <f>AVERAGE(Y27:Y30)</f>
        <v>1.25</v>
      </c>
      <c r="Z31" s="15">
        <f>AVERAGE(Z27:Z30)</f>
        <v>2.5</v>
      </c>
      <c r="AA31" s="15">
        <f>AVERAGE(AA27:AA30)</f>
        <v>3.5</v>
      </c>
      <c r="AD31" s="15"/>
    </row>
    <row r="32" spans="1:30" x14ac:dyDescent="0.25">
      <c r="A32" s="7"/>
      <c r="C32" s="12"/>
      <c r="D32" s="12"/>
      <c r="E32" s="12"/>
      <c r="F32" s="12"/>
      <c r="G32" s="10"/>
      <c r="H32" s="12"/>
      <c r="I32" s="12"/>
      <c r="J32" s="12"/>
      <c r="K32" s="12"/>
      <c r="M32" s="13"/>
      <c r="N32" s="13"/>
      <c r="O32" s="13"/>
      <c r="P32" s="13"/>
      <c r="Q32" s="6"/>
      <c r="R32" s="2" t="s">
        <v>7</v>
      </c>
      <c r="S32" s="27">
        <f>STDEV(S27:S30)/SQRT(4)</f>
        <v>8.3478893755350825</v>
      </c>
      <c r="T32" s="27">
        <f t="shared" ref="T32:V32" si="81">STDEV(T27:T30)/SQRT(4)</f>
        <v>8.0577527613900966</v>
      </c>
      <c r="U32" s="27">
        <f t="shared" si="81"/>
        <v>19.597486788005046</v>
      </c>
      <c r="V32" s="27">
        <f t="shared" si="81"/>
        <v>67.857097350151378</v>
      </c>
      <c r="X32" s="2">
        <f>STDEV(X27:X30)/SQRT(4)</f>
        <v>0</v>
      </c>
      <c r="Y32" s="2">
        <f t="shared" ref="Y32:AA32" si="82">STDEV(Y27:Y30)/SQRT(4)</f>
        <v>0.25</v>
      </c>
      <c r="Z32" s="2">
        <f>STDEV(Z5:Z30)/SQRT(4)</f>
        <v>0.40226271475717951</v>
      </c>
      <c r="AA32" s="2">
        <f t="shared" si="82"/>
        <v>0.28867513459481287</v>
      </c>
      <c r="AD32" s="2"/>
    </row>
    <row r="33" spans="12:27" s="26" customFormat="1" ht="18.75" x14ac:dyDescent="0.3">
      <c r="Y33" s="25"/>
      <c r="Z33" s="25"/>
      <c r="AA33" s="25"/>
    </row>
    <row r="34" spans="12:27" x14ac:dyDescent="0.25">
      <c r="L34" t="s">
        <v>10</v>
      </c>
    </row>
    <row r="37" spans="12:27" x14ac:dyDescent="0.25">
      <c r="L37" t="s">
        <v>10</v>
      </c>
    </row>
    <row r="40" spans="12:27" x14ac:dyDescent="0.25">
      <c r="L40" t="s">
        <v>10</v>
      </c>
    </row>
  </sheetData>
  <mergeCells count="15">
    <mergeCell ref="C13:F14"/>
    <mergeCell ref="H13:K14"/>
    <mergeCell ref="M13:P14"/>
    <mergeCell ref="S13:V14"/>
    <mergeCell ref="X13:AA14"/>
    <mergeCell ref="C24:F25"/>
    <mergeCell ref="H24:K25"/>
    <mergeCell ref="M24:P25"/>
    <mergeCell ref="S24:V25"/>
    <mergeCell ref="X24:AA25"/>
    <mergeCell ref="X2:AA3"/>
    <mergeCell ref="C2:F3"/>
    <mergeCell ref="H2:K3"/>
    <mergeCell ref="M2:P3"/>
    <mergeCell ref="S2:V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WMR and AWR Day 25</vt:lpstr>
      <vt:lpstr>VMR and AWR Day 46</vt:lpstr>
      <vt:lpstr>VMR and AWR Day 53</vt:lpstr>
      <vt:lpstr>VMR and AWR Day 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2020-09-06T12:52:01Z</dcterms:modified>
</cp:coreProperties>
</file>