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vrahamkudish/Desktop/BS-NZ-Global and DBT trends/Tables NZ &amp; BS/Table manuscript/"/>
    </mc:Choice>
  </mc:AlternateContent>
  <xr:revisionPtr revIDLastSave="0" documentId="8_{A43EF249-405E-9C45-AB7F-82397DCC36E3}" xr6:coauthVersionLast="47" xr6:coauthVersionMax="47" xr10:uidLastSave="{00000000-0000-0000-0000-000000000000}"/>
  <bookViews>
    <workbookView xWindow="0" yWindow="500" windowWidth="28800" windowHeight="160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J34" i="1"/>
  <c r="K34" i="1"/>
  <c r="L34" i="1"/>
  <c r="M34" i="1"/>
  <c r="B34" i="1"/>
  <c r="C33" i="1"/>
  <c r="D33" i="1"/>
  <c r="E33" i="1"/>
  <c r="F33" i="1"/>
  <c r="G33" i="1"/>
  <c r="H33" i="1"/>
  <c r="I33" i="1"/>
  <c r="J33" i="1"/>
  <c r="K33" i="1"/>
  <c r="L33" i="1"/>
  <c r="M33" i="1"/>
  <c r="B33" i="1"/>
  <c r="C31" i="1"/>
  <c r="C29" i="1"/>
  <c r="D31" i="1"/>
  <c r="D29" i="1"/>
  <c r="E31" i="1"/>
  <c r="E29" i="1"/>
  <c r="F31" i="1"/>
  <c r="F29" i="1"/>
  <c r="G31" i="1"/>
  <c r="G29" i="1"/>
  <c r="H31" i="1"/>
  <c r="H29" i="1"/>
  <c r="I31" i="1"/>
  <c r="I29" i="1"/>
  <c r="J31" i="1"/>
  <c r="J29" i="1"/>
  <c r="K31" i="1"/>
  <c r="K29" i="1"/>
  <c r="L31" i="1"/>
  <c r="L29" i="1"/>
  <c r="M31" i="1"/>
  <c r="M29" i="1"/>
  <c r="B31" i="1"/>
  <c r="B29" i="1"/>
  <c r="C30" i="1"/>
  <c r="D30" i="1"/>
  <c r="E30" i="1"/>
  <c r="F30" i="1"/>
  <c r="G30" i="1"/>
  <c r="H30" i="1"/>
  <c r="I30" i="1"/>
  <c r="J30" i="1"/>
  <c r="K30" i="1"/>
  <c r="L30" i="1"/>
  <c r="M30" i="1"/>
  <c r="B30" i="1"/>
  <c r="C32" i="1" l="1"/>
  <c r="J32" i="1"/>
  <c r="D32" i="1"/>
  <c r="L32" i="1"/>
  <c r="F32" i="1"/>
  <c r="B32" i="1"/>
  <c r="I32" i="1"/>
  <c r="H32" i="1"/>
  <c r="G32" i="1"/>
  <c r="K32" i="1"/>
  <c r="E32" i="1"/>
  <c r="M32" i="1"/>
</calcChain>
</file>

<file path=xl/sharedStrings.xml><?xml version="1.0" encoding="utf-8"?>
<sst xmlns="http://schemas.openxmlformats.org/spreadsheetml/2006/main" count="21" uniqueCount="21">
  <si>
    <t>Average</t>
  </si>
  <si>
    <t>Median</t>
  </si>
  <si>
    <t>Stdev</t>
  </si>
  <si>
    <t>Cv%</t>
  </si>
  <si>
    <t>Max</t>
  </si>
  <si>
    <t>Min</t>
  </si>
  <si>
    <t>p</t>
  </si>
  <si>
    <t>Table 3. Neve Zohar- UVA trends between 1995-2018; average daily global irradiation (Wh/m^2)</t>
  </si>
  <si>
    <t xml:space="preserve">Year          </t>
  </si>
  <si>
    <t>Jan (471 d)</t>
  </si>
  <si>
    <t>Feb (450 d)</t>
  </si>
  <si>
    <t>Mar (647 d)</t>
  </si>
  <si>
    <t>Apr (614 d)</t>
  </si>
  <si>
    <t>May (644 d)</t>
  </si>
  <si>
    <t>June (630 d)</t>
  </si>
  <si>
    <t>July (690 d)</t>
  </si>
  <si>
    <t>Aug (665 d)</t>
  </si>
  <si>
    <t>Sept (594 d)</t>
  </si>
  <si>
    <t>Oct (697 d)</t>
  </si>
  <si>
    <t>Nov (611 d)</t>
  </si>
  <si>
    <t>Dec (548 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</si>
</sst>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2"/>
      <color theme="1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2"/>
      <color theme="1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2" fontId="1" fillId="0" borderId="0" xfId="0" applyNumberFormat="1" applyFont="1"/>
    <xf numFmtId="2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/>
    <xf numFmtId="0" fontId="4" fillId="0" borderId="0" xfId="0" applyFont="1"/>
    <xf numFmtId="2" fontId="4" fillId="0" borderId="0" xfId="0" applyNumberFormat="1" applyFont="1"/>
    <xf numFmtId="2" fontId="4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4" fillId="0" borderId="0" xfId="0" applyFont="1" applyBorder="1"/>
    <xf numFmtId="2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/>
    <xf numFmtId="2" fontId="4" fillId="0" borderId="0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7"/>
  <sheetViews>
    <sheetView tabSelected="1" topLeftCell="A12" workbookViewId="0">
      <selection activeCell="A37" sqref="A37:XFD37"/>
    </sheetView>
  </sheetViews>
  <sheetFormatPr baseColWidth="10" defaultColWidth="11.5703125" defaultRowHeight="16" x14ac:dyDescent="0.2"/>
  <cols>
    <col min="1" max="1" width="11.5703125" style="8"/>
    <col min="2" max="13" width="11.5703125" style="9"/>
    <col min="14" max="16384" width="11.5703125" style="10"/>
  </cols>
  <sheetData>
    <row r="1" spans="1:16" x14ac:dyDescent="0.2">
      <c r="A1" s="10" t="s">
        <v>7</v>
      </c>
    </row>
    <row r="2" spans="1:16" x14ac:dyDescent="0.2">
      <c r="A2" s="10"/>
    </row>
    <row r="3" spans="1:16" ht="18" thickBot="1" x14ac:dyDescent="0.25">
      <c r="A3" s="14" t="s">
        <v>8</v>
      </c>
      <c r="B3" s="15" t="s">
        <v>9</v>
      </c>
      <c r="C3" s="15" t="s">
        <v>10</v>
      </c>
      <c r="D3" s="15" t="s">
        <v>11</v>
      </c>
      <c r="E3" s="15" t="s">
        <v>12</v>
      </c>
      <c r="F3" s="15" t="s">
        <v>13</v>
      </c>
      <c r="G3" s="15" t="s">
        <v>14</v>
      </c>
      <c r="H3" s="15" t="s">
        <v>15</v>
      </c>
      <c r="I3" s="15" t="s">
        <v>16</v>
      </c>
      <c r="J3" s="15" t="s">
        <v>17</v>
      </c>
      <c r="K3" s="15" t="s">
        <v>18</v>
      </c>
      <c r="L3" s="15" t="s">
        <v>19</v>
      </c>
      <c r="M3" s="15" t="s">
        <v>20</v>
      </c>
    </row>
    <row r="4" spans="1:16" s="11" customFormat="1" x14ac:dyDescent="0.2">
      <c r="A4" s="23">
        <v>1995</v>
      </c>
      <c r="B4" s="4"/>
      <c r="C4" s="4"/>
      <c r="D4" s="4"/>
      <c r="E4" s="4"/>
      <c r="F4" s="4"/>
      <c r="G4" s="4"/>
      <c r="H4" s="4">
        <v>377.02</v>
      </c>
      <c r="I4" s="4">
        <v>361.13</v>
      </c>
      <c r="J4" s="4">
        <v>301.22000000000003</v>
      </c>
      <c r="K4" s="4">
        <v>229.63</v>
      </c>
      <c r="L4" s="4">
        <v>173.79</v>
      </c>
      <c r="M4" s="5">
        <v>139.88</v>
      </c>
      <c r="N4" s="24"/>
      <c r="O4" s="23"/>
      <c r="P4" s="2"/>
    </row>
    <row r="5" spans="1:16" s="11" customFormat="1" x14ac:dyDescent="0.2">
      <c r="A5" s="23">
        <v>1996</v>
      </c>
      <c r="B5" s="4">
        <v>143.53</v>
      </c>
      <c r="C5" s="4">
        <v>238.08</v>
      </c>
      <c r="D5" s="4">
        <v>238.08</v>
      </c>
      <c r="E5" s="4">
        <v>303.92</v>
      </c>
      <c r="F5" s="4">
        <v>365.03</v>
      </c>
      <c r="G5" s="4">
        <v>405.22</v>
      </c>
      <c r="H5" s="4">
        <v>373.28</v>
      </c>
      <c r="I5" s="4">
        <v>355.05</v>
      </c>
      <c r="J5" s="4">
        <v>303.60000000000002</v>
      </c>
      <c r="K5" s="4">
        <v>219.14</v>
      </c>
      <c r="L5" s="4">
        <v>165.38</v>
      </c>
      <c r="M5" s="5">
        <v>134.85</v>
      </c>
      <c r="N5" s="24"/>
      <c r="O5" s="23"/>
      <c r="P5" s="2"/>
    </row>
    <row r="6" spans="1:16" s="11" customFormat="1" x14ac:dyDescent="0.2">
      <c r="A6" s="23">
        <v>1997</v>
      </c>
      <c r="B6" s="4">
        <v>146.12</v>
      </c>
      <c r="C6" s="4">
        <v>231.41</v>
      </c>
      <c r="D6" s="4">
        <v>231.41</v>
      </c>
      <c r="E6" s="4">
        <v>297.33999999999997</v>
      </c>
      <c r="F6" s="4">
        <v>375.77</v>
      </c>
      <c r="G6" s="4">
        <v>398.51</v>
      </c>
      <c r="H6" s="4">
        <v>388.81</v>
      </c>
      <c r="I6" s="4">
        <v>353.15</v>
      </c>
      <c r="J6" s="4">
        <v>299.77999999999997</v>
      </c>
      <c r="K6" s="4">
        <v>246.93</v>
      </c>
      <c r="L6" s="4">
        <v>167.66</v>
      </c>
      <c r="M6" s="5">
        <v>133.03</v>
      </c>
      <c r="N6" s="24"/>
      <c r="O6" s="23"/>
      <c r="P6" s="2"/>
    </row>
    <row r="7" spans="1:16" s="11" customFormat="1" x14ac:dyDescent="0.2">
      <c r="A7" s="23">
        <v>1998</v>
      </c>
      <c r="B7" s="4">
        <v>139.44</v>
      </c>
      <c r="C7" s="4">
        <v>237.37</v>
      </c>
      <c r="D7" s="4">
        <v>237.37</v>
      </c>
      <c r="E7" s="4"/>
      <c r="F7" s="4">
        <v>361.79</v>
      </c>
      <c r="G7" s="4">
        <v>418.51</v>
      </c>
      <c r="H7" s="4">
        <v>406.05</v>
      </c>
      <c r="I7" s="4"/>
      <c r="J7" s="4">
        <v>304.64999999999998</v>
      </c>
      <c r="K7" s="4">
        <v>248.77</v>
      </c>
      <c r="L7" s="4">
        <v>174.49</v>
      </c>
      <c r="M7" s="5"/>
      <c r="N7" s="24"/>
      <c r="O7" s="23"/>
      <c r="P7" s="2"/>
    </row>
    <row r="8" spans="1:16" s="11" customFormat="1" x14ac:dyDescent="0.2">
      <c r="A8" s="23">
        <v>1999</v>
      </c>
      <c r="B8" s="4">
        <v>145.4</v>
      </c>
      <c r="C8" s="4">
        <v>258.83</v>
      </c>
      <c r="D8" s="4">
        <v>258.83</v>
      </c>
      <c r="E8" s="4">
        <v>319.10000000000002</v>
      </c>
      <c r="F8" s="4">
        <v>368.02</v>
      </c>
      <c r="G8" s="4">
        <v>396.76</v>
      </c>
      <c r="H8" s="4">
        <v>392.88</v>
      </c>
      <c r="I8" s="4">
        <v>359.81</v>
      </c>
      <c r="J8" s="4"/>
      <c r="K8" s="4">
        <v>222.75</v>
      </c>
      <c r="L8" s="4">
        <v>180.79</v>
      </c>
      <c r="M8" s="5">
        <v>153.04</v>
      </c>
      <c r="N8" s="24"/>
      <c r="O8" s="23"/>
      <c r="P8" s="2"/>
    </row>
    <row r="9" spans="1:16" s="11" customFormat="1" x14ac:dyDescent="0.2">
      <c r="A9" s="23">
        <v>2000</v>
      </c>
      <c r="B9" s="4">
        <v>133.5</v>
      </c>
      <c r="C9" s="4">
        <v>251.31</v>
      </c>
      <c r="D9" s="4">
        <v>251.31</v>
      </c>
      <c r="E9" s="4">
        <v>322.41000000000003</v>
      </c>
      <c r="F9" s="4">
        <v>400.25</v>
      </c>
      <c r="G9" s="4">
        <v>423.28</v>
      </c>
      <c r="H9" s="4">
        <v>389.95</v>
      </c>
      <c r="I9" s="4">
        <v>364.29</v>
      </c>
      <c r="J9" s="4">
        <v>311.33999999999997</v>
      </c>
      <c r="K9" s="4">
        <v>230.47</v>
      </c>
      <c r="L9" s="4">
        <v>176.46</v>
      </c>
      <c r="M9" s="5"/>
      <c r="N9" s="24"/>
      <c r="O9" s="23"/>
      <c r="P9" s="2"/>
    </row>
    <row r="10" spans="1:16" s="11" customFormat="1" x14ac:dyDescent="0.2">
      <c r="A10" s="23">
        <v>2001</v>
      </c>
      <c r="B10" s="4"/>
      <c r="C10" s="4">
        <v>279.31</v>
      </c>
      <c r="D10" s="4">
        <v>279.31</v>
      </c>
      <c r="E10" s="4">
        <v>311.01</v>
      </c>
      <c r="F10" s="4">
        <v>360.32</v>
      </c>
      <c r="G10" s="4">
        <v>410.27</v>
      </c>
      <c r="H10" s="4">
        <v>398.49</v>
      </c>
      <c r="I10" s="4">
        <v>352.59</v>
      </c>
      <c r="J10" s="4">
        <v>306.18</v>
      </c>
      <c r="K10" s="4">
        <v>209.15</v>
      </c>
      <c r="L10" s="4">
        <v>171.46</v>
      </c>
      <c r="M10" s="5"/>
      <c r="N10" s="24"/>
      <c r="O10" s="23"/>
      <c r="P10" s="2"/>
    </row>
    <row r="11" spans="1:16" s="11" customFormat="1" x14ac:dyDescent="0.2">
      <c r="A11" s="23">
        <v>2002</v>
      </c>
      <c r="B11" s="4">
        <v>137.05000000000001</v>
      </c>
      <c r="C11" s="4">
        <v>239.51</v>
      </c>
      <c r="D11" s="4">
        <v>239.51</v>
      </c>
      <c r="E11" s="4">
        <v>290.06</v>
      </c>
      <c r="F11" s="4">
        <v>375.9</v>
      </c>
      <c r="G11" s="4">
        <v>401.38</v>
      </c>
      <c r="H11" s="4">
        <v>384.33</v>
      </c>
      <c r="I11" s="4">
        <v>355.44</v>
      </c>
      <c r="J11" s="4">
        <v>298.38</v>
      </c>
      <c r="K11" s="4">
        <v>227.74</v>
      </c>
      <c r="L11" s="4">
        <v>156.59</v>
      </c>
      <c r="M11" s="5">
        <v>119.86</v>
      </c>
      <c r="N11" s="24"/>
      <c r="O11" s="23"/>
      <c r="P11" s="2"/>
    </row>
    <row r="12" spans="1:16" s="11" customFormat="1" x14ac:dyDescent="0.2">
      <c r="A12" s="23">
        <v>2003</v>
      </c>
      <c r="B12" s="4"/>
      <c r="C12" s="4">
        <v>211.6</v>
      </c>
      <c r="D12" s="4">
        <v>211.6</v>
      </c>
      <c r="E12" s="4">
        <v>288.52999999999997</v>
      </c>
      <c r="F12" s="4">
        <v>339.54</v>
      </c>
      <c r="G12" s="4">
        <v>395.66</v>
      </c>
      <c r="H12" s="4">
        <v>386.43</v>
      </c>
      <c r="I12" s="4">
        <v>350.45</v>
      </c>
      <c r="J12" s="4">
        <v>303.57</v>
      </c>
      <c r="K12" s="4">
        <v>211.92</v>
      </c>
      <c r="L12" s="4">
        <v>167.59</v>
      </c>
      <c r="M12" s="5">
        <v>130.44999999999999</v>
      </c>
      <c r="N12" s="24"/>
      <c r="O12" s="23"/>
      <c r="P12" s="2"/>
    </row>
    <row r="13" spans="1:16" s="11" customFormat="1" x14ac:dyDescent="0.2">
      <c r="A13" s="23">
        <v>2004</v>
      </c>
      <c r="B13" s="4"/>
      <c r="C13" s="4">
        <v>247.2</v>
      </c>
      <c r="D13" s="4">
        <v>247.2</v>
      </c>
      <c r="E13" s="4">
        <v>305.45</v>
      </c>
      <c r="F13" s="4">
        <v>335.62</v>
      </c>
      <c r="G13" s="4">
        <v>391.15</v>
      </c>
      <c r="H13" s="4">
        <v>376.26</v>
      </c>
      <c r="I13" s="4">
        <v>346.31</v>
      </c>
      <c r="J13" s="4">
        <v>294.7</v>
      </c>
      <c r="K13" s="4">
        <v>221.65</v>
      </c>
      <c r="L13" s="4">
        <v>146.72</v>
      </c>
      <c r="M13" s="5">
        <v>134.37</v>
      </c>
      <c r="N13" s="24"/>
      <c r="O13" s="23"/>
      <c r="P13" s="2"/>
    </row>
    <row r="14" spans="1:16" s="11" customFormat="1" x14ac:dyDescent="0.2">
      <c r="A14" s="23">
        <v>2005</v>
      </c>
      <c r="B14" s="4"/>
      <c r="C14" s="4">
        <v>244.24</v>
      </c>
      <c r="D14" s="4">
        <v>244.24</v>
      </c>
      <c r="E14" s="4">
        <v>286.73</v>
      </c>
      <c r="F14" s="4">
        <v>347.61</v>
      </c>
      <c r="G14" s="4">
        <v>384.35</v>
      </c>
      <c r="H14" s="4">
        <v>379.24</v>
      </c>
      <c r="I14" s="4">
        <v>344.05</v>
      </c>
      <c r="J14" s="4">
        <v>289.32</v>
      </c>
      <c r="K14" s="4">
        <v>226.16</v>
      </c>
      <c r="L14" s="4">
        <v>154.82</v>
      </c>
      <c r="M14" s="5">
        <v>136.96</v>
      </c>
      <c r="N14" s="24"/>
      <c r="O14" s="23"/>
      <c r="P14" s="2"/>
    </row>
    <row r="15" spans="1:16" s="11" customFormat="1" x14ac:dyDescent="0.2">
      <c r="A15" s="23">
        <v>2006</v>
      </c>
      <c r="B15" s="4"/>
      <c r="C15" s="4">
        <v>261.19</v>
      </c>
      <c r="D15" s="4">
        <v>261.19</v>
      </c>
      <c r="E15" s="4">
        <v>290.20999999999998</v>
      </c>
      <c r="F15" s="4">
        <v>378.67</v>
      </c>
      <c r="G15" s="4">
        <v>410.64</v>
      </c>
      <c r="H15" s="4">
        <v>397.81</v>
      </c>
      <c r="I15" s="4">
        <v>364.22</v>
      </c>
      <c r="J15" s="4">
        <v>305.33</v>
      </c>
      <c r="K15" s="4">
        <v>222.06</v>
      </c>
      <c r="L15" s="4">
        <v>170.14</v>
      </c>
      <c r="M15" s="5">
        <v>132.27000000000001</v>
      </c>
      <c r="N15" s="24"/>
      <c r="O15" s="23"/>
      <c r="P15" s="2"/>
    </row>
    <row r="16" spans="1:16" s="11" customFormat="1" x14ac:dyDescent="0.2">
      <c r="A16" s="23">
        <v>2007</v>
      </c>
      <c r="B16" s="4">
        <v>149.21</v>
      </c>
      <c r="C16" s="4">
        <v>228.1</v>
      </c>
      <c r="D16" s="4">
        <v>228.1</v>
      </c>
      <c r="E16" s="4">
        <v>293.8</v>
      </c>
      <c r="F16" s="4">
        <v>335.75</v>
      </c>
      <c r="G16" s="4">
        <v>396.99</v>
      </c>
      <c r="H16" s="4">
        <v>385.81</v>
      </c>
      <c r="I16" s="4">
        <v>356.34</v>
      </c>
      <c r="J16" s="4">
        <v>292.02</v>
      </c>
      <c r="K16" s="4">
        <v>223.97</v>
      </c>
      <c r="L16" s="4">
        <v>178.48</v>
      </c>
      <c r="M16" s="5"/>
      <c r="N16" s="24"/>
      <c r="O16" s="23"/>
      <c r="P16" s="2"/>
    </row>
    <row r="17" spans="1:16" s="11" customFormat="1" x14ac:dyDescent="0.2">
      <c r="A17" s="23">
        <v>2008</v>
      </c>
      <c r="B17" s="4">
        <v>134.07</v>
      </c>
      <c r="C17" s="4">
        <v>267.08999999999997</v>
      </c>
      <c r="D17" s="4">
        <v>267.08999999999997</v>
      </c>
      <c r="E17" s="4">
        <v>320.73</v>
      </c>
      <c r="F17" s="4">
        <v>390.08</v>
      </c>
      <c r="G17" s="4">
        <v>412.3</v>
      </c>
      <c r="H17" s="4">
        <v>405.1</v>
      </c>
      <c r="I17" s="4">
        <v>353.77</v>
      </c>
      <c r="J17" s="4">
        <v>292.31</v>
      </c>
      <c r="K17" s="4">
        <v>217.27</v>
      </c>
      <c r="L17" s="4">
        <v>175.36</v>
      </c>
      <c r="M17" s="5">
        <v>138.63999999999999</v>
      </c>
      <c r="N17" s="24"/>
      <c r="O17" s="23"/>
      <c r="P17" s="2"/>
    </row>
    <row r="18" spans="1:16" s="11" customFormat="1" x14ac:dyDescent="0.2">
      <c r="A18" s="23">
        <v>2009</v>
      </c>
      <c r="B18" s="4">
        <v>154</v>
      </c>
      <c r="C18" s="4">
        <v>251</v>
      </c>
      <c r="D18" s="4">
        <v>251</v>
      </c>
      <c r="E18" s="4">
        <v>304.89999999999998</v>
      </c>
      <c r="F18" s="4">
        <v>347.15</v>
      </c>
      <c r="G18" s="4">
        <v>406.32</v>
      </c>
      <c r="H18" s="4">
        <v>393.96</v>
      </c>
      <c r="I18" s="4">
        <v>360.08</v>
      </c>
      <c r="J18" s="4">
        <v>296.52</v>
      </c>
      <c r="K18" s="4">
        <v>228.92</v>
      </c>
      <c r="L18" s="4"/>
      <c r="M18" s="5"/>
      <c r="N18" s="24"/>
      <c r="O18" s="23"/>
      <c r="P18" s="2"/>
    </row>
    <row r="19" spans="1:16" s="11" customFormat="1" x14ac:dyDescent="0.2">
      <c r="A19" s="23">
        <v>2010</v>
      </c>
      <c r="B19" s="4">
        <v>153.26</v>
      </c>
      <c r="C19" s="4">
        <v>250</v>
      </c>
      <c r="D19" s="4">
        <v>250</v>
      </c>
      <c r="E19" s="4">
        <v>312.52999999999997</v>
      </c>
      <c r="F19" s="4">
        <v>354.82</v>
      </c>
      <c r="G19" s="4">
        <v>393.21</v>
      </c>
      <c r="H19" s="4">
        <v>387.37</v>
      </c>
      <c r="I19" s="4">
        <v>355.84</v>
      </c>
      <c r="J19" s="4">
        <v>296.08</v>
      </c>
      <c r="K19" s="4">
        <v>228.91</v>
      </c>
      <c r="L19" s="4">
        <v>177.72</v>
      </c>
      <c r="M19" s="5">
        <v>135.36000000000001</v>
      </c>
      <c r="N19" s="24"/>
      <c r="O19" s="23"/>
      <c r="P19" s="2"/>
    </row>
    <row r="20" spans="1:16" s="11" customFormat="1" x14ac:dyDescent="0.2">
      <c r="A20" s="23">
        <v>2011</v>
      </c>
      <c r="B20" s="4">
        <v>138.94999999999999</v>
      </c>
      <c r="C20" s="4">
        <v>260.36</v>
      </c>
      <c r="D20" s="4">
        <v>260.36</v>
      </c>
      <c r="E20" s="4"/>
      <c r="F20" s="4">
        <v>349.32</v>
      </c>
      <c r="G20" s="4">
        <v>402.03</v>
      </c>
      <c r="H20" s="4">
        <v>386.37</v>
      </c>
      <c r="I20" s="4">
        <v>353.43</v>
      </c>
      <c r="J20" s="4">
        <v>296.62</v>
      </c>
      <c r="K20" s="4"/>
      <c r="L20" s="4">
        <v>164.66</v>
      </c>
      <c r="M20" s="5">
        <v>138.83000000000001</v>
      </c>
      <c r="N20" s="24"/>
      <c r="O20" s="23"/>
      <c r="P20" s="2"/>
    </row>
    <row r="21" spans="1:16" s="11" customFormat="1" x14ac:dyDescent="0.2">
      <c r="A21" s="23">
        <v>2012</v>
      </c>
      <c r="B21" s="4">
        <v>130.25</v>
      </c>
      <c r="C21" s="4">
        <v>226.79</v>
      </c>
      <c r="D21" s="4">
        <v>226.79</v>
      </c>
      <c r="E21" s="4"/>
      <c r="F21" s="4">
        <v>344.21</v>
      </c>
      <c r="G21" s="4"/>
      <c r="H21" s="4"/>
      <c r="I21" s="4"/>
      <c r="J21" s="4"/>
      <c r="K21" s="4">
        <v>223.36</v>
      </c>
      <c r="L21" s="4"/>
      <c r="M21" s="5">
        <v>118.65</v>
      </c>
      <c r="N21" s="24"/>
      <c r="O21" s="23"/>
      <c r="P21" s="2"/>
    </row>
    <row r="22" spans="1:16" s="11" customFormat="1" x14ac:dyDescent="0.2">
      <c r="A22" s="23">
        <v>2013</v>
      </c>
      <c r="B22" s="4">
        <v>130.96</v>
      </c>
      <c r="C22" s="4">
        <v>242.96</v>
      </c>
      <c r="D22" s="4">
        <v>242.96</v>
      </c>
      <c r="E22" s="4">
        <v>297.31</v>
      </c>
      <c r="F22" s="4">
        <v>312.87</v>
      </c>
      <c r="G22" s="4">
        <v>379.23</v>
      </c>
      <c r="H22" s="4">
        <v>376.83</v>
      </c>
      <c r="I22" s="4">
        <v>349.14</v>
      </c>
      <c r="J22" s="4">
        <v>279.14999999999998</v>
      </c>
      <c r="K22" s="4">
        <v>206.68</v>
      </c>
      <c r="L22" s="4"/>
      <c r="M22" s="5">
        <v>131.16999999999999</v>
      </c>
      <c r="N22" s="24"/>
      <c r="O22" s="23"/>
      <c r="P22" s="2"/>
    </row>
    <row r="23" spans="1:16" s="11" customFormat="1" x14ac:dyDescent="0.2">
      <c r="A23" s="23">
        <v>2014</v>
      </c>
      <c r="B23" s="4"/>
      <c r="C23" s="4">
        <v>214.78</v>
      </c>
      <c r="D23" s="4">
        <v>214.78</v>
      </c>
      <c r="E23" s="4">
        <v>287.06</v>
      </c>
      <c r="F23" s="4">
        <v>381.07</v>
      </c>
      <c r="G23" s="4">
        <v>363.97</v>
      </c>
      <c r="H23" s="4">
        <v>368.6</v>
      </c>
      <c r="I23" s="4">
        <v>337.49</v>
      </c>
      <c r="J23" s="4">
        <v>278.93</v>
      </c>
      <c r="K23" s="4">
        <v>195.11</v>
      </c>
      <c r="L23" s="4">
        <v>152.69999999999999</v>
      </c>
      <c r="M23" s="5">
        <v>137.72</v>
      </c>
      <c r="N23" s="24"/>
      <c r="O23" s="23"/>
      <c r="P23" s="2"/>
    </row>
    <row r="24" spans="1:16" s="11" customFormat="1" x14ac:dyDescent="0.2">
      <c r="A24" s="23">
        <v>2015</v>
      </c>
      <c r="B24" s="4">
        <v>115.79</v>
      </c>
      <c r="C24" s="4">
        <v>258.7</v>
      </c>
      <c r="D24" s="4">
        <v>258.7</v>
      </c>
      <c r="E24" s="4">
        <v>323.45</v>
      </c>
      <c r="F24" s="4"/>
      <c r="G24" s="4">
        <v>397.32</v>
      </c>
      <c r="H24" s="4">
        <v>402.69</v>
      </c>
      <c r="I24" s="4">
        <v>352.96</v>
      </c>
      <c r="J24" s="4">
        <v>259.18</v>
      </c>
      <c r="K24" s="4">
        <v>238.81</v>
      </c>
      <c r="L24" s="4">
        <v>147.06</v>
      </c>
      <c r="M24" s="5"/>
      <c r="N24" s="24"/>
      <c r="O24" s="23"/>
      <c r="P24" s="2"/>
    </row>
    <row r="25" spans="1:16" s="11" customFormat="1" x14ac:dyDescent="0.2">
      <c r="A25" s="23">
        <v>2016</v>
      </c>
      <c r="B25" s="4">
        <v>143.46</v>
      </c>
      <c r="C25" s="4">
        <v>200.77</v>
      </c>
      <c r="D25" s="5">
        <v>251.6</v>
      </c>
      <c r="E25" s="4">
        <v>326.48</v>
      </c>
      <c r="F25" s="4">
        <v>423.32</v>
      </c>
      <c r="G25" s="4">
        <v>404.8</v>
      </c>
      <c r="H25" s="4">
        <v>406.69</v>
      </c>
      <c r="I25" s="4">
        <v>353.66</v>
      </c>
      <c r="J25" s="4">
        <v>316.56</v>
      </c>
      <c r="K25" s="4">
        <v>238.18</v>
      </c>
      <c r="L25" s="4">
        <v>160.62</v>
      </c>
      <c r="M25" s="5">
        <v>137.79</v>
      </c>
      <c r="N25" s="24"/>
      <c r="O25" s="23"/>
      <c r="P25" s="2"/>
    </row>
    <row r="26" spans="1:16" s="12" customFormat="1" x14ac:dyDescent="0.2">
      <c r="A26" s="17">
        <v>2017</v>
      </c>
      <c r="B26" s="6">
        <v>145.91</v>
      </c>
      <c r="C26" s="6">
        <v>186.64</v>
      </c>
      <c r="D26" s="6">
        <v>259.7</v>
      </c>
      <c r="E26" s="6">
        <v>308.38</v>
      </c>
      <c r="F26" s="6">
        <v>380.06</v>
      </c>
      <c r="G26" s="6">
        <v>403.34</v>
      </c>
      <c r="H26" s="6">
        <v>370.12</v>
      </c>
      <c r="I26" s="6">
        <v>349.11</v>
      </c>
      <c r="J26" s="6">
        <v>293.3</v>
      </c>
      <c r="K26" s="6">
        <v>233</v>
      </c>
      <c r="L26" s="6">
        <v>165.2</v>
      </c>
      <c r="M26" s="6">
        <v>120.66</v>
      </c>
      <c r="N26" s="25"/>
      <c r="O26" s="17"/>
      <c r="P26" s="3"/>
    </row>
    <row r="27" spans="1:16" s="12" customFormat="1" x14ac:dyDescent="0.2">
      <c r="A27" s="17">
        <v>2018</v>
      </c>
      <c r="B27" s="6">
        <v>131.91999999999999</v>
      </c>
      <c r="C27" s="6">
        <v>169.6</v>
      </c>
      <c r="D27" s="16">
        <v>280.52</v>
      </c>
      <c r="E27" s="6">
        <v>305.56</v>
      </c>
      <c r="F27" s="6">
        <v>250.8</v>
      </c>
      <c r="G27" s="6">
        <v>417.48</v>
      </c>
      <c r="H27" s="6">
        <v>399.86</v>
      </c>
      <c r="I27" s="6">
        <v>360.09</v>
      </c>
      <c r="J27" s="6">
        <v>283.60000000000002</v>
      </c>
      <c r="K27" s="6">
        <v>216.81</v>
      </c>
      <c r="L27" s="6">
        <v>169.05</v>
      </c>
      <c r="M27" s="6">
        <v>136.69999999999999</v>
      </c>
      <c r="N27" s="25"/>
      <c r="O27" s="17"/>
      <c r="P27" s="3"/>
    </row>
    <row r="28" spans="1:16" s="12" customFormat="1" ht="17" thickBot="1" x14ac:dyDescent="0.25">
      <c r="A28" s="26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O28" s="17"/>
      <c r="P28" s="3"/>
    </row>
    <row r="29" spans="1:16" s="11" customFormat="1" ht="17" x14ac:dyDescent="0.2">
      <c r="A29" s="22" t="s">
        <v>0</v>
      </c>
      <c r="B29" s="5">
        <f t="shared" ref="B29:M29" si="0">AVERAGE(B4:B27)</f>
        <v>139.57764705882352</v>
      </c>
      <c r="C29" s="5">
        <f t="shared" si="0"/>
        <v>237.25391304347832</v>
      </c>
      <c r="D29" s="5">
        <f t="shared" si="0"/>
        <v>247.46304347826086</v>
      </c>
      <c r="E29" s="5">
        <f t="shared" si="0"/>
        <v>304.74800000000005</v>
      </c>
      <c r="F29" s="5">
        <f t="shared" si="0"/>
        <v>358.08954545454543</v>
      </c>
      <c r="G29" s="5">
        <f t="shared" si="0"/>
        <v>400.5781818181818</v>
      </c>
      <c r="H29" s="5">
        <f t="shared" si="0"/>
        <v>388.43260869565222</v>
      </c>
      <c r="I29" s="5">
        <f t="shared" si="0"/>
        <v>354.01818181818186</v>
      </c>
      <c r="J29" s="5">
        <f t="shared" si="0"/>
        <v>295.56090909090915</v>
      </c>
      <c r="K29" s="5">
        <f t="shared" si="0"/>
        <v>224.66913043478263</v>
      </c>
      <c r="L29" s="5">
        <f t="shared" si="0"/>
        <v>166.51142857142855</v>
      </c>
      <c r="M29" s="5">
        <f t="shared" si="0"/>
        <v>133.90166666666667</v>
      </c>
    </row>
    <row r="30" spans="1:16" s="11" customFormat="1" ht="17" x14ac:dyDescent="0.2">
      <c r="A30" s="22" t="s">
        <v>1</v>
      </c>
      <c r="B30" s="4">
        <f t="shared" ref="B30:M30" si="1">MEDIAN(B4:B27)</f>
        <v>139.44</v>
      </c>
      <c r="C30" s="4">
        <f t="shared" si="1"/>
        <v>242.96</v>
      </c>
      <c r="D30" s="4">
        <f t="shared" si="1"/>
        <v>250</v>
      </c>
      <c r="E30" s="4">
        <f t="shared" si="1"/>
        <v>305.17499999999995</v>
      </c>
      <c r="F30" s="4">
        <f t="shared" si="1"/>
        <v>361.05500000000001</v>
      </c>
      <c r="G30" s="4">
        <f t="shared" si="1"/>
        <v>401.70499999999998</v>
      </c>
      <c r="H30" s="4">
        <f t="shared" si="1"/>
        <v>387.37</v>
      </c>
      <c r="I30" s="4">
        <f t="shared" si="1"/>
        <v>353.71500000000003</v>
      </c>
      <c r="J30" s="4">
        <f t="shared" si="1"/>
        <v>296.57</v>
      </c>
      <c r="K30" s="4">
        <f t="shared" si="1"/>
        <v>223.97</v>
      </c>
      <c r="L30" s="4">
        <f t="shared" si="1"/>
        <v>167.66</v>
      </c>
      <c r="M30" s="4">
        <f t="shared" si="1"/>
        <v>135.10500000000002</v>
      </c>
    </row>
    <row r="31" spans="1:16" s="11" customFormat="1" ht="17" x14ac:dyDescent="0.2">
      <c r="A31" s="22" t="s">
        <v>2</v>
      </c>
      <c r="B31" s="4">
        <f t="shared" ref="B31:M31" si="2">STDEV(B4:B27)</f>
        <v>9.6673493842752496</v>
      </c>
      <c r="C31" s="4">
        <f t="shared" si="2"/>
        <v>26.360091864084769</v>
      </c>
      <c r="D31" s="4">
        <f t="shared" si="2"/>
        <v>17.839291525573184</v>
      </c>
      <c r="E31" s="4">
        <f t="shared" si="2"/>
        <v>13.114693487198169</v>
      </c>
      <c r="F31" s="4">
        <f t="shared" si="2"/>
        <v>34.295030804458939</v>
      </c>
      <c r="G31" s="4">
        <f t="shared" si="2"/>
        <v>13.46398604969272</v>
      </c>
      <c r="H31" s="4">
        <f t="shared" si="2"/>
        <v>11.65052016684675</v>
      </c>
      <c r="I31" s="4">
        <f t="shared" si="2"/>
        <v>6.4592072610776663</v>
      </c>
      <c r="J31" s="4">
        <f t="shared" si="2"/>
        <v>12.440443610636928</v>
      </c>
      <c r="K31" s="4">
        <f t="shared" si="2"/>
        <v>12.438768176750489</v>
      </c>
      <c r="L31" s="4">
        <f t="shared" si="2"/>
        <v>10.125018165768536</v>
      </c>
      <c r="M31" s="4">
        <f t="shared" si="2"/>
        <v>8.1414207822063318</v>
      </c>
      <c r="O31" s="1"/>
    </row>
    <row r="32" spans="1:16" s="11" customFormat="1" ht="17" x14ac:dyDescent="0.2">
      <c r="A32" s="22" t="s">
        <v>3</v>
      </c>
      <c r="B32" s="4">
        <f>+B31*100/B29</f>
        <v>6.9261443991823768</v>
      </c>
      <c r="C32" s="4">
        <f t="shared" ref="C32:M32" si="3">+C31*100/C29</f>
        <v>11.110498253090608</v>
      </c>
      <c r="D32" s="4">
        <f t="shared" si="3"/>
        <v>7.2088709792096015</v>
      </c>
      <c r="E32" s="4">
        <f t="shared" si="3"/>
        <v>4.3034551456279182</v>
      </c>
      <c r="F32" s="4">
        <f t="shared" si="3"/>
        <v>9.5772220216387804</v>
      </c>
      <c r="G32" s="4">
        <f t="shared" si="3"/>
        <v>3.361138140020786</v>
      </c>
      <c r="H32" s="4">
        <f t="shared" si="3"/>
        <v>2.9993671761927838</v>
      </c>
      <c r="I32" s="4">
        <f t="shared" si="3"/>
        <v>1.824541109132924</v>
      </c>
      <c r="J32" s="4">
        <f t="shared" si="3"/>
        <v>4.2090964088929885</v>
      </c>
      <c r="K32" s="4">
        <f t="shared" si="3"/>
        <v>5.5364829839679457</v>
      </c>
      <c r="L32" s="4">
        <f t="shared" si="3"/>
        <v>6.080674613529724</v>
      </c>
      <c r="M32" s="4">
        <f t="shared" si="3"/>
        <v>6.0801489517479226</v>
      </c>
    </row>
    <row r="33" spans="1:13" s="11" customFormat="1" ht="17" x14ac:dyDescent="0.2">
      <c r="A33" s="22" t="s">
        <v>4</v>
      </c>
      <c r="B33" s="4">
        <f t="shared" ref="B33:M33" si="4">MAX(B4:B27)</f>
        <v>154</v>
      </c>
      <c r="C33" s="4">
        <f t="shared" si="4"/>
        <v>279.31</v>
      </c>
      <c r="D33" s="4">
        <f t="shared" si="4"/>
        <v>280.52</v>
      </c>
      <c r="E33" s="4">
        <f t="shared" si="4"/>
        <v>326.48</v>
      </c>
      <c r="F33" s="4">
        <f t="shared" si="4"/>
        <v>423.32</v>
      </c>
      <c r="G33" s="4">
        <f t="shared" si="4"/>
        <v>423.28</v>
      </c>
      <c r="H33" s="4">
        <f t="shared" si="4"/>
        <v>406.69</v>
      </c>
      <c r="I33" s="4">
        <f t="shared" si="4"/>
        <v>364.29</v>
      </c>
      <c r="J33" s="4">
        <f t="shared" si="4"/>
        <v>316.56</v>
      </c>
      <c r="K33" s="4">
        <f t="shared" si="4"/>
        <v>248.77</v>
      </c>
      <c r="L33" s="4">
        <f t="shared" si="4"/>
        <v>180.79</v>
      </c>
      <c r="M33" s="4">
        <f t="shared" si="4"/>
        <v>153.04</v>
      </c>
    </row>
    <row r="34" spans="1:13" s="11" customFormat="1" ht="17" x14ac:dyDescent="0.2">
      <c r="A34" s="22" t="s">
        <v>5</v>
      </c>
      <c r="B34" s="4">
        <f t="shared" ref="B34:M34" si="5">MIN(B4:B27)</f>
        <v>115.79</v>
      </c>
      <c r="C34" s="4">
        <f t="shared" si="5"/>
        <v>169.6</v>
      </c>
      <c r="D34" s="4">
        <f t="shared" si="5"/>
        <v>211.6</v>
      </c>
      <c r="E34" s="4">
        <f t="shared" si="5"/>
        <v>286.73</v>
      </c>
      <c r="F34" s="4">
        <f t="shared" si="5"/>
        <v>250.8</v>
      </c>
      <c r="G34" s="4">
        <f t="shared" si="5"/>
        <v>363.97</v>
      </c>
      <c r="H34" s="4">
        <f t="shared" si="5"/>
        <v>368.6</v>
      </c>
      <c r="I34" s="4">
        <f t="shared" si="5"/>
        <v>337.49</v>
      </c>
      <c r="J34" s="4">
        <f t="shared" si="5"/>
        <v>259.18</v>
      </c>
      <c r="K34" s="4">
        <f t="shared" si="5"/>
        <v>195.11</v>
      </c>
      <c r="L34" s="4">
        <f t="shared" si="5"/>
        <v>146.72</v>
      </c>
      <c r="M34" s="4">
        <f t="shared" si="5"/>
        <v>118.65</v>
      </c>
    </row>
    <row r="35" spans="1:13" s="11" customFormat="1" ht="13" customHeight="1" x14ac:dyDescent="0.2">
      <c r="A35" s="22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s="13" customFormat="1" x14ac:dyDescent="0.2">
      <c r="A36" s="13" t="s">
        <v>6</v>
      </c>
      <c r="B36" s="7">
        <v>0.29499999999999998</v>
      </c>
      <c r="C36" s="7">
        <v>2.4E-2</v>
      </c>
      <c r="D36" s="7">
        <v>0.33300000000000002</v>
      </c>
      <c r="E36" s="7">
        <v>0.52800000000000002</v>
      </c>
      <c r="F36" s="7">
        <v>0.26100000000000001</v>
      </c>
      <c r="G36" s="7">
        <v>0.28299999999999997</v>
      </c>
      <c r="H36" s="7">
        <v>0.73299999999999998</v>
      </c>
      <c r="I36" s="7">
        <v>0.184</v>
      </c>
      <c r="J36" s="7">
        <v>1.4E-2</v>
      </c>
      <c r="K36" s="7">
        <v>0.34799999999999998</v>
      </c>
      <c r="L36" s="7">
        <v>0.13</v>
      </c>
      <c r="M36" s="7">
        <v>0.32200000000000001</v>
      </c>
    </row>
    <row r="37" spans="1:13" s="21" customFormat="1" x14ac:dyDescent="0.2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</sheetData>
  <phoneticPr fontId="3" type="noConversion"/>
  <pageMargins left="0.7" right="0.7" top="0.75" bottom="0.75" header="0.3" footer="0.3"/>
  <pageSetup paperSize="9" scale="70" orientation="landscape" horizontalDpi="4294967293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2021-05-13T08:05:21Z</dcterms:created>
  <dcterms:modified xsi:type="dcterms:W3CDTF">2021-06-15T08:03:52Z</dcterms:modified>
</cp:coreProperties>
</file>