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hhaye man\tarh sarbazi\Third research\manuscript\Naunyn\suplementary\"/>
    </mc:Choice>
  </mc:AlternateContent>
  <bookViews>
    <workbookView xWindow="0" yWindow="0" windowWidth="15480" windowHeight="7755" tabRatio="699" activeTab="3"/>
  </bookViews>
  <sheets>
    <sheet name="ABCB1" sheetId="4" r:id="rId1"/>
    <sheet name="ABCC1" sheetId="7" r:id="rId2"/>
    <sheet name="ABCC2" sheetId="9" r:id="rId3"/>
    <sheet name="ABCG2" sheetId="10" r:id="rId4"/>
  </sheets>
  <calcPr calcId="152511"/>
</workbook>
</file>

<file path=xl/calcChain.xml><?xml version="1.0" encoding="utf-8"?>
<calcChain xmlns="http://schemas.openxmlformats.org/spreadsheetml/2006/main">
  <c r="F11" i="10" l="1"/>
  <c r="G11" i="10"/>
  <c r="F12" i="10"/>
  <c r="G12" i="10"/>
  <c r="G10" i="10"/>
  <c r="F10" i="10"/>
  <c r="F10" i="9"/>
  <c r="G10" i="9"/>
  <c r="F11" i="9"/>
  <c r="G11" i="9"/>
  <c r="G9" i="9"/>
  <c r="F9" i="9"/>
  <c r="G10" i="7" l="1"/>
  <c r="G11" i="7"/>
  <c r="G9" i="7"/>
  <c r="F10" i="7"/>
  <c r="F11" i="7"/>
  <c r="F9" i="7"/>
  <c r="E11" i="7"/>
  <c r="E10" i="7"/>
  <c r="E9" i="7"/>
  <c r="L12" i="10"/>
  <c r="K12" i="10"/>
  <c r="I12" i="10"/>
  <c r="E12" i="10"/>
  <c r="L11" i="10"/>
  <c r="K11" i="10"/>
  <c r="I11" i="10"/>
  <c r="E11" i="10"/>
  <c r="L10" i="10"/>
  <c r="K10" i="10"/>
  <c r="I10" i="10"/>
  <c r="E10" i="10"/>
  <c r="L11" i="9"/>
  <c r="K11" i="9"/>
  <c r="I11" i="9"/>
  <c r="E11" i="9"/>
  <c r="L10" i="9"/>
  <c r="K10" i="9"/>
  <c r="I10" i="9"/>
  <c r="E10" i="9"/>
  <c r="L9" i="9"/>
  <c r="K9" i="9"/>
  <c r="I9" i="9"/>
  <c r="E9" i="9"/>
  <c r="N11" i="10" l="1"/>
  <c r="I10" i="7"/>
  <c r="N12" i="10"/>
  <c r="O11" i="10"/>
  <c r="O10" i="10"/>
  <c r="N10" i="10"/>
  <c r="O12" i="10"/>
  <c r="O11" i="9"/>
  <c r="N9" i="9"/>
  <c r="N11" i="9"/>
  <c r="O10" i="9"/>
  <c r="N10" i="9"/>
  <c r="I11" i="7"/>
  <c r="L11" i="7"/>
  <c r="L10" i="7"/>
  <c r="L9" i="7"/>
  <c r="K10" i="7"/>
  <c r="I9" i="7"/>
  <c r="K11" i="7"/>
  <c r="K9" i="7"/>
  <c r="O9" i="9"/>
  <c r="N9" i="7" l="1"/>
  <c r="N10" i="7"/>
  <c r="N11" i="7"/>
  <c r="O11" i="7"/>
  <c r="O9" i="7"/>
  <c r="O10" i="7"/>
  <c r="I10" i="4"/>
  <c r="I11" i="4"/>
  <c r="I9" i="4"/>
  <c r="E10" i="4"/>
  <c r="E11" i="4"/>
  <c r="E9" i="4"/>
  <c r="L10" i="4" l="1"/>
  <c r="L9" i="4"/>
  <c r="K10" i="4"/>
  <c r="K11" i="4" l="1"/>
  <c r="K9" i="4"/>
  <c r="O9" i="4" s="1"/>
  <c r="L11" i="4"/>
  <c r="O10" i="4"/>
  <c r="N10" i="4"/>
  <c r="O11" i="4" l="1"/>
  <c r="N11" i="4"/>
  <c r="N9" i="4"/>
</calcChain>
</file>

<file path=xl/sharedStrings.xml><?xml version="1.0" encoding="utf-8"?>
<sst xmlns="http://schemas.openxmlformats.org/spreadsheetml/2006/main" count="95" uniqueCount="24">
  <si>
    <t>PCR efficiency</t>
  </si>
  <si>
    <t>target gene</t>
  </si>
  <si>
    <t>control</t>
  </si>
  <si>
    <t>Ct values</t>
  </si>
  <si>
    <t>Ct target</t>
  </si>
  <si>
    <t>Ct reference</t>
  </si>
  <si>
    <t>reference gene</t>
  </si>
  <si>
    <t>fold of control</t>
  </si>
  <si>
    <t>mean</t>
  </si>
  <si>
    <t>SD</t>
  </si>
  <si>
    <t>Insert your data in yellow cells only, the rest is calculated</t>
  </si>
  <si>
    <t>Ct target A</t>
  </si>
  <si>
    <t>Ct target B</t>
  </si>
  <si>
    <t>Ct target C</t>
  </si>
  <si>
    <t>Ct ref. A</t>
  </si>
  <si>
    <t>Ct ref. B</t>
  </si>
  <si>
    <t>Ct ref. C</t>
  </si>
  <si>
    <t>fold of control A</t>
  </si>
  <si>
    <t>fold of control B</t>
  </si>
  <si>
    <t>fold of control C</t>
  </si>
  <si>
    <t>GA</t>
  </si>
  <si>
    <t>GA loaeded NLC-RGD</t>
  </si>
  <si>
    <t>GA loaded-NLC-RGD</t>
  </si>
  <si>
    <t>GA loaded NLC-RGD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</si>
</sst>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2" fillId="0" borderId="0" xfId="0" applyFont="1" applyAlignment="1"/>
    <xf numFmtId="164" fontId="4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0" fillId="2" borderId="0" xfId="0" applyFill="1"/>
    <xf numFmtId="2" fontId="0" fillId="0" borderId="0" xfId="0" applyNumberFormat="1" applyFill="1" applyAlignment="1">
      <alignment horizontal="center"/>
    </xf>
    <xf numFmtId="0" fontId="5" fillId="3" borderId="0" xfId="1" applyFill="1"/>
    <xf numFmtId="0" fontId="0" fillId="3" borderId="0" xfId="0" applyFill="1"/>
    <xf numFmtId="0" fontId="6" fillId="3" borderId="0" xfId="0" applyFont="1" applyFill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5161189160145"/>
          <c:y val="7.1428667245271776E-2"/>
          <c:w val="0.82636067677076197"/>
          <c:h val="0.8049461347255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ABCB1!$N$8</c:f>
              <c:strCache>
                <c:ptCount val="1"/>
                <c:pt idx="0">
                  <c:v>fold of control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ABCB1!$O$9:$O$13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6.1753544675986836E-2</c:v>
                  </c:pt>
                  <c:pt idx="2">
                    <c:v>0.11871960773044302</c:v>
                  </c:pt>
                </c:numCache>
              </c:numRef>
            </c:plus>
            <c:minus>
              <c:numRef>
                <c:f>ABCB1!$O$9:$O$13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6.1753544675986836E-2</c:v>
                  </c:pt>
                  <c:pt idx="2">
                    <c:v>0.11871960773044302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ABCB1!$A$9:$A$11</c:f>
              <c:strCache>
                <c:ptCount val="3"/>
                <c:pt idx="0">
                  <c:v>control</c:v>
                </c:pt>
                <c:pt idx="1">
                  <c:v>GA</c:v>
                </c:pt>
                <c:pt idx="2">
                  <c:v>GA loaeded NLC-RGD</c:v>
                </c:pt>
              </c:strCache>
            </c:strRef>
          </c:cat>
          <c:val>
            <c:numRef>
              <c:f>ABCB1!$N$9:$N$11</c:f>
              <c:numCache>
                <c:formatCode>General</c:formatCode>
                <c:ptCount val="3"/>
                <c:pt idx="0">
                  <c:v>1</c:v>
                </c:pt>
                <c:pt idx="1">
                  <c:v>0.70253747917066134</c:v>
                </c:pt>
                <c:pt idx="2">
                  <c:v>0.34448259465739517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3821856"/>
        <c:axId val="573822944"/>
      </c:barChart>
      <c:catAx>
        <c:axId val="5738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82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fold of control</a:t>
                </a:r>
              </a:p>
            </c:rich>
          </c:tx>
          <c:layout>
            <c:manualLayout>
              <c:xMode val="edge"/>
              <c:yMode val="edge"/>
              <c:x val="3.3472803347280332E-2"/>
              <c:y val="0.34615442300481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2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ABCC1!$N$8</c:f>
              <c:strCache>
                <c:ptCount val="1"/>
                <c:pt idx="0">
                  <c:v>fold of control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ABCC1!$O$9:$O$13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0.11596286047147505</c:v>
                  </c:pt>
                  <c:pt idx="2">
                    <c:v>0.10807768643887505</c:v>
                  </c:pt>
                </c:numCache>
              </c:numRef>
            </c:plus>
            <c:minus>
              <c:numRef>
                <c:f>ABCC1!$O$9:$O$13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0.11596286047147505</c:v>
                  </c:pt>
                  <c:pt idx="2">
                    <c:v>0.10807768643887505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ABCC1!$A$9:$A$11</c:f>
              <c:strCache>
                <c:ptCount val="3"/>
                <c:pt idx="0">
                  <c:v>control</c:v>
                </c:pt>
                <c:pt idx="1">
                  <c:v>GA</c:v>
                </c:pt>
                <c:pt idx="2">
                  <c:v>GA loaded-NLC-RGD</c:v>
                </c:pt>
              </c:strCache>
            </c:strRef>
          </c:cat>
          <c:val>
            <c:numRef>
              <c:f>ABCC1!$N$9:$N$11</c:f>
              <c:numCache>
                <c:formatCode>General</c:formatCode>
                <c:ptCount val="3"/>
                <c:pt idx="0">
                  <c:v>1</c:v>
                </c:pt>
                <c:pt idx="1">
                  <c:v>0.84359488728564047</c:v>
                </c:pt>
                <c:pt idx="2">
                  <c:v>0.63880816872308133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3831104"/>
        <c:axId val="573818592"/>
      </c:barChart>
      <c:catAx>
        <c:axId val="5738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18592"/>
        <c:crosses val="autoZero"/>
        <c:auto val="1"/>
        <c:lblAlgn val="ctr"/>
        <c:lblOffset val="100"/>
        <c:noMultiLvlLbl val="0"/>
      </c:catAx>
      <c:valAx>
        <c:axId val="5738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ABCC2!$N$8</c:f>
              <c:strCache>
                <c:ptCount val="1"/>
                <c:pt idx="0">
                  <c:v>fold of control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ABCC2!$O$9:$O$13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0.14838606894773962</c:v>
                  </c:pt>
                  <c:pt idx="2">
                    <c:v>6.4396043379481446E-2</c:v>
                  </c:pt>
                </c:numCache>
              </c:numRef>
            </c:plus>
            <c:minus>
              <c:numRef>
                <c:f>ABCC2!$O$9:$O$13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0.14838606894773962</c:v>
                  </c:pt>
                  <c:pt idx="2">
                    <c:v>6.4396043379481446E-2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ABCC2!$A$9:$A$11</c:f>
              <c:strCache>
                <c:ptCount val="3"/>
                <c:pt idx="0">
                  <c:v>control</c:v>
                </c:pt>
                <c:pt idx="1">
                  <c:v>GA</c:v>
                </c:pt>
                <c:pt idx="2">
                  <c:v>GA loaded-NLC-RGD</c:v>
                </c:pt>
              </c:strCache>
            </c:strRef>
          </c:cat>
          <c:val>
            <c:numRef>
              <c:f>ABCC2!$N$9:$N$11</c:f>
              <c:numCache>
                <c:formatCode>General</c:formatCode>
                <c:ptCount val="3"/>
                <c:pt idx="0">
                  <c:v>1</c:v>
                </c:pt>
                <c:pt idx="1">
                  <c:v>0.79845863600050326</c:v>
                </c:pt>
                <c:pt idx="2">
                  <c:v>0.55644125661559718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3819680"/>
        <c:axId val="573828384"/>
      </c:barChart>
      <c:catAx>
        <c:axId val="5738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28384"/>
        <c:crosses val="autoZero"/>
        <c:auto val="1"/>
        <c:lblAlgn val="ctr"/>
        <c:lblOffset val="100"/>
        <c:noMultiLvlLbl val="0"/>
      </c:catAx>
      <c:valAx>
        <c:axId val="57382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ABCG2!$N$9</c:f>
              <c:strCache>
                <c:ptCount val="1"/>
                <c:pt idx="0">
                  <c:v>fold of control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ABCG2!$O$10:$O$14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0.17160308145775902</c:v>
                  </c:pt>
                  <c:pt idx="2">
                    <c:v>0.27422850520934805</c:v>
                  </c:pt>
                </c:numCache>
              </c:numRef>
            </c:plus>
            <c:minus>
              <c:numRef>
                <c:f>ABCG2!$O$10:$O$14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0.17160308145775902</c:v>
                  </c:pt>
                  <c:pt idx="2">
                    <c:v>0.27422850520934805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ABCG2!$A$10:$A$12</c:f>
              <c:strCache>
                <c:ptCount val="3"/>
                <c:pt idx="0">
                  <c:v>control</c:v>
                </c:pt>
                <c:pt idx="1">
                  <c:v>GA</c:v>
                </c:pt>
                <c:pt idx="2">
                  <c:v>GA loaded NLC-RGD</c:v>
                </c:pt>
              </c:strCache>
            </c:strRef>
          </c:cat>
          <c:val>
            <c:numRef>
              <c:f>ABCG2!$N$10:$N$12</c:f>
              <c:numCache>
                <c:formatCode>General</c:formatCode>
                <c:ptCount val="3"/>
                <c:pt idx="0">
                  <c:v>1</c:v>
                </c:pt>
                <c:pt idx="1">
                  <c:v>1.1074795022828439</c:v>
                </c:pt>
                <c:pt idx="2">
                  <c:v>0.93853496295684291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3821312"/>
        <c:axId val="573825664"/>
      </c:barChart>
      <c:catAx>
        <c:axId val="5738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25664"/>
        <c:crosses val="autoZero"/>
        <c:auto val="1"/>
        <c:lblAlgn val="ctr"/>
        <c:lblOffset val="100"/>
        <c:noMultiLvlLbl val="0"/>
      </c:catAx>
      <c:valAx>
        <c:axId val="5738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82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tif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tif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15</xdr:row>
      <xdr:rowOff>9525</xdr:rowOff>
    </xdr:from>
    <xdr:to>
      <xdr:col>3</xdr:col>
      <xdr:colOff>476250</xdr:colOff>
      <xdr:row>20</xdr:row>
      <xdr:rowOff>38100</xdr:rowOff>
    </xdr:to>
    <xdr:pic>
      <xdr:nvPicPr>
        <xdr:cNvPr id="12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466975"/>
          <a:ext cx="2962275" cy="838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114300</xdr:rowOff>
    </xdr:from>
    <xdr:to>
      <xdr:col>10</xdr:col>
      <xdr:colOff>371475</xdr:colOff>
      <xdr:row>38</xdr:row>
      <xdr:rowOff>19050</xdr:rowOff>
    </xdr:to>
    <xdr:graphicFrame macro="">
      <xdr:nvGraphicFramePr>
        <xdr:cNvPr id="1230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47625</xdr:rowOff>
    </xdr:from>
    <xdr:to>
      <xdr:col>9</xdr:col>
      <xdr:colOff>781050</xdr:colOff>
      <xdr:row>3</xdr:row>
      <xdr:rowOff>104775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66675" y="47625"/>
          <a:ext cx="7658100" cy="542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template if you have triplicates of your samples. Copying the Ct-values into the yellow cells will calculate the mean values and standard deviations for n-fold of control (please note that the calculation is based on three separate cDNA samples and not on performing the qPCR three times with the same cDNA sample)</a:t>
          </a:r>
        </a:p>
      </xdr:txBody>
    </xdr:sp>
    <xdr:clientData/>
  </xdr:twoCellAnchor>
  <xdr:twoCellAnchor editAs="oneCell">
    <xdr:from>
      <xdr:col>10</xdr:col>
      <xdr:colOff>704850</xdr:colOff>
      <xdr:row>19</xdr:row>
      <xdr:rowOff>133350</xdr:rowOff>
    </xdr:from>
    <xdr:to>
      <xdr:col>14</xdr:col>
      <xdr:colOff>670179</xdr:colOff>
      <xdr:row>38</xdr:row>
      <xdr:rowOff>98679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3381375"/>
          <a:ext cx="3956304" cy="3041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15</xdr:row>
      <xdr:rowOff>9525</xdr:rowOff>
    </xdr:from>
    <xdr:to>
      <xdr:col>3</xdr:col>
      <xdr:colOff>476250</xdr:colOff>
      <xdr:row>20</xdr:row>
      <xdr:rowOff>38100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609850"/>
          <a:ext cx="2962275" cy="838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47625</xdr:rowOff>
    </xdr:from>
    <xdr:to>
      <xdr:col>9</xdr:col>
      <xdr:colOff>781050</xdr:colOff>
      <xdr:row>3</xdr:row>
      <xdr:rowOff>104775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6675" y="47625"/>
          <a:ext cx="7581900" cy="542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template if you have triplicates of your samples. Copying the Ct-values into the yellow cells will calculate the mean values and standard deviations for n-fold of control (please note that the calculation is based on three separate cDNA samples and not on performing the qPCR three times with the same cDNA sample)</a:t>
          </a:r>
        </a:p>
      </xdr:txBody>
    </xdr:sp>
    <xdr:clientData/>
  </xdr:twoCellAnchor>
  <xdr:twoCellAnchor>
    <xdr:from>
      <xdr:col>7</xdr:col>
      <xdr:colOff>276225</xdr:colOff>
      <xdr:row>15</xdr:row>
      <xdr:rowOff>52387</xdr:rowOff>
    </xdr:from>
    <xdr:to>
      <xdr:col>12</xdr:col>
      <xdr:colOff>571500</xdr:colOff>
      <xdr:row>32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847725</xdr:colOff>
      <xdr:row>15</xdr:row>
      <xdr:rowOff>123825</xdr:rowOff>
    </xdr:from>
    <xdr:to>
      <xdr:col>17</xdr:col>
      <xdr:colOff>546354</xdr:colOff>
      <xdr:row>34</xdr:row>
      <xdr:rowOff>16002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2724150"/>
          <a:ext cx="3956304" cy="2968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15</xdr:row>
      <xdr:rowOff>9525</xdr:rowOff>
    </xdr:from>
    <xdr:to>
      <xdr:col>4</xdr:col>
      <xdr:colOff>381000</xdr:colOff>
      <xdr:row>20</xdr:row>
      <xdr:rowOff>38100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609850"/>
          <a:ext cx="2962275" cy="838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47625</xdr:rowOff>
    </xdr:from>
    <xdr:to>
      <xdr:col>9</xdr:col>
      <xdr:colOff>781050</xdr:colOff>
      <xdr:row>3</xdr:row>
      <xdr:rowOff>104775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6675" y="47625"/>
          <a:ext cx="7581900" cy="542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template if you have triplicates of your samples. Copying the Ct-values into the yellow cells will calculate the mean values and standard deviations for n-fold of control (please note that the calculation is based on three separate cDNA samples and not on performing the qPCR three times with the same cDNA sample)</a:t>
          </a:r>
        </a:p>
      </xdr:txBody>
    </xdr:sp>
    <xdr:clientData/>
  </xdr:twoCellAnchor>
  <xdr:twoCellAnchor>
    <xdr:from>
      <xdr:col>8</xdr:col>
      <xdr:colOff>342900</xdr:colOff>
      <xdr:row>14</xdr:row>
      <xdr:rowOff>4762</xdr:rowOff>
    </xdr:from>
    <xdr:to>
      <xdr:col>13</xdr:col>
      <xdr:colOff>161925</xdr:colOff>
      <xdr:row>30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714375</xdr:colOff>
      <xdr:row>15</xdr:row>
      <xdr:rowOff>0</xdr:rowOff>
    </xdr:from>
    <xdr:to>
      <xdr:col>18</xdr:col>
      <xdr:colOff>679704</xdr:colOff>
      <xdr:row>34</xdr:row>
      <xdr:rowOff>38481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0" y="2600325"/>
          <a:ext cx="3956304" cy="3115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9525</xdr:rowOff>
    </xdr:from>
    <xdr:to>
      <xdr:col>4</xdr:col>
      <xdr:colOff>200025</xdr:colOff>
      <xdr:row>21</xdr:row>
      <xdr:rowOff>38100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743200"/>
          <a:ext cx="2962275" cy="838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47625</xdr:rowOff>
    </xdr:from>
    <xdr:to>
      <xdr:col>9</xdr:col>
      <xdr:colOff>781050</xdr:colOff>
      <xdr:row>3</xdr:row>
      <xdr:rowOff>104775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66675" y="47625"/>
          <a:ext cx="6753225" cy="542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template if you have triplicates of your samples. Copying the Ct-values into the yellow cells will calculate the mean values and standard deviations for n-fold of control (please note that the calculation is based on three separate cDNA samples and not on performing the qPCR three times with the same cDNA sample)</a:t>
          </a:r>
        </a:p>
      </xdr:txBody>
    </xdr:sp>
    <xdr:clientData/>
  </xdr:twoCellAnchor>
  <xdr:twoCellAnchor>
    <xdr:from>
      <xdr:col>8</xdr:col>
      <xdr:colOff>0</xdr:colOff>
      <xdr:row>15</xdr:row>
      <xdr:rowOff>33337</xdr:rowOff>
    </xdr:from>
    <xdr:to>
      <xdr:col>13</xdr:col>
      <xdr:colOff>552450</xdr:colOff>
      <xdr:row>32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771525</xdr:colOff>
      <xdr:row>15</xdr:row>
      <xdr:rowOff>114300</xdr:rowOff>
    </xdr:from>
    <xdr:to>
      <xdr:col>20</xdr:col>
      <xdr:colOff>98679</xdr:colOff>
      <xdr:row>33</xdr:row>
      <xdr:rowOff>58674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2686050"/>
          <a:ext cx="3956304" cy="2859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topLeftCell="D14" zoomScaleNormal="100" workbookViewId="0">
      <selection activeCell="F42" sqref="F42"/>
    </sheetView>
  </sheetViews>
  <sheetFormatPr defaultColWidth="11.42578125" defaultRowHeight="12.75" x14ac:dyDescent="0.2"/>
  <cols>
    <col min="1" max="1" width="16" customWidth="1"/>
    <col min="2" max="2" width="11.42578125" customWidth="1"/>
    <col min="3" max="4" width="10.5703125" bestFit="1" customWidth="1"/>
    <col min="5" max="5" width="12" bestFit="1" customWidth="1"/>
    <col min="6" max="6" width="12.7109375" customWidth="1"/>
    <col min="7" max="7" width="9.28515625" customWidth="1"/>
    <col min="8" max="8" width="8.28515625" bestFit="1" customWidth="1"/>
    <col min="9" max="9" width="12.140625" bestFit="1" customWidth="1"/>
    <col min="10" max="10" width="12.85546875" customWidth="1"/>
    <col min="11" max="13" width="15.42578125" bestFit="1" customWidth="1"/>
    <col min="14" max="14" width="13.5703125" bestFit="1" customWidth="1"/>
    <col min="15" max="15" width="12" bestFit="1" customWidth="1"/>
  </cols>
  <sheetData>
    <row r="5" spans="1:15" x14ac:dyDescent="0.2">
      <c r="A5" s="8" t="s">
        <v>10</v>
      </c>
      <c r="B5" s="13"/>
      <c r="C5" s="13"/>
      <c r="D5" s="13"/>
      <c r="E5" s="3"/>
      <c r="F5" s="3"/>
      <c r="G5" s="3"/>
      <c r="H5" s="3"/>
      <c r="I5" s="3"/>
      <c r="J5" s="3"/>
      <c r="K5" s="3"/>
      <c r="L5" s="3"/>
      <c r="M5" s="3"/>
    </row>
    <row r="6" spans="1:15" x14ac:dyDescent="0.2">
      <c r="B6" s="10" t="s">
        <v>1</v>
      </c>
      <c r="C6" s="10"/>
      <c r="D6" s="10"/>
      <c r="F6" s="10" t="s">
        <v>6</v>
      </c>
      <c r="G6" s="10"/>
      <c r="H6" s="10"/>
      <c r="K6" s="3"/>
      <c r="L6" s="3"/>
      <c r="M6" s="3"/>
    </row>
    <row r="7" spans="1:15" ht="15.75" customHeight="1" x14ac:dyDescent="0.2">
      <c r="A7" s="9" t="s">
        <v>0</v>
      </c>
      <c r="B7" s="11">
        <v>1.95</v>
      </c>
      <c r="C7" s="11"/>
      <c r="D7" s="11"/>
      <c r="E7" s="4" t="s">
        <v>8</v>
      </c>
      <c r="F7" s="11">
        <v>1.93</v>
      </c>
      <c r="G7" s="11"/>
      <c r="H7" s="11"/>
      <c r="I7" s="4" t="s">
        <v>8</v>
      </c>
      <c r="J7" s="4"/>
      <c r="K7" s="6"/>
      <c r="L7" s="6"/>
      <c r="M7" s="6"/>
      <c r="N7" s="4" t="s">
        <v>8</v>
      </c>
      <c r="O7" s="4"/>
    </row>
    <row r="8" spans="1:15" ht="12" customHeight="1" x14ac:dyDescent="0.2">
      <c r="A8" s="1" t="s">
        <v>3</v>
      </c>
      <c r="B8" s="7" t="s">
        <v>11</v>
      </c>
      <c r="C8" s="7" t="s">
        <v>12</v>
      </c>
      <c r="D8" s="7" t="s">
        <v>13</v>
      </c>
      <c r="E8" s="7" t="s">
        <v>4</v>
      </c>
      <c r="F8" s="7" t="s">
        <v>14</v>
      </c>
      <c r="G8" s="7" t="s">
        <v>15</v>
      </c>
      <c r="H8" s="7" t="s">
        <v>16</v>
      </c>
      <c r="I8" s="7" t="s">
        <v>5</v>
      </c>
      <c r="J8" s="7"/>
      <c r="K8" s="12" t="s">
        <v>17</v>
      </c>
      <c r="L8" s="12" t="s">
        <v>18</v>
      </c>
      <c r="M8" s="12" t="s">
        <v>19</v>
      </c>
      <c r="N8" s="12" t="s">
        <v>7</v>
      </c>
      <c r="O8" s="12" t="s">
        <v>9</v>
      </c>
    </row>
    <row r="9" spans="1:15" ht="15" x14ac:dyDescent="0.25">
      <c r="A9" s="8" t="s">
        <v>2</v>
      </c>
      <c r="B9" s="15">
        <v>23.22</v>
      </c>
      <c r="C9" s="16">
        <v>23.73</v>
      </c>
      <c r="D9" s="5"/>
      <c r="E9" s="6">
        <f>AVERAGE(B9:C9)</f>
        <v>23.475000000000001</v>
      </c>
      <c r="F9" s="15">
        <v>22.43</v>
      </c>
      <c r="G9" s="16">
        <v>23.32</v>
      </c>
      <c r="H9" s="5"/>
      <c r="I9" s="4">
        <f>AVERAGE(F9:G9)</f>
        <v>22.875</v>
      </c>
      <c r="J9" s="4"/>
      <c r="K9" s="4">
        <f>POWER(B$7,B$9-B9)/POWER(F$7,F$9-F9)</f>
        <v>1</v>
      </c>
      <c r="L9" s="4">
        <f>POWER(B$7,C$9-C9)/POWER(F$7,G$9-G9)</f>
        <v>1</v>
      </c>
      <c r="M9" s="4"/>
      <c r="N9" s="6">
        <f>AVERAGE(K9:M9)</f>
        <v>1</v>
      </c>
      <c r="O9" s="4">
        <f>STDEV(K9:M9)</f>
        <v>0</v>
      </c>
    </row>
    <row r="10" spans="1:15" ht="15" x14ac:dyDescent="0.25">
      <c r="A10" s="8" t="s">
        <v>20</v>
      </c>
      <c r="B10" s="15">
        <v>24.83</v>
      </c>
      <c r="C10" s="16">
        <v>24.02</v>
      </c>
      <c r="D10" s="5"/>
      <c r="E10" s="6">
        <f t="shared" ref="E10:E11" si="0">AVERAGE(B10:C10)</f>
        <v>24.424999999999997</v>
      </c>
      <c r="F10" s="15">
        <v>23.62</v>
      </c>
      <c r="G10" s="16">
        <v>22.98</v>
      </c>
      <c r="H10" s="5"/>
      <c r="I10" s="4">
        <f t="shared" ref="I10:I11" si="1">AVERAGE(F10:G10)</f>
        <v>23.3</v>
      </c>
      <c r="J10" s="4"/>
      <c r="K10" s="4">
        <f>POWER(B$7,B$9-B10)/POWER(F$7,F$9-F10)</f>
        <v>0.74620382937335805</v>
      </c>
      <c r="L10" s="4">
        <f>POWER(B$7,C$9-C10)/POWER(F$7,G$9-G10)</f>
        <v>0.65887112896796463</v>
      </c>
      <c r="M10" s="4"/>
      <c r="N10" s="6">
        <f>AVERAGE(K10:M10)</f>
        <v>0.70253747917066134</v>
      </c>
      <c r="O10" s="4">
        <f>STDEV(K10:M10)</f>
        <v>6.1753544675986836E-2</v>
      </c>
    </row>
    <row r="11" spans="1:15" ht="15" x14ac:dyDescent="0.25">
      <c r="A11" s="8" t="s">
        <v>21</v>
      </c>
      <c r="B11" s="15">
        <v>25.49</v>
      </c>
      <c r="C11" s="16">
        <v>24.95</v>
      </c>
      <c r="D11" s="5"/>
      <c r="E11" s="6">
        <f t="shared" si="0"/>
        <v>25.22</v>
      </c>
      <c r="F11" s="15">
        <v>22.69</v>
      </c>
      <c r="G11" s="16">
        <v>23.27</v>
      </c>
      <c r="H11" s="5"/>
      <c r="I11" s="4">
        <f t="shared" si="1"/>
        <v>22.98</v>
      </c>
      <c r="J11" s="4"/>
      <c r="K11" s="4">
        <f>POWER(B$7,B$9-B11)/POWER(F$7,F$9-F11)</f>
        <v>0.26053515497139179</v>
      </c>
      <c r="L11" s="4">
        <f>POWER(B$7,C$9-C11)/POWER(F$7,G$9-G11)</f>
        <v>0.42843003434339849</v>
      </c>
      <c r="M11" s="4"/>
      <c r="N11" s="6">
        <f>AVERAGE(K11:M11)</f>
        <v>0.34448259465739517</v>
      </c>
      <c r="O11" s="4">
        <f>STDEV(K11:M11)</f>
        <v>0.11871960773044302</v>
      </c>
    </row>
    <row r="12" spans="1:15" ht="15" x14ac:dyDescent="0.25">
      <c r="A12" s="8"/>
      <c r="B12" s="15"/>
      <c r="C12" s="16"/>
      <c r="D12" s="5"/>
      <c r="E12" s="6"/>
      <c r="F12" s="15"/>
      <c r="G12" s="16"/>
      <c r="H12" s="5"/>
      <c r="I12" s="4"/>
      <c r="J12" s="4"/>
      <c r="K12" s="4"/>
      <c r="L12" s="4"/>
      <c r="M12" s="4"/>
      <c r="N12" s="6"/>
      <c r="O12" s="4"/>
    </row>
    <row r="13" spans="1:15" ht="15" x14ac:dyDescent="0.25">
      <c r="A13" s="8"/>
      <c r="B13" s="15"/>
      <c r="C13" s="16"/>
      <c r="D13" s="5"/>
      <c r="E13" s="6"/>
      <c r="F13" s="15"/>
      <c r="G13" s="16"/>
      <c r="H13" s="5"/>
      <c r="I13" s="4"/>
      <c r="J13" s="6"/>
      <c r="K13" s="6"/>
      <c r="L13" s="6"/>
      <c r="M13" s="4"/>
      <c r="N13" s="6"/>
      <c r="O13" s="4"/>
    </row>
    <row r="14" spans="1:15" x14ac:dyDescent="0.2">
      <c r="B14" s="4"/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4"/>
      <c r="O14" s="4"/>
    </row>
    <row r="15" spans="1:15" x14ac:dyDescent="0.2">
      <c r="B15" s="4"/>
      <c r="C15" s="4"/>
      <c r="D15" s="6"/>
      <c r="E15" s="14"/>
      <c r="F15" s="14"/>
      <c r="G15" s="14"/>
      <c r="H15" s="14"/>
      <c r="I15" s="14"/>
      <c r="J15" s="14"/>
      <c r="K15" s="14"/>
      <c r="L15" s="14"/>
      <c r="M15" s="14"/>
      <c r="N15" s="4"/>
      <c r="O15" s="4"/>
    </row>
    <row r="16" spans="1:15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4"/>
      <c r="O16" s="4"/>
    </row>
    <row r="17" spans="1:1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4"/>
      <c r="B26" s="4"/>
      <c r="C26" s="4"/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4"/>
      <c r="B27" s="4"/>
      <c r="C27" s="4"/>
      <c r="D27" s="4"/>
      <c r="E27" s="4"/>
      <c r="F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4"/>
      <c r="B28" s="4"/>
      <c r="C28" s="4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4"/>
      <c r="B29" s="4"/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4"/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phoneticPr fontId="1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topLeftCell="D16" workbookViewId="0">
      <selection activeCell="H21" sqref="H21"/>
    </sheetView>
  </sheetViews>
  <sheetFormatPr defaultColWidth="11.42578125" defaultRowHeight="12.75" x14ac:dyDescent="0.2"/>
  <cols>
    <col min="1" max="1" width="16" customWidth="1"/>
    <col min="2" max="2" width="11.42578125" customWidth="1"/>
    <col min="3" max="4" width="10.5703125" bestFit="1" customWidth="1"/>
    <col min="5" max="5" width="12" bestFit="1" customWidth="1"/>
    <col min="6" max="6" width="12.7109375" customWidth="1"/>
    <col min="7" max="7" width="9.28515625" customWidth="1"/>
    <col min="8" max="8" width="8.28515625" bestFit="1" customWidth="1"/>
    <col min="9" max="9" width="12.140625" bestFit="1" customWidth="1"/>
    <col min="10" max="10" width="12.85546875" customWidth="1"/>
    <col min="11" max="13" width="15.42578125" bestFit="1" customWidth="1"/>
    <col min="14" max="14" width="13.5703125" bestFit="1" customWidth="1"/>
    <col min="15" max="15" width="12" bestFit="1" customWidth="1"/>
  </cols>
  <sheetData>
    <row r="5" spans="1:15" x14ac:dyDescent="0.2">
      <c r="A5" s="8" t="s">
        <v>10</v>
      </c>
      <c r="B5" s="13"/>
      <c r="C5" s="13"/>
      <c r="D5" s="13"/>
      <c r="E5" s="3"/>
      <c r="F5" s="3"/>
      <c r="G5" s="3"/>
      <c r="H5" s="3"/>
      <c r="I5" s="3"/>
      <c r="J5" s="3"/>
      <c r="K5" s="3"/>
      <c r="L5" s="3"/>
      <c r="M5" s="3"/>
    </row>
    <row r="6" spans="1:15" x14ac:dyDescent="0.2">
      <c r="B6" s="10" t="s">
        <v>1</v>
      </c>
      <c r="C6" s="10"/>
      <c r="D6" s="10"/>
      <c r="F6" s="10" t="s">
        <v>6</v>
      </c>
      <c r="G6" s="10"/>
      <c r="H6" s="10"/>
      <c r="K6" s="3"/>
      <c r="L6" s="3"/>
      <c r="M6" s="3"/>
    </row>
    <row r="7" spans="1:15" ht="15.75" customHeight="1" x14ac:dyDescent="0.2">
      <c r="A7" s="9" t="s">
        <v>0</v>
      </c>
      <c r="B7" s="11">
        <v>1.84</v>
      </c>
      <c r="C7" s="11"/>
      <c r="D7" s="11"/>
      <c r="E7" s="4" t="s">
        <v>8</v>
      </c>
      <c r="F7" s="11">
        <v>1.93</v>
      </c>
      <c r="G7" s="11"/>
      <c r="H7" s="11"/>
      <c r="I7" s="4" t="s">
        <v>8</v>
      </c>
      <c r="J7" s="4"/>
      <c r="K7" s="6"/>
      <c r="L7" s="6"/>
      <c r="M7" s="6"/>
      <c r="N7" s="4" t="s">
        <v>8</v>
      </c>
      <c r="O7" s="4"/>
    </row>
    <row r="8" spans="1:15" ht="12" customHeight="1" x14ac:dyDescent="0.2">
      <c r="A8" s="1" t="s">
        <v>3</v>
      </c>
      <c r="B8" s="7" t="s">
        <v>11</v>
      </c>
      <c r="C8" s="7" t="s">
        <v>12</v>
      </c>
      <c r="D8" s="7" t="s">
        <v>13</v>
      </c>
      <c r="E8" s="7" t="s">
        <v>4</v>
      </c>
      <c r="F8" s="7" t="s">
        <v>14</v>
      </c>
      <c r="G8" s="7" t="s">
        <v>15</v>
      </c>
      <c r="H8" s="7" t="s">
        <v>16</v>
      </c>
      <c r="I8" s="7" t="s">
        <v>5</v>
      </c>
      <c r="J8" s="7"/>
      <c r="K8" s="12" t="s">
        <v>17</v>
      </c>
      <c r="L8" s="12" t="s">
        <v>18</v>
      </c>
      <c r="M8" s="12" t="s">
        <v>19</v>
      </c>
      <c r="N8" s="12" t="s">
        <v>7</v>
      </c>
      <c r="O8" s="12" t="s">
        <v>9</v>
      </c>
    </row>
    <row r="9" spans="1:15" ht="15" x14ac:dyDescent="0.25">
      <c r="A9" s="8" t="s">
        <v>2</v>
      </c>
      <c r="B9" s="15">
        <v>24.06</v>
      </c>
      <c r="C9" s="16">
        <v>24.43</v>
      </c>
      <c r="D9" s="5"/>
      <c r="E9" s="6">
        <f>AVERAGE(B9:C9)</f>
        <v>24.244999999999997</v>
      </c>
      <c r="F9" s="15">
        <f>ABCB1!F9</f>
        <v>22.43</v>
      </c>
      <c r="G9" s="15">
        <f>ABCB1!G9</f>
        <v>23.32</v>
      </c>
      <c r="H9" s="5"/>
      <c r="I9" s="4">
        <f>AVERAGE(F9:G9)</f>
        <v>22.875</v>
      </c>
      <c r="J9" s="4"/>
      <c r="K9" s="4">
        <f>POWER(B$7,B$9-B9)/POWER(F$7,F$9-F9)</f>
        <v>1</v>
      </c>
      <c r="L9" s="4">
        <f>POWER(B$7,C$9-C9)/POWER(F$7,G$9-G9)</f>
        <v>1</v>
      </c>
      <c r="M9" s="4"/>
      <c r="N9" s="6">
        <f>AVERAGE(K9:M9)</f>
        <v>1</v>
      </c>
      <c r="O9" s="4">
        <f>STDEV(K9:M9)</f>
        <v>0</v>
      </c>
    </row>
    <row r="10" spans="1:15" ht="15" x14ac:dyDescent="0.25">
      <c r="A10" s="8" t="s">
        <v>20</v>
      </c>
      <c r="B10" s="15">
        <v>25.47</v>
      </c>
      <c r="C10" s="16">
        <v>24.51</v>
      </c>
      <c r="D10" s="5"/>
      <c r="E10" s="6">
        <f t="shared" ref="E10:E11" si="0">AVERAGE(B10:C10)</f>
        <v>24.990000000000002</v>
      </c>
      <c r="F10" s="15">
        <f>ABCB1!F10</f>
        <v>23.62</v>
      </c>
      <c r="G10" s="15">
        <f>ABCB1!G10</f>
        <v>22.98</v>
      </c>
      <c r="H10" s="5"/>
      <c r="I10" s="4">
        <f t="shared" ref="I10:I11" si="1">AVERAGE(F10:G10)</f>
        <v>23.3</v>
      </c>
      <c r="J10" s="4"/>
      <c r="K10" s="4">
        <f>POWER(B$7,B$9-B10)/POWER(F$7,F$9-F10)</f>
        <v>0.92559301229080992</v>
      </c>
      <c r="L10" s="4">
        <f>POWER(B$7,C$9-C10)/POWER(F$7,G$9-G10)</f>
        <v>0.76159676228047102</v>
      </c>
      <c r="M10" s="4"/>
      <c r="N10" s="6">
        <f>AVERAGE(K10:M10)</f>
        <v>0.84359488728564047</v>
      </c>
      <c r="O10" s="4">
        <f>STDEV(K10:M10)</f>
        <v>0.11596286047147505</v>
      </c>
    </row>
    <row r="11" spans="1:15" ht="15" x14ac:dyDescent="0.25">
      <c r="A11" s="8" t="s">
        <v>22</v>
      </c>
      <c r="B11" s="15">
        <v>24.89</v>
      </c>
      <c r="C11" s="16">
        <v>25.32</v>
      </c>
      <c r="D11" s="5"/>
      <c r="E11" s="6">
        <f t="shared" si="0"/>
        <v>25.105</v>
      </c>
      <c r="F11" s="15">
        <f>ABCB1!F11</f>
        <v>22.69</v>
      </c>
      <c r="G11" s="15">
        <f>ABCB1!G11</f>
        <v>23.27</v>
      </c>
      <c r="H11" s="5"/>
      <c r="I11" s="4">
        <f t="shared" si="1"/>
        <v>22.98</v>
      </c>
      <c r="J11" s="4"/>
      <c r="K11" s="4">
        <f>POWER(B$7,B$9-B11)/POWER(F$7,F$9-F11)</f>
        <v>0.71523063369896278</v>
      </c>
      <c r="L11" s="4">
        <f>POWER(B$7,C$9-C11)/POWER(F$7,G$9-G11)</f>
        <v>0.56238570374719998</v>
      </c>
      <c r="M11" s="4"/>
      <c r="N11" s="6">
        <f>AVERAGE(K11:M11)</f>
        <v>0.63880816872308133</v>
      </c>
      <c r="O11" s="4">
        <f>STDEV(K11:M11)</f>
        <v>0.10807768643887505</v>
      </c>
    </row>
    <row r="12" spans="1:15" ht="15" x14ac:dyDescent="0.25">
      <c r="A12" s="8"/>
      <c r="B12" s="15"/>
      <c r="C12" s="16"/>
      <c r="D12" s="5"/>
      <c r="E12" s="6"/>
      <c r="F12" s="15"/>
      <c r="G12" s="15"/>
      <c r="H12" s="5"/>
      <c r="I12" s="4"/>
      <c r="J12" s="4"/>
      <c r="K12" s="4"/>
      <c r="L12" s="4"/>
      <c r="M12" s="4"/>
      <c r="N12" s="6"/>
      <c r="O12" s="4"/>
    </row>
    <row r="13" spans="1:15" ht="15" x14ac:dyDescent="0.25">
      <c r="A13" s="8"/>
      <c r="B13" s="15"/>
      <c r="C13" s="16"/>
      <c r="D13" s="5"/>
      <c r="E13" s="6"/>
      <c r="F13" s="15"/>
      <c r="G13" s="15"/>
      <c r="H13" s="5"/>
      <c r="I13" s="4"/>
      <c r="J13" s="6"/>
      <c r="K13" s="6"/>
      <c r="L13" s="6"/>
      <c r="M13" s="4"/>
      <c r="N13" s="6"/>
      <c r="O13" s="4"/>
    </row>
    <row r="14" spans="1:15" x14ac:dyDescent="0.2">
      <c r="B14" s="4"/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4"/>
      <c r="O14" s="4"/>
    </row>
    <row r="15" spans="1:15" x14ac:dyDescent="0.2">
      <c r="B15" s="4"/>
      <c r="C15" s="4"/>
      <c r="D15" s="6"/>
      <c r="E15" s="14"/>
      <c r="F15" s="14"/>
      <c r="G15" s="14"/>
      <c r="H15" s="14"/>
      <c r="I15" s="14"/>
      <c r="J15" s="14"/>
      <c r="K15" s="14"/>
      <c r="L15" s="14"/>
      <c r="M15" s="14"/>
      <c r="N15" s="4"/>
      <c r="O15" s="4"/>
    </row>
    <row r="16" spans="1:15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4"/>
      <c r="O16" s="4"/>
    </row>
    <row r="17" spans="1:1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topLeftCell="G7" workbookViewId="0">
      <selection activeCell="H24" sqref="H24"/>
    </sheetView>
  </sheetViews>
  <sheetFormatPr defaultColWidth="11.42578125" defaultRowHeight="12.75" x14ac:dyDescent="0.2"/>
  <cols>
    <col min="1" max="1" width="16" customWidth="1"/>
    <col min="2" max="2" width="11.42578125" customWidth="1"/>
    <col min="3" max="4" width="10.5703125" bestFit="1" customWidth="1"/>
    <col min="5" max="5" width="12" bestFit="1" customWidth="1"/>
    <col min="6" max="6" width="12.7109375" customWidth="1"/>
    <col min="7" max="7" width="9.28515625" customWidth="1"/>
    <col min="8" max="8" width="8.28515625" bestFit="1" customWidth="1"/>
    <col min="9" max="9" width="12.140625" bestFit="1" customWidth="1"/>
    <col min="10" max="10" width="12.85546875" customWidth="1"/>
    <col min="11" max="13" width="15.42578125" bestFit="1" customWidth="1"/>
    <col min="14" max="14" width="13.5703125" bestFit="1" customWidth="1"/>
    <col min="15" max="15" width="12" bestFit="1" customWidth="1"/>
  </cols>
  <sheetData>
    <row r="5" spans="1:15" x14ac:dyDescent="0.2">
      <c r="A5" s="8" t="s">
        <v>10</v>
      </c>
      <c r="B5" s="13"/>
      <c r="C5" s="13"/>
      <c r="D5" s="13"/>
      <c r="E5" s="3"/>
      <c r="F5" s="3"/>
      <c r="G5" s="3"/>
      <c r="H5" s="3"/>
      <c r="I5" s="3"/>
      <c r="J5" s="3"/>
      <c r="K5" s="3"/>
      <c r="L5" s="3"/>
      <c r="M5" s="3"/>
    </row>
    <row r="6" spans="1:15" x14ac:dyDescent="0.2">
      <c r="B6" s="10" t="s">
        <v>1</v>
      </c>
      <c r="C6" s="10"/>
      <c r="D6" s="10"/>
      <c r="F6" s="10" t="s">
        <v>6</v>
      </c>
      <c r="G6" s="10"/>
      <c r="H6" s="10"/>
      <c r="K6" s="3"/>
      <c r="L6" s="3"/>
      <c r="M6" s="3"/>
    </row>
    <row r="7" spans="1:15" ht="15.75" customHeight="1" x14ac:dyDescent="0.2">
      <c r="A7" s="9" t="s">
        <v>0</v>
      </c>
      <c r="B7" s="11">
        <v>1.81</v>
      </c>
      <c r="C7" s="11"/>
      <c r="D7" s="11"/>
      <c r="E7" s="4" t="s">
        <v>8</v>
      </c>
      <c r="F7" s="11">
        <v>1.93</v>
      </c>
      <c r="G7" s="11"/>
      <c r="H7" s="11"/>
      <c r="I7" s="4" t="s">
        <v>8</v>
      </c>
      <c r="J7" s="4"/>
      <c r="K7" s="6"/>
      <c r="L7" s="6"/>
      <c r="M7" s="6"/>
      <c r="N7" s="4" t="s">
        <v>8</v>
      </c>
      <c r="O7" s="4"/>
    </row>
    <row r="8" spans="1:15" ht="12" customHeight="1" x14ac:dyDescent="0.2">
      <c r="A8" s="1" t="s">
        <v>3</v>
      </c>
      <c r="B8" s="7" t="s">
        <v>11</v>
      </c>
      <c r="C8" s="7" t="s">
        <v>12</v>
      </c>
      <c r="D8" s="7" t="s">
        <v>13</v>
      </c>
      <c r="E8" s="7" t="s">
        <v>4</v>
      </c>
      <c r="F8" s="7" t="s">
        <v>14</v>
      </c>
      <c r="G8" s="7" t="s">
        <v>15</v>
      </c>
      <c r="H8" s="7" t="s">
        <v>16</v>
      </c>
      <c r="I8" s="7" t="s">
        <v>5</v>
      </c>
      <c r="J8" s="7"/>
      <c r="K8" s="12" t="s">
        <v>17</v>
      </c>
      <c r="L8" s="12" t="s">
        <v>18</v>
      </c>
      <c r="M8" s="12" t="s">
        <v>19</v>
      </c>
      <c r="N8" s="12" t="s">
        <v>7</v>
      </c>
      <c r="O8" s="12" t="s">
        <v>9</v>
      </c>
    </row>
    <row r="9" spans="1:15" ht="15" x14ac:dyDescent="0.25">
      <c r="A9" s="8" t="s">
        <v>2</v>
      </c>
      <c r="B9" s="15">
        <v>23.59</v>
      </c>
      <c r="C9" s="16">
        <v>22.95</v>
      </c>
      <c r="D9" s="5"/>
      <c r="E9" s="6">
        <f>AVERAGE(B9:C9)</f>
        <v>23.27</v>
      </c>
      <c r="F9" s="15">
        <f>ABCB1!F9</f>
        <v>22.43</v>
      </c>
      <c r="G9" s="15">
        <f>ABCB1!G9</f>
        <v>23.32</v>
      </c>
      <c r="H9" s="5"/>
      <c r="I9" s="4">
        <f>AVERAGE(F9:G9)</f>
        <v>22.875</v>
      </c>
      <c r="J9" s="4"/>
      <c r="K9" s="4">
        <f>POWER(B$7,B$9-B9)/POWER(F$7,F$9-F9)</f>
        <v>1</v>
      </c>
      <c r="L9" s="4">
        <f>POWER(B$7,C$9-C9)/POWER(F$7,G$9-G9)</f>
        <v>1</v>
      </c>
      <c r="M9" s="4"/>
      <c r="N9" s="6">
        <f>AVERAGE(K9:M9)</f>
        <v>1</v>
      </c>
      <c r="O9" s="4">
        <f>STDEV(K9:M9)</f>
        <v>0</v>
      </c>
    </row>
    <row r="10" spans="1:15" ht="15" x14ac:dyDescent="0.25">
      <c r="A10" s="8" t="s">
        <v>20</v>
      </c>
      <c r="B10" s="15">
        <v>25.08</v>
      </c>
      <c r="C10" s="16">
        <v>23.19</v>
      </c>
      <c r="D10" s="5"/>
      <c r="E10" s="6">
        <f t="shared" ref="E10:E11" si="0">AVERAGE(B10:C10)</f>
        <v>24.134999999999998</v>
      </c>
      <c r="F10" s="15">
        <f>ABCB1!F10</f>
        <v>23.62</v>
      </c>
      <c r="G10" s="15">
        <f>ABCB1!G10</f>
        <v>22.98</v>
      </c>
      <c r="H10" s="5"/>
      <c r="I10" s="4">
        <f t="shared" ref="I10:I11" si="1">AVERAGE(F10:G10)</f>
        <v>23.3</v>
      </c>
      <c r="J10" s="4"/>
      <c r="K10" s="4">
        <f>POWER(B$7,B$9-B10)/POWER(F$7,F$9-F10)</f>
        <v>0.9033834315870648</v>
      </c>
      <c r="L10" s="4">
        <f>POWER(B$7,C$9-C10)/POWER(F$7,G$9-G10)</f>
        <v>0.69353384041394173</v>
      </c>
      <c r="M10" s="4"/>
      <c r="N10" s="6">
        <f>AVERAGE(K10:M10)</f>
        <v>0.79845863600050326</v>
      </c>
      <c r="O10" s="4">
        <f>STDEV(K10:M10)</f>
        <v>0.14838606894773962</v>
      </c>
    </row>
    <row r="11" spans="1:15" ht="15" x14ac:dyDescent="0.25">
      <c r="A11" s="8" t="s">
        <v>22</v>
      </c>
      <c r="B11" s="15">
        <v>25.01</v>
      </c>
      <c r="C11" s="16">
        <v>23.75</v>
      </c>
      <c r="D11" s="5"/>
      <c r="E11" s="6">
        <f t="shared" si="0"/>
        <v>24.380000000000003</v>
      </c>
      <c r="F11" s="15">
        <f>ABCB1!F11</f>
        <v>22.69</v>
      </c>
      <c r="G11" s="15">
        <f>ABCB1!G11</f>
        <v>23.27</v>
      </c>
      <c r="H11" s="5"/>
      <c r="I11" s="4">
        <f t="shared" si="1"/>
        <v>22.98</v>
      </c>
      <c r="J11" s="4"/>
      <c r="K11" s="4">
        <f>POWER(B$7,B$9-B11)/POWER(F$7,F$9-F11)</f>
        <v>0.51090637766038283</v>
      </c>
      <c r="L11" s="4">
        <f>POWER(B$7,C$9-C11)/POWER(F$7,G$9-G11)</f>
        <v>0.60197613557081164</v>
      </c>
      <c r="M11" s="4"/>
      <c r="N11" s="6">
        <f>AVERAGE(K11:M11)</f>
        <v>0.55644125661559718</v>
      </c>
      <c r="O11" s="4">
        <f>STDEV(K11:M11)</f>
        <v>6.4396043379481446E-2</v>
      </c>
    </row>
    <row r="12" spans="1:15" ht="15" x14ac:dyDescent="0.25">
      <c r="A12" s="8"/>
      <c r="B12" s="15"/>
      <c r="C12" s="16"/>
      <c r="D12" s="5"/>
      <c r="E12" s="6"/>
      <c r="F12" s="15"/>
      <c r="G12" s="15"/>
      <c r="H12" s="5"/>
      <c r="I12" s="4"/>
      <c r="J12" s="4"/>
      <c r="K12" s="4"/>
      <c r="L12" s="4"/>
      <c r="M12" s="4"/>
      <c r="N12" s="6"/>
      <c r="O12" s="4"/>
    </row>
    <row r="13" spans="1:15" ht="15" x14ac:dyDescent="0.25">
      <c r="A13" s="8"/>
      <c r="B13" s="15"/>
      <c r="C13" s="16"/>
      <c r="D13" s="5"/>
      <c r="E13" s="6"/>
      <c r="F13" s="15"/>
      <c r="G13" s="15"/>
      <c r="H13" s="5"/>
      <c r="I13" s="4"/>
      <c r="J13" s="6"/>
      <c r="K13" s="6"/>
      <c r="L13" s="6"/>
      <c r="M13" s="4"/>
      <c r="N13" s="6"/>
      <c r="O13" s="4"/>
    </row>
    <row r="14" spans="1:15" x14ac:dyDescent="0.2">
      <c r="B14" s="4"/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4"/>
      <c r="O14" s="4"/>
    </row>
    <row r="15" spans="1:15" x14ac:dyDescent="0.2">
      <c r="B15" s="4"/>
      <c r="C15" s="4"/>
      <c r="D15" s="6"/>
      <c r="E15" s="14"/>
      <c r="F15" s="14"/>
      <c r="G15" s="14"/>
      <c r="H15" s="14"/>
      <c r="I15" s="14"/>
      <c r="J15" s="14"/>
      <c r="K15" s="14"/>
      <c r="L15" s="14"/>
      <c r="M15" s="14"/>
      <c r="N15" s="4"/>
      <c r="O15" s="4"/>
    </row>
    <row r="16" spans="1:15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4"/>
      <c r="O16" s="4"/>
    </row>
    <row r="17" spans="1:1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2"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2"/>
  <sheetViews>
    <sheetView tabSelected="1" workbookViewId="0">
      <selection activeCell="N34" sqref="N34"/>
    </sheetView>
  </sheetViews>
  <sheetFormatPr defaultRowHeight="12.75" x14ac:dyDescent="0.2"/>
  <cols>
    <col min="1" max="1" width="12.42578125" customWidth="1"/>
    <col min="2" max="2" width="9.85546875" customWidth="1"/>
    <col min="3" max="3" width="12.140625" customWidth="1"/>
    <col min="4" max="4" width="7.7109375" customWidth="1"/>
    <col min="5" max="5" width="11.140625" customWidth="1"/>
    <col min="6" max="6" width="11" customWidth="1"/>
    <col min="7" max="7" width="12.140625" customWidth="1"/>
    <col min="8" max="8" width="5.140625" customWidth="1"/>
    <col min="9" max="9" width="11.5703125" customWidth="1"/>
    <col min="11" max="11" width="15.28515625" customWidth="1"/>
    <col min="12" max="12" width="18.42578125" customWidth="1"/>
    <col min="13" max="13" width="5.85546875" customWidth="1"/>
    <col min="14" max="14" width="14.5703125" customWidth="1"/>
  </cols>
  <sheetData>
    <row r="5" spans="1:15" x14ac:dyDescent="0.2">
      <c r="A5" s="8" t="s">
        <v>10</v>
      </c>
      <c r="B5" s="13"/>
      <c r="C5" s="13"/>
      <c r="D5" s="13"/>
      <c r="E5" s="3"/>
      <c r="F5" s="3"/>
      <c r="G5" s="3"/>
      <c r="H5" s="3"/>
      <c r="I5" s="3"/>
      <c r="J5" s="3"/>
      <c r="K5" s="3"/>
      <c r="L5" s="3"/>
      <c r="M5" s="3"/>
    </row>
    <row r="7" spans="1:15" x14ac:dyDescent="0.2">
      <c r="B7" s="10" t="s">
        <v>1</v>
      </c>
      <c r="C7" s="10"/>
      <c r="D7" s="10"/>
      <c r="F7" s="10" t="s">
        <v>6</v>
      </c>
      <c r="G7" s="10"/>
      <c r="H7" s="10"/>
      <c r="K7" s="3"/>
      <c r="L7" s="3"/>
      <c r="M7" s="3"/>
    </row>
    <row r="8" spans="1:15" x14ac:dyDescent="0.2">
      <c r="A8" s="9" t="s">
        <v>0</v>
      </c>
      <c r="B8" s="11">
        <v>1.79</v>
      </c>
      <c r="C8" s="11"/>
      <c r="D8" s="11"/>
      <c r="E8" s="4" t="s">
        <v>8</v>
      </c>
      <c r="F8" s="11">
        <v>1.93</v>
      </c>
      <c r="G8" s="11"/>
      <c r="H8" s="11"/>
      <c r="I8" s="4" t="s">
        <v>8</v>
      </c>
      <c r="J8" s="4"/>
      <c r="K8" s="6"/>
      <c r="L8" s="6"/>
      <c r="M8" s="6"/>
      <c r="N8" s="4" t="s">
        <v>8</v>
      </c>
      <c r="O8" s="4"/>
    </row>
    <row r="9" spans="1:15" x14ac:dyDescent="0.2">
      <c r="A9" s="1" t="s">
        <v>3</v>
      </c>
      <c r="B9" s="7" t="s">
        <v>11</v>
      </c>
      <c r="C9" s="7" t="s">
        <v>12</v>
      </c>
      <c r="D9" s="7" t="s">
        <v>13</v>
      </c>
      <c r="E9" s="7" t="s">
        <v>4</v>
      </c>
      <c r="F9" s="7" t="s">
        <v>14</v>
      </c>
      <c r="G9" s="7" t="s">
        <v>15</v>
      </c>
      <c r="H9" s="7" t="s">
        <v>16</v>
      </c>
      <c r="I9" s="7" t="s">
        <v>5</v>
      </c>
      <c r="J9" s="7"/>
      <c r="K9" s="12" t="s">
        <v>17</v>
      </c>
      <c r="L9" s="12" t="s">
        <v>18</v>
      </c>
      <c r="M9" s="12"/>
      <c r="N9" s="12" t="s">
        <v>7</v>
      </c>
      <c r="O9" s="12" t="s">
        <v>9</v>
      </c>
    </row>
    <row r="10" spans="1:15" ht="15" x14ac:dyDescent="0.25">
      <c r="A10" s="8" t="s">
        <v>2</v>
      </c>
      <c r="B10" s="15">
        <v>22.29</v>
      </c>
      <c r="C10" s="16">
        <v>22.5</v>
      </c>
      <c r="D10" s="5"/>
      <c r="E10" s="6">
        <f>AVERAGE(B10:C10)</f>
        <v>22.395</v>
      </c>
      <c r="F10" s="15">
        <f>ABCB1!F9</f>
        <v>22.43</v>
      </c>
      <c r="G10" s="15">
        <f>ABCB1!G9</f>
        <v>23.32</v>
      </c>
      <c r="H10" s="5"/>
      <c r="I10" s="4">
        <f>AVERAGE(F10:G10)</f>
        <v>22.875</v>
      </c>
      <c r="J10" s="4"/>
      <c r="K10" s="4">
        <f>POWER(B$8,B$10-B10)/POWER(F$8,F$10-F10)</f>
        <v>1</v>
      </c>
      <c r="L10" s="4">
        <f>POWER(B$8,C$10-C10)/POWER(F$8,G$10-G10)</f>
        <v>1</v>
      </c>
      <c r="M10" s="4"/>
      <c r="N10" s="6">
        <f>AVERAGE(K10:M10)</f>
        <v>1</v>
      </c>
      <c r="O10" s="4">
        <f>STDEV(K10:M10)</f>
        <v>0</v>
      </c>
    </row>
    <row r="11" spans="1:15" ht="15" x14ac:dyDescent="0.25">
      <c r="A11" s="8" t="s">
        <v>20</v>
      </c>
      <c r="B11" s="15">
        <v>23.28</v>
      </c>
      <c r="C11" s="16">
        <v>22.14</v>
      </c>
      <c r="D11" s="5"/>
      <c r="E11" s="6">
        <f t="shared" ref="E11:E12" si="0">AVERAGE(B11:C11)</f>
        <v>22.71</v>
      </c>
      <c r="F11" s="15">
        <f>ABCB1!F10</f>
        <v>23.62</v>
      </c>
      <c r="G11" s="15">
        <f>ABCB1!G10</f>
        <v>22.98</v>
      </c>
      <c r="H11" s="5"/>
      <c r="I11" s="4">
        <f t="shared" ref="I11:I12" si="1">AVERAGE(F11:G11)</f>
        <v>23.3</v>
      </c>
      <c r="J11" s="4"/>
      <c r="K11" s="4">
        <f>POWER(B$8,B$10-B11)/POWER(F$8,F$10-F11)</f>
        <v>1.2288212048541323</v>
      </c>
      <c r="L11" s="4">
        <f>POWER(B$8,C$10-C11)/POWER(F$8,G$10-G11)</f>
        <v>0.98613779971155557</v>
      </c>
      <c r="M11" s="4"/>
      <c r="N11" s="6">
        <f>AVERAGE(K11:M11)</f>
        <v>1.1074795022828439</v>
      </c>
      <c r="O11" s="4">
        <f>STDEV(K11:M11)</f>
        <v>0.17160308145775902</v>
      </c>
    </row>
    <row r="12" spans="1:15" ht="15" x14ac:dyDescent="0.25">
      <c r="A12" s="8" t="s">
        <v>23</v>
      </c>
      <c r="B12" s="15">
        <v>22.37</v>
      </c>
      <c r="C12" s="16">
        <v>22.95</v>
      </c>
      <c r="D12" s="5"/>
      <c r="E12" s="6">
        <f t="shared" si="0"/>
        <v>22.66</v>
      </c>
      <c r="F12" s="15">
        <f>ABCB1!F11</f>
        <v>22.69</v>
      </c>
      <c r="G12" s="15">
        <f>ABCB1!G11</f>
        <v>23.27</v>
      </c>
      <c r="H12" s="5"/>
      <c r="I12" s="4">
        <f t="shared" si="1"/>
        <v>22.98</v>
      </c>
      <c r="J12" s="4"/>
      <c r="K12" s="4">
        <f>POWER(B$8,B$10-B12)/POWER(F$8,F$10-F12)</f>
        <v>1.1324437985850235</v>
      </c>
      <c r="L12" s="4">
        <f>POWER(B$8,C$10-C12)/POWER(F$8,G$10-G12)</f>
        <v>0.74462612732866229</v>
      </c>
      <c r="M12" s="4"/>
      <c r="N12" s="6">
        <f>AVERAGE(K12:M12)</f>
        <v>0.93853496295684291</v>
      </c>
      <c r="O12" s="4">
        <f>STDEV(K12:M12)</f>
        <v>0.27422850520934805</v>
      </c>
    </row>
    <row r="13" spans="1:15" ht="15" x14ac:dyDescent="0.25">
      <c r="A13" s="8"/>
      <c r="B13" s="15"/>
      <c r="C13" s="16"/>
      <c r="D13" s="5"/>
      <c r="E13" s="6"/>
      <c r="F13" s="15"/>
      <c r="G13" s="15"/>
      <c r="H13" s="5"/>
      <c r="I13" s="4"/>
      <c r="J13" s="4"/>
      <c r="K13" s="4"/>
      <c r="L13" s="4"/>
      <c r="M13" s="4"/>
      <c r="N13" s="6"/>
      <c r="O13" s="4"/>
    </row>
    <row r="14" spans="1:15" ht="15" x14ac:dyDescent="0.25">
      <c r="A14" s="8"/>
      <c r="B14" s="15"/>
      <c r="C14" s="17"/>
      <c r="D14" s="5"/>
      <c r="E14" s="6"/>
      <c r="F14" s="15"/>
      <c r="G14" s="15"/>
      <c r="H14" s="5"/>
      <c r="I14" s="4"/>
      <c r="J14" s="6"/>
      <c r="K14" s="6"/>
      <c r="L14" s="6"/>
      <c r="M14" s="4"/>
      <c r="N14" s="6"/>
      <c r="O14" s="4"/>
    </row>
    <row r="15" spans="1:15" x14ac:dyDescent="0.2">
      <c r="B15" s="4"/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</row>
    <row r="16" spans="1:15" x14ac:dyDescent="0.2">
      <c r="B16" s="4"/>
      <c r="C16" s="4"/>
      <c r="D16" s="6"/>
      <c r="E16" s="14"/>
      <c r="F16" s="14"/>
      <c r="G16" s="14"/>
      <c r="H16" s="14"/>
      <c r="I16" s="14"/>
      <c r="J16" s="14"/>
      <c r="K16" s="14"/>
      <c r="L16" s="14"/>
      <c r="M16" s="14"/>
      <c r="N16" s="4"/>
      <c r="O16" s="4"/>
    </row>
    <row r="17" spans="1:15" x14ac:dyDescent="0.2">
      <c r="B17" s="4"/>
      <c r="C17" s="4"/>
      <c r="D17" s="4"/>
      <c r="E17" s="6"/>
      <c r="F17" s="6"/>
      <c r="G17" s="6"/>
      <c r="H17" s="6"/>
      <c r="I17" s="6"/>
      <c r="J17" s="6"/>
      <c r="K17" s="6"/>
      <c r="L17" s="6"/>
      <c r="M17" s="6"/>
      <c r="N17" s="4"/>
      <c r="O17" s="4"/>
    </row>
    <row r="18" spans="1:1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ABCB1</vt:lpstr>
      <vt:lpstr>ABCC1</vt:lpstr>
      <vt:lpstr>ABCC2</vt:lpstr>
      <vt:lpstr>ABCG2</vt:lpstr>
    </vt:vector>
  </TitlesOfParts>
  <Company>Univ. Vienna (VIRCC)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</dc:creator>
  <cp:lastModifiedBy>hamed</cp:lastModifiedBy>
  <cp:lastPrinted>2009-03-04T16:20:00Z</cp:lastPrinted>
  <dcterms:created xsi:type="dcterms:W3CDTF">2005-03-15T13:02:47Z</dcterms:created>
  <dcterms:modified xsi:type="dcterms:W3CDTF">2021-06-11T05:38:22Z</dcterms:modified>
</cp:coreProperties>
</file>