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TA\PhD\Registerkoblingsstudier\Sentralstimulerende og OAT\Submission\"/>
    </mc:Choice>
  </mc:AlternateContent>
  <bookViews>
    <workbookView xWindow="0" yWindow="0" windowWidth="16940" windowHeight="12090"/>
  </bookViews>
  <sheets>
    <sheet name="Table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C11" i="1"/>
  <c r="G10" i="1"/>
  <c r="E10" i="1"/>
  <c r="C10" i="1"/>
  <c r="G9" i="1"/>
  <c r="E9" i="1"/>
  <c r="C9" i="1"/>
  <c r="E8" i="1"/>
  <c r="G6" i="1"/>
  <c r="E6" i="1"/>
  <c r="C6" i="1"/>
</calcChain>
</file>

<file path=xl/sharedStrings.xml><?xml version="1.0" encoding="utf-8"?>
<sst xmlns="http://schemas.openxmlformats.org/spreadsheetml/2006/main" count="60" uniqueCount="47">
  <si>
    <t>Table 1: Basic characteristics</t>
  </si>
  <si>
    <t>Basic characteristics</t>
  </si>
  <si>
    <t>No.</t>
  </si>
  <si>
    <t>%</t>
  </si>
  <si>
    <t>Patients</t>
  </si>
  <si>
    <t>Deaths</t>
  </si>
  <si>
    <t>Patients, excl. deaths</t>
  </si>
  <si>
    <t>Age</t>
  </si>
  <si>
    <t>≤ 25</t>
  </si>
  <si>
    <t>3</t>
  </si>
  <si>
    <t>2</t>
  </si>
  <si>
    <t>26-40</t>
  </si>
  <si>
    <t>40</t>
  </si>
  <si>
    <t>33</t>
  </si>
  <si>
    <t>32</t>
  </si>
  <si>
    <t>41-60</t>
  </si>
  <si>
    <t>53</t>
  </si>
  <si>
    <t>60</t>
  </si>
  <si>
    <t>61</t>
  </si>
  <si>
    <t>≥ 61</t>
  </si>
  <si>
    <t>4</t>
  </si>
  <si>
    <t>5</t>
  </si>
  <si>
    <t>6</t>
  </si>
  <si>
    <t>Mean (SD)</t>
  </si>
  <si>
    <t>44 (10)</t>
  </si>
  <si>
    <t>45 (10)</t>
  </si>
  <si>
    <t>Gender</t>
  </si>
  <si>
    <t>Male</t>
  </si>
  <si>
    <t>69</t>
  </si>
  <si>
    <t>70</t>
  </si>
  <si>
    <t>Female</t>
  </si>
  <si>
    <t>31</t>
  </si>
  <si>
    <t>30</t>
  </si>
  <si>
    <t>OAT opioids*</t>
  </si>
  <si>
    <t>Methadone</t>
  </si>
  <si>
    <t>41</t>
  </si>
  <si>
    <t>39</t>
  </si>
  <si>
    <t>Levomethadone</t>
  </si>
  <si>
    <t>0</t>
  </si>
  <si>
    <t>Buprenorphine</t>
  </si>
  <si>
    <t>36</t>
  </si>
  <si>
    <t>Buprenorphine-naloxone</t>
  </si>
  <si>
    <t>23</t>
  </si>
  <si>
    <t>22</t>
  </si>
  <si>
    <t>19</t>
  </si>
  <si>
    <t>CAS**</t>
  </si>
  <si>
    <t>Dispensed 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</si>
</sst>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3" fillId="0" borderId="8" xfId="0" applyFont="1" applyBorder="1"/>
    <xf numFmtId="0" fontId="3" fillId="0" borderId="9" xfId="0" applyFont="1" applyBorder="1"/>
    <xf numFmtId="49" fontId="3" fillId="0" borderId="8" xfId="1" applyNumberFormat="1" applyFont="1" applyBorder="1"/>
    <xf numFmtId="9" fontId="3" fillId="0" borderId="8" xfId="1" applyFont="1" applyBorder="1"/>
    <xf numFmtId="0" fontId="2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49" fontId="3" fillId="0" borderId="11" xfId="1" applyNumberFormat="1" applyFont="1" applyBorder="1" applyAlignment="1">
      <alignment horizontal="right"/>
    </xf>
    <xf numFmtId="9" fontId="3" fillId="0" borderId="11" xfId="1" applyFont="1" applyBorder="1"/>
    <xf numFmtId="0" fontId="2" fillId="0" borderId="13" xfId="0" applyFont="1" applyBorder="1"/>
    <xf numFmtId="0" fontId="3" fillId="0" borderId="14" xfId="0" applyFont="1" applyBorder="1"/>
    <xf numFmtId="0" fontId="3" fillId="0" borderId="0" xfId="0" applyFont="1" applyBorder="1"/>
    <xf numFmtId="49" fontId="3" fillId="0" borderId="14" xfId="1" applyNumberFormat="1" applyFont="1" applyBorder="1" applyAlignment="1">
      <alignment horizontal="right"/>
    </xf>
    <xf numFmtId="9" fontId="3" fillId="0" borderId="14" xfId="1" applyFont="1" applyBorder="1"/>
    <xf numFmtId="0" fontId="3" fillId="0" borderId="13" xfId="0" applyFont="1" applyBorder="1"/>
    <xf numFmtId="0" fontId="3" fillId="0" borderId="15" xfId="0" applyFont="1" applyBorder="1"/>
    <xf numFmtId="0" fontId="2" fillId="0" borderId="16" xfId="0" applyFont="1" applyBorder="1"/>
    <xf numFmtId="164" fontId="2" fillId="0" borderId="17" xfId="0" applyNumberFormat="1" applyFont="1" applyBorder="1" applyAlignment="1">
      <alignment horizontal="right"/>
    </xf>
    <xf numFmtId="49" fontId="2" fillId="0" borderId="16" xfId="1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3" fillId="0" borderId="16" xfId="0" applyFont="1" applyBorder="1"/>
    <xf numFmtId="0" fontId="3" fillId="0" borderId="17" xfId="0" applyFont="1" applyBorder="1"/>
    <xf numFmtId="49" fontId="3" fillId="0" borderId="16" xfId="1" applyNumberFormat="1" applyFont="1" applyBorder="1" applyAlignment="1">
      <alignment horizontal="right"/>
    </xf>
    <xf numFmtId="0" fontId="2" fillId="0" borderId="0" xfId="0" applyFont="1" applyBorder="1"/>
    <xf numFmtId="0" fontId="3" fillId="0" borderId="18" xfId="0" applyFont="1" applyBorder="1"/>
    <xf numFmtId="49" fontId="3" fillId="0" borderId="0" xfId="1" applyNumberFormat="1" applyFont="1" applyBorder="1" applyAlignment="1">
      <alignment horizontal="right"/>
    </xf>
    <xf numFmtId="0" fontId="0" fillId="0" borderId="13" xfId="0" applyBorder="1"/>
    <xf numFmtId="0" fontId="3" fillId="0" borderId="6" xfId="0" applyFont="1" applyBorder="1"/>
    <xf numFmtId="0" fontId="3" fillId="0" borderId="6" xfId="0" quotePrefix="1" applyFont="1" applyBorder="1"/>
    <xf numFmtId="164" fontId="3" fillId="0" borderId="6" xfId="1" applyNumberFormat="1" applyFont="1" applyBorder="1" applyAlignment="1">
      <alignment horizontal="right"/>
    </xf>
    <xf numFmtId="1" fontId="3" fillId="0" borderId="6" xfId="1" applyNumberFormat="1" applyFont="1" applyBorder="1" applyAlignment="1">
      <alignment horizontal="right"/>
    </xf>
    <xf numFmtId="9" fontId="3" fillId="0" borderId="0" xfId="1" applyFont="1" applyBorder="1"/>
    <xf numFmtId="9" fontId="3" fillId="0" borderId="0" xfId="1" applyNumberFormat="1" applyFont="1" applyBorder="1"/>
    <xf numFmtId="0" fontId="0" fillId="0" borderId="0" xfId="0" applyBorder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22</xdr:row>
      <xdr:rowOff>76200</xdr:rowOff>
    </xdr:from>
    <xdr:to>
      <xdr:col>8</xdr:col>
      <xdr:colOff>0</xdr:colOff>
      <xdr:row>26</xdr:row>
      <xdr:rowOff>142875</xdr:rowOff>
    </xdr:to>
    <xdr:sp macro="" textlink="">
      <xdr:nvSpPr>
        <xdr:cNvPr id="2" name="TekstSylinder 1"/>
        <xdr:cNvSpPr txBox="1"/>
      </xdr:nvSpPr>
      <xdr:spPr>
        <a:xfrm>
          <a:off x="6350" y="4127500"/>
          <a:ext cx="7950200" cy="803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CAS = centrally acting sympatomimetics (racemic amphetamine, atomoxetine, dexamphetamine, lisdexamphetamine,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and methylphenidate),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NorPD = Norwegian Prescription Database, SD = standard deviation,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and No. = Number of patients</a:t>
          </a:r>
        </a:p>
        <a:p>
          <a:r>
            <a:rPr lang="nb-NO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 The last dispensed</a:t>
          </a:r>
          <a:r>
            <a:rPr lang="nb-NO" sz="11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nb-NO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OAT opioid recorded in NorPD.</a:t>
          </a:r>
          <a:r>
            <a:rPr lang="nb-NO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  <a:p>
          <a:r>
            <a:rPr lang="nb-NO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** On all</a:t>
          </a:r>
          <a:r>
            <a:rPr lang="nb-NO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medical indications</a:t>
          </a:r>
          <a:endParaRPr lang="nb-N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workbookViewId="0"/>
  </sheetViews>
  <sheetFormatPr baseColWidth="10" defaultRowHeight="14.5" x14ac:dyDescent="0.35"/>
  <cols>
    <col min="2" max="2" width="37.54296875" customWidth="1"/>
  </cols>
  <sheetData>
    <row r="1" spans="1:8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35">
      <c r="A2" s="3" t="s">
        <v>1</v>
      </c>
      <c r="B2" s="4"/>
      <c r="C2" s="5">
        <v>2015</v>
      </c>
      <c r="D2" s="6"/>
      <c r="E2" s="5">
        <v>2016</v>
      </c>
      <c r="F2" s="6"/>
      <c r="G2" s="7">
        <v>2017</v>
      </c>
      <c r="H2" s="6"/>
    </row>
    <row r="3" spans="1:8" x14ac:dyDescent="0.35">
      <c r="A3" s="8"/>
      <c r="B3" s="9"/>
      <c r="C3" s="10" t="s">
        <v>2</v>
      </c>
      <c r="D3" s="11" t="s">
        <v>3</v>
      </c>
      <c r="E3" s="10" t="s">
        <v>2</v>
      </c>
      <c r="F3" s="11" t="s">
        <v>3</v>
      </c>
      <c r="G3" s="10" t="s">
        <v>2</v>
      </c>
      <c r="H3" s="11" t="s">
        <v>3</v>
      </c>
    </row>
    <row r="4" spans="1:8" x14ac:dyDescent="0.35">
      <c r="A4" s="12" t="s">
        <v>4</v>
      </c>
      <c r="B4" s="13"/>
      <c r="C4" s="14">
        <v>7958</v>
      </c>
      <c r="D4" s="15"/>
      <c r="E4" s="14">
        <v>7804</v>
      </c>
      <c r="F4" s="16"/>
      <c r="G4" s="14">
        <v>7709</v>
      </c>
      <c r="H4" s="13"/>
    </row>
    <row r="5" spans="1:8" x14ac:dyDescent="0.35">
      <c r="A5" s="17" t="s">
        <v>5</v>
      </c>
      <c r="B5" s="18"/>
      <c r="C5" s="19">
        <v>138</v>
      </c>
      <c r="D5" s="20"/>
      <c r="E5" s="19">
        <v>114</v>
      </c>
      <c r="F5" s="21"/>
      <c r="G5" s="19">
        <v>124</v>
      </c>
      <c r="H5" s="18"/>
    </row>
    <row r="6" spans="1:8" x14ac:dyDescent="0.35">
      <c r="A6" s="17" t="s">
        <v>6</v>
      </c>
      <c r="B6" s="18"/>
      <c r="C6" s="19">
        <f>C4-C5</f>
        <v>7820</v>
      </c>
      <c r="D6" s="20"/>
      <c r="E6" s="19">
        <f>E4-E5</f>
        <v>7690</v>
      </c>
      <c r="F6" s="21"/>
      <c r="G6" s="19">
        <f>G4-G5</f>
        <v>7585</v>
      </c>
      <c r="H6" s="18"/>
    </row>
    <row r="7" spans="1:8" x14ac:dyDescent="0.35">
      <c r="A7" s="22" t="s">
        <v>7</v>
      </c>
      <c r="B7" s="23"/>
      <c r="C7" s="24"/>
      <c r="D7" s="25"/>
      <c r="E7" s="24"/>
      <c r="F7" s="26"/>
      <c r="G7" s="24"/>
      <c r="H7" s="23"/>
    </row>
    <row r="8" spans="1:8" x14ac:dyDescent="0.35">
      <c r="A8" s="27"/>
      <c r="B8" s="23" t="s">
        <v>8</v>
      </c>
      <c r="C8" s="24">
        <v>171</v>
      </c>
      <c r="D8" s="25" t="s">
        <v>9</v>
      </c>
      <c r="E8" s="24">
        <f>135</f>
        <v>135</v>
      </c>
      <c r="F8" s="25" t="s">
        <v>10</v>
      </c>
      <c r="G8" s="24">
        <v>120</v>
      </c>
      <c r="H8" s="25" t="s">
        <v>10</v>
      </c>
    </row>
    <row r="9" spans="1:8" x14ac:dyDescent="0.35">
      <c r="A9" s="27"/>
      <c r="B9" s="23" t="s">
        <v>11</v>
      </c>
      <c r="C9" s="24">
        <f>531+1020+1167</f>
        <v>2718</v>
      </c>
      <c r="D9" s="25" t="s">
        <v>12</v>
      </c>
      <c r="E9" s="24">
        <f>499+904+1171</f>
        <v>2574</v>
      </c>
      <c r="F9" s="25" t="s">
        <v>13</v>
      </c>
      <c r="G9" s="24">
        <f>481+852+1099</f>
        <v>2432</v>
      </c>
      <c r="H9" s="25" t="s">
        <v>14</v>
      </c>
    </row>
    <row r="10" spans="1:8" x14ac:dyDescent="0.35">
      <c r="A10" s="27"/>
      <c r="B10" s="23" t="s">
        <v>15</v>
      </c>
      <c r="C10" s="24">
        <f>1438+1434+110+662</f>
        <v>3644</v>
      </c>
      <c r="D10" s="25" t="s">
        <v>16</v>
      </c>
      <c r="E10" s="24">
        <f>1337+1438+1102+750</f>
        <v>4627</v>
      </c>
      <c r="F10" s="25" t="s">
        <v>17</v>
      </c>
      <c r="G10" s="24">
        <f>1293+1377+1171+772</f>
        <v>4613</v>
      </c>
      <c r="H10" s="25" t="s">
        <v>18</v>
      </c>
    </row>
    <row r="11" spans="1:8" x14ac:dyDescent="0.35">
      <c r="A11" s="27"/>
      <c r="B11" s="23" t="s">
        <v>19</v>
      </c>
      <c r="C11" s="24">
        <f>214+73</f>
        <v>287</v>
      </c>
      <c r="D11" s="25" t="s">
        <v>20</v>
      </c>
      <c r="E11" s="24">
        <f>274+80</f>
        <v>354</v>
      </c>
      <c r="F11" s="25" t="s">
        <v>21</v>
      </c>
      <c r="G11" s="24">
        <f>326+94</f>
        <v>420</v>
      </c>
      <c r="H11" s="25" t="s">
        <v>22</v>
      </c>
    </row>
    <row r="12" spans="1:8" x14ac:dyDescent="0.35">
      <c r="A12" s="28"/>
      <c r="B12" s="29" t="s">
        <v>23</v>
      </c>
      <c r="C12" s="30" t="s">
        <v>24</v>
      </c>
      <c r="D12" s="31"/>
      <c r="E12" s="30" t="s">
        <v>24</v>
      </c>
      <c r="F12" s="31"/>
      <c r="G12" s="30" t="s">
        <v>25</v>
      </c>
      <c r="H12" s="31"/>
    </row>
    <row r="13" spans="1:8" x14ac:dyDescent="0.35">
      <c r="A13" s="22" t="s">
        <v>26</v>
      </c>
      <c r="B13" s="23"/>
      <c r="C13" s="24"/>
      <c r="D13" s="25"/>
      <c r="E13" s="24"/>
      <c r="F13" s="25"/>
      <c r="G13" s="24"/>
      <c r="H13" s="32"/>
    </row>
    <row r="14" spans="1:8" x14ac:dyDescent="0.35">
      <c r="A14" s="27"/>
      <c r="B14" s="23" t="s">
        <v>27</v>
      </c>
      <c r="C14" s="24">
        <v>5430</v>
      </c>
      <c r="D14" s="25" t="s">
        <v>28</v>
      </c>
      <c r="E14" s="24">
        <v>5354</v>
      </c>
      <c r="F14" s="25" t="s">
        <v>29</v>
      </c>
      <c r="G14" s="24">
        <v>5245</v>
      </c>
      <c r="H14" s="25" t="s">
        <v>28</v>
      </c>
    </row>
    <row r="15" spans="1:8" x14ac:dyDescent="0.35">
      <c r="A15" s="28"/>
      <c r="B15" s="33" t="s">
        <v>30</v>
      </c>
      <c r="C15" s="34">
        <v>2390</v>
      </c>
      <c r="D15" s="35" t="s">
        <v>31</v>
      </c>
      <c r="E15" s="34">
        <v>2336</v>
      </c>
      <c r="F15" s="35" t="s">
        <v>32</v>
      </c>
      <c r="G15" s="34">
        <v>2340</v>
      </c>
      <c r="H15" s="35" t="s">
        <v>31</v>
      </c>
    </row>
    <row r="16" spans="1:8" x14ac:dyDescent="0.35">
      <c r="A16" s="22" t="s">
        <v>33</v>
      </c>
      <c r="B16" s="23"/>
      <c r="C16" s="24"/>
      <c r="D16" s="25"/>
      <c r="E16" s="24"/>
      <c r="F16" s="25"/>
      <c r="G16" s="24"/>
      <c r="H16" s="32"/>
    </row>
    <row r="17" spans="1:9" x14ac:dyDescent="0.35">
      <c r="A17" s="27"/>
      <c r="B17" s="23" t="s">
        <v>34</v>
      </c>
      <c r="C17" s="24">
        <v>3211</v>
      </c>
      <c r="D17" s="25" t="s">
        <v>35</v>
      </c>
      <c r="E17" s="24">
        <v>3057</v>
      </c>
      <c r="F17" s="25" t="s">
        <v>12</v>
      </c>
      <c r="G17" s="24">
        <v>2966</v>
      </c>
      <c r="H17" s="25" t="s">
        <v>36</v>
      </c>
    </row>
    <row r="18" spans="1:9" x14ac:dyDescent="0.35">
      <c r="A18" s="27"/>
      <c r="B18" s="23" t="s">
        <v>37</v>
      </c>
      <c r="C18" s="24">
        <v>5</v>
      </c>
      <c r="D18" s="25" t="s">
        <v>38</v>
      </c>
      <c r="E18" s="24">
        <v>9</v>
      </c>
      <c r="F18" s="25" t="s">
        <v>38</v>
      </c>
      <c r="G18" s="24">
        <v>15</v>
      </c>
      <c r="H18" s="25" t="s">
        <v>38</v>
      </c>
    </row>
    <row r="19" spans="1:9" x14ac:dyDescent="0.35">
      <c r="A19" s="27"/>
      <c r="B19" s="23" t="s">
        <v>39</v>
      </c>
      <c r="C19" s="24">
        <v>2794</v>
      </c>
      <c r="D19" s="25" t="s">
        <v>40</v>
      </c>
      <c r="E19" s="24">
        <v>2969</v>
      </c>
      <c r="F19" s="25" t="s">
        <v>36</v>
      </c>
      <c r="G19" s="24">
        <v>3140</v>
      </c>
      <c r="H19" s="25" t="s">
        <v>35</v>
      </c>
    </row>
    <row r="20" spans="1:9" x14ac:dyDescent="0.35">
      <c r="A20" s="28"/>
      <c r="B20" s="33" t="s">
        <v>41</v>
      </c>
      <c r="C20" s="34">
        <v>1810</v>
      </c>
      <c r="D20" s="35" t="s">
        <v>42</v>
      </c>
      <c r="E20" s="34">
        <v>1655</v>
      </c>
      <c r="F20" s="35" t="s">
        <v>43</v>
      </c>
      <c r="G20" s="34">
        <v>1464</v>
      </c>
      <c r="H20" s="35" t="s">
        <v>44</v>
      </c>
    </row>
    <row r="21" spans="1:9" x14ac:dyDescent="0.35">
      <c r="A21" s="36" t="s">
        <v>45</v>
      </c>
      <c r="B21" s="24"/>
      <c r="C21" s="37"/>
      <c r="D21" s="38"/>
      <c r="E21" s="37"/>
      <c r="F21" s="38"/>
      <c r="G21" s="37"/>
      <c r="H21" s="38"/>
      <c r="I21" s="39"/>
    </row>
    <row r="22" spans="1:9" x14ac:dyDescent="0.35">
      <c r="A22" s="40"/>
      <c r="B22" s="41" t="s">
        <v>46</v>
      </c>
      <c r="C22" s="8">
        <v>274</v>
      </c>
      <c r="D22" s="42">
        <v>4</v>
      </c>
      <c r="E22" s="8">
        <v>312</v>
      </c>
      <c r="F22" s="43">
        <v>4</v>
      </c>
      <c r="G22" s="8">
        <v>349</v>
      </c>
      <c r="H22" s="42">
        <v>5</v>
      </c>
      <c r="I22" s="39"/>
    </row>
    <row r="23" spans="1:9" x14ac:dyDescent="0.35">
      <c r="A23" s="24"/>
      <c r="B23" s="24"/>
      <c r="C23" s="24"/>
      <c r="D23" s="44"/>
      <c r="E23" s="24"/>
      <c r="F23" s="44"/>
      <c r="G23" s="24"/>
      <c r="H23" s="45"/>
    </row>
    <row r="24" spans="1:9" x14ac:dyDescent="0.35">
      <c r="A24" s="2"/>
      <c r="B24" s="2"/>
      <c r="C24" s="2"/>
      <c r="D24" s="2"/>
      <c r="E24" s="2"/>
      <c r="F24" s="2"/>
      <c r="G24" s="2"/>
      <c r="H24" s="2"/>
    </row>
    <row r="25" spans="1:9" x14ac:dyDescent="0.35">
      <c r="A25" s="2"/>
      <c r="B25" s="2"/>
      <c r="C25" s="2"/>
      <c r="D25" s="2"/>
      <c r="E25" s="2"/>
      <c r="F25" s="2"/>
      <c r="G25" s="2"/>
      <c r="H25" s="2"/>
    </row>
    <row r="31" spans="1:9" x14ac:dyDescent="0.35">
      <c r="A31" s="46"/>
    </row>
    <row r="32" spans="1:9" x14ac:dyDescent="0.35">
      <c r="A32" s="46"/>
    </row>
    <row r="33" spans="1:1" x14ac:dyDescent="0.35">
      <c r="A33" s="46"/>
    </row>
    <row r="34" spans="1:1" x14ac:dyDescent="0.35">
      <c r="A34" s="46"/>
    </row>
    <row r="35" spans="1:1" x14ac:dyDescent="0.35">
      <c r="A35" s="46"/>
    </row>
    <row r="36" spans="1:1" x14ac:dyDescent="0.35">
      <c r="A36" s="46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Table 1</vt:lpstr>
    </vt:vector>
  </TitlesOfParts>
  <Company>Helse 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Vold, Jørn Henrik</dc:creator>
  <cp:lastModifiedBy>Vold, Jørn Henrik</cp:lastModifiedBy>
  <dcterms:created xsi:type="dcterms:W3CDTF">2019-08-27T09:25:55Z</dcterms:created>
  <dcterms:modified xsi:type="dcterms:W3CDTF">2019-08-27T09:26:27Z</dcterms:modified>
</cp:coreProperties>
</file>