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sem\Desktop\Plasmatron\"/>
    </mc:Choice>
  </mc:AlternateContent>
  <bookViews>
    <workbookView xWindow="930" yWindow="0" windowWidth="1956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7" i="1" l="1"/>
  <c r="AM40" i="1"/>
  <c r="AM53" i="1"/>
  <c r="AM66" i="1"/>
  <c r="AM79" i="1"/>
  <c r="AM92" i="1"/>
  <c r="AM105" i="1"/>
  <c r="AM118" i="1"/>
  <c r="AM132" i="1"/>
  <c r="AL146" i="1"/>
  <c r="AK159" i="1"/>
  <c r="AJ172" i="1"/>
  <c r="AI186" i="1"/>
  <c r="AM200" i="1"/>
  <c r="AN200" i="1"/>
  <c r="AJ186" i="1"/>
  <c r="AK172" i="1"/>
  <c r="AL159" i="1"/>
  <c r="AM146" i="1"/>
  <c r="AN132" i="1"/>
  <c r="AN118" i="1"/>
  <c r="AN105" i="1"/>
  <c r="AN92" i="1"/>
  <c r="AN79" i="1"/>
  <c r="AN66" i="1"/>
  <c r="AN53" i="1"/>
  <c r="AN40" i="1"/>
  <c r="AN27" i="1"/>
  <c r="AO200" i="1"/>
  <c r="AK186" i="1"/>
  <c r="AL172" i="1"/>
  <c r="AM159" i="1"/>
  <c r="AN146" i="1"/>
  <c r="AO132" i="1"/>
  <c r="AO118" i="1"/>
  <c r="AO105" i="1"/>
  <c r="AO92" i="1"/>
  <c r="AO79" i="1"/>
  <c r="AO66" i="1"/>
  <c r="AO53" i="1"/>
  <c r="AO40" i="1"/>
  <c r="AO27" i="1"/>
  <c r="AP200" i="1"/>
  <c r="AL186" i="1"/>
  <c r="AM172" i="1"/>
  <c r="AN159" i="1"/>
  <c r="AO146" i="1"/>
  <c r="AP132" i="1"/>
  <c r="AP118" i="1"/>
  <c r="AP105" i="1"/>
  <c r="AP92" i="1"/>
  <c r="AP79" i="1"/>
  <c r="AP66" i="1"/>
  <c r="AP53" i="1"/>
  <c r="AP40" i="1"/>
  <c r="AP27" i="1"/>
  <c r="AP20" i="1"/>
  <c r="AP21" i="1"/>
  <c r="AP22" i="1"/>
  <c r="AP23" i="1"/>
  <c r="AP24" i="1"/>
  <c r="AP25" i="1"/>
  <c r="AP26" i="1"/>
  <c r="AP19" i="1"/>
  <c r="AP33" i="1"/>
  <c r="AP34" i="1"/>
  <c r="AP35" i="1"/>
  <c r="AP36" i="1"/>
  <c r="AP37" i="1"/>
  <c r="AP38" i="1"/>
  <c r="AP39" i="1"/>
  <c r="AP32" i="1"/>
  <c r="AP46" i="1"/>
  <c r="AP47" i="1"/>
  <c r="AP48" i="1"/>
  <c r="AP49" i="1"/>
  <c r="AP50" i="1"/>
  <c r="AP51" i="1"/>
  <c r="AP52" i="1"/>
  <c r="AP45" i="1"/>
  <c r="AP59" i="1"/>
  <c r="AP60" i="1"/>
  <c r="AP61" i="1"/>
  <c r="AP62" i="1"/>
  <c r="AP63" i="1"/>
  <c r="AP64" i="1"/>
  <c r="AP65" i="1"/>
  <c r="AP58" i="1"/>
  <c r="AP72" i="1"/>
  <c r="AP73" i="1"/>
  <c r="AP74" i="1"/>
  <c r="AP75" i="1"/>
  <c r="AP76" i="1"/>
  <c r="AP77" i="1"/>
  <c r="AP78" i="1"/>
  <c r="AP71" i="1"/>
  <c r="AP85" i="1"/>
  <c r="AP86" i="1"/>
  <c r="AP87" i="1"/>
  <c r="AP88" i="1"/>
  <c r="AP89" i="1"/>
  <c r="AP90" i="1"/>
  <c r="AP91" i="1"/>
  <c r="AP84" i="1"/>
  <c r="AP98" i="1"/>
  <c r="AP99" i="1"/>
  <c r="AP100" i="1"/>
  <c r="AP101" i="1"/>
  <c r="AP102" i="1"/>
  <c r="AP103" i="1"/>
  <c r="AP104" i="1"/>
  <c r="AP97" i="1"/>
  <c r="AP111" i="1"/>
  <c r="AP112" i="1"/>
  <c r="AP113" i="1"/>
  <c r="AP114" i="1"/>
  <c r="AP115" i="1"/>
  <c r="AP116" i="1"/>
  <c r="AP117" i="1"/>
  <c r="AP110" i="1"/>
  <c r="AP125" i="1"/>
  <c r="AP126" i="1"/>
  <c r="AP127" i="1"/>
  <c r="AP128" i="1"/>
  <c r="AP129" i="1"/>
  <c r="AP130" i="1"/>
  <c r="AP131" i="1"/>
  <c r="AP124" i="1"/>
  <c r="AO139" i="1"/>
  <c r="AO140" i="1"/>
  <c r="AO141" i="1"/>
  <c r="AO142" i="1"/>
  <c r="AO143" i="1"/>
  <c r="AO144" i="1"/>
  <c r="AO145" i="1"/>
  <c r="AO138" i="1"/>
  <c r="AN152" i="1"/>
  <c r="AN153" i="1"/>
  <c r="AN154" i="1"/>
  <c r="AN155" i="1"/>
  <c r="AN156" i="1"/>
  <c r="AN157" i="1"/>
  <c r="AN158" i="1"/>
  <c r="AN151" i="1"/>
  <c r="AM165" i="1"/>
  <c r="AM166" i="1"/>
  <c r="AM167" i="1"/>
  <c r="AM168" i="1"/>
  <c r="AM169" i="1"/>
  <c r="AM170" i="1"/>
  <c r="AM171" i="1"/>
  <c r="AM164" i="1"/>
  <c r="AL179" i="1"/>
  <c r="AL180" i="1"/>
  <c r="AL181" i="1"/>
  <c r="AL182" i="1"/>
  <c r="AL183" i="1"/>
  <c r="AL184" i="1"/>
  <c r="AL185" i="1"/>
  <c r="AL178" i="1"/>
  <c r="AP193" i="1"/>
  <c r="AP194" i="1"/>
  <c r="AP195" i="1"/>
  <c r="AP196" i="1"/>
  <c r="AP197" i="1"/>
  <c r="AP198" i="1"/>
  <c r="AP199" i="1"/>
  <c r="AP192" i="1"/>
  <c r="AN15" i="1" l="1"/>
  <c r="AM15" i="1" s="1"/>
  <c r="AF5" i="1"/>
  <c r="Q5" i="1" s="1"/>
  <c r="AF11" i="1"/>
  <c r="Q11" i="1" s="1"/>
  <c r="AJ5" i="1"/>
  <c r="U5" i="1" s="1"/>
  <c r="AJ11" i="1"/>
  <c r="U11" i="1" s="1"/>
  <c r="AK5" i="1"/>
  <c r="V5" i="1" s="1"/>
  <c r="AN9" i="1"/>
  <c r="Y9" i="1" s="1"/>
  <c r="AN11" i="1"/>
  <c r="Y11" i="1" s="1"/>
  <c r="AR5" i="1"/>
  <c r="AC5" i="1" s="1"/>
  <c r="AR11" i="1"/>
  <c r="AC11" i="1" s="1"/>
  <c r="AR4" i="1"/>
  <c r="AC4" i="1" s="1"/>
  <c r="AT12" i="1"/>
  <c r="AE6" i="1" s="1"/>
  <c r="P6" i="1" s="1"/>
  <c r="AU12" i="1"/>
  <c r="AF6" i="1" s="1"/>
  <c r="Q6" i="1" s="1"/>
  <c r="AV12" i="1"/>
  <c r="AG6" i="1" s="1"/>
  <c r="R6" i="1" s="1"/>
  <c r="AW12" i="1"/>
  <c r="AH6" i="1" s="1"/>
  <c r="S6" i="1" s="1"/>
  <c r="AX12" i="1"/>
  <c r="AI6" i="1" s="1"/>
  <c r="T6" i="1" s="1"/>
  <c r="AY12" i="1"/>
  <c r="AJ6" i="1" s="1"/>
  <c r="U6" i="1" s="1"/>
  <c r="AZ12" i="1"/>
  <c r="AK6" i="1" s="1"/>
  <c r="V6" i="1" s="1"/>
  <c r="BA12" i="1"/>
  <c r="AL6" i="1" s="1"/>
  <c r="W6" i="1" s="1"/>
  <c r="BB12" i="1"/>
  <c r="AM6" i="1" s="1"/>
  <c r="X6" i="1" s="1"/>
  <c r="BC12" i="1"/>
  <c r="AN6" i="1" s="1"/>
  <c r="Y6" i="1" s="1"/>
  <c r="BD12" i="1"/>
  <c r="AO6" i="1" s="1"/>
  <c r="Z6" i="1" s="1"/>
  <c r="BE12" i="1"/>
  <c r="AP6" i="1" s="1"/>
  <c r="AA6" i="1" s="1"/>
  <c r="BF12" i="1"/>
  <c r="AQ6" i="1" s="1"/>
  <c r="AB6" i="1" s="1"/>
  <c r="BG12" i="1"/>
  <c r="AR6" i="1" s="1"/>
  <c r="AC6" i="1" s="1"/>
  <c r="AR7" i="1" l="1"/>
  <c r="AC7" i="1" s="1"/>
  <c r="AN5" i="1"/>
  <c r="Y5" i="1" s="1"/>
  <c r="AG5" i="1"/>
  <c r="R5" i="1" s="1"/>
  <c r="AP5" i="1"/>
  <c r="AA5" i="1" s="1"/>
  <c r="AO9" i="1"/>
  <c r="Z9" i="1" s="1"/>
  <c r="AL9" i="1"/>
  <c r="W9" i="1" s="1"/>
  <c r="AH9" i="1"/>
  <c r="S9" i="1" s="1"/>
  <c r="AR9" i="1"/>
  <c r="AC9" i="1" s="1"/>
  <c r="AP11" i="1"/>
  <c r="AA11" i="1" s="1"/>
  <c r="AO5" i="1"/>
  <c r="Z5" i="1" s="1"/>
  <c r="AN8" i="1"/>
  <c r="Y8" i="1" s="1"/>
  <c r="AL5" i="1"/>
  <c r="W5" i="1" s="1"/>
  <c r="AJ9" i="1"/>
  <c r="U9" i="1" s="1"/>
  <c r="AH5" i="1"/>
  <c r="S5" i="1" s="1"/>
  <c r="AF9" i="1"/>
  <c r="Q9" i="1" s="1"/>
  <c r="AR8" i="1"/>
  <c r="AC8" i="1" s="1"/>
  <c r="AP9" i="1"/>
  <c r="AA9" i="1" s="1"/>
  <c r="AN4" i="1"/>
  <c r="Y4" i="1" s="1"/>
  <c r="AN7" i="1"/>
  <c r="Y7" i="1" s="1"/>
  <c r="AK9" i="1"/>
  <c r="V9" i="1" s="1"/>
  <c r="AJ7" i="1"/>
  <c r="U7" i="1" s="1"/>
  <c r="AG9" i="1"/>
  <c r="R9" i="1" s="1"/>
  <c r="AF7" i="1"/>
  <c r="Q7" i="1" s="1"/>
  <c r="AQ9" i="1"/>
  <c r="AB9" i="1" s="1"/>
  <c r="AM9" i="1"/>
  <c r="X9" i="1" s="1"/>
  <c r="AI5" i="1"/>
  <c r="T5" i="1" s="1"/>
  <c r="AE9" i="1"/>
  <c r="P9" i="1" s="1"/>
  <c r="AE5" i="1"/>
  <c r="P5" i="1" s="1"/>
  <c r="AQ4" i="1"/>
  <c r="AB4" i="1" s="1"/>
  <c r="AQ8" i="1"/>
  <c r="AB8" i="1" s="1"/>
  <c r="AP4" i="1"/>
  <c r="AA4" i="1" s="1"/>
  <c r="AP8" i="1"/>
  <c r="AA8" i="1" s="1"/>
  <c r="AO4" i="1"/>
  <c r="Z4" i="1" s="1"/>
  <c r="AO8" i="1"/>
  <c r="Z8" i="1" s="1"/>
  <c r="AM4" i="1"/>
  <c r="X4" i="1" s="1"/>
  <c r="AM8" i="1"/>
  <c r="X8" i="1" s="1"/>
  <c r="AL4" i="1"/>
  <c r="W4" i="1" s="1"/>
  <c r="AL8" i="1"/>
  <c r="W8" i="1" s="1"/>
  <c r="AK4" i="1"/>
  <c r="V4" i="1" s="1"/>
  <c r="AK8" i="1"/>
  <c r="V8" i="1" s="1"/>
  <c r="AJ4" i="1"/>
  <c r="U4" i="1" s="1"/>
  <c r="AJ8" i="1"/>
  <c r="U8" i="1" s="1"/>
  <c r="AI4" i="1"/>
  <c r="T4" i="1" s="1"/>
  <c r="AI8" i="1"/>
  <c r="T8" i="1" s="1"/>
  <c r="AH4" i="1"/>
  <c r="S4" i="1" s="1"/>
  <c r="AH8" i="1"/>
  <c r="S8" i="1" s="1"/>
  <c r="AG4" i="1"/>
  <c r="R4" i="1" s="1"/>
  <c r="AG8" i="1"/>
  <c r="R8" i="1" s="1"/>
  <c r="AF4" i="1"/>
  <c r="Q4" i="1" s="1"/>
  <c r="AF8" i="1"/>
  <c r="Q8" i="1" s="1"/>
  <c r="AE4" i="1"/>
  <c r="P4" i="1" s="1"/>
  <c r="AE8" i="1"/>
  <c r="P8" i="1" s="1"/>
  <c r="AQ5" i="1"/>
  <c r="AB5" i="1" s="1"/>
  <c r="AM5" i="1"/>
  <c r="X5" i="1" s="1"/>
  <c r="AI9" i="1"/>
  <c r="T9" i="1" s="1"/>
  <c r="AQ11" i="1"/>
  <c r="AB11" i="1" s="1"/>
  <c r="AQ7" i="1"/>
  <c r="AB7" i="1" s="1"/>
  <c r="AP7" i="1"/>
  <c r="AA7" i="1" s="1"/>
  <c r="AO11" i="1"/>
  <c r="Z11" i="1" s="1"/>
  <c r="AO7" i="1"/>
  <c r="Z7" i="1" s="1"/>
  <c r="AM11" i="1"/>
  <c r="X11" i="1" s="1"/>
  <c r="AM7" i="1"/>
  <c r="X7" i="1" s="1"/>
  <c r="AL11" i="1"/>
  <c r="W11" i="1" s="1"/>
  <c r="AL7" i="1"/>
  <c r="W7" i="1" s="1"/>
  <c r="AK11" i="1"/>
  <c r="V11" i="1" s="1"/>
  <c r="AK7" i="1"/>
  <c r="V7" i="1" s="1"/>
  <c r="AI11" i="1"/>
  <c r="T11" i="1" s="1"/>
  <c r="AI7" i="1"/>
  <c r="T7" i="1" s="1"/>
  <c r="AH11" i="1"/>
  <c r="S11" i="1" s="1"/>
  <c r="AH7" i="1"/>
  <c r="S7" i="1" s="1"/>
  <c r="AG11" i="1"/>
  <c r="R11" i="1" s="1"/>
  <c r="AG7" i="1"/>
  <c r="R7" i="1" s="1"/>
  <c r="AE11" i="1"/>
  <c r="P11" i="1" s="1"/>
  <c r="AE7" i="1"/>
  <c r="P7" i="1" s="1"/>
  <c r="AR10" i="1"/>
  <c r="AC10" i="1" s="1"/>
  <c r="AQ10" i="1"/>
  <c r="AB10" i="1" s="1"/>
  <c r="AP10" i="1"/>
  <c r="AA10" i="1" s="1"/>
  <c r="AO10" i="1"/>
  <c r="Z10" i="1" s="1"/>
  <c r="AN10" i="1"/>
  <c r="Y10" i="1" s="1"/>
  <c r="AM10" i="1"/>
  <c r="X10" i="1" s="1"/>
  <c r="AL10" i="1"/>
  <c r="W10" i="1" s="1"/>
  <c r="AK10" i="1"/>
  <c r="V10" i="1" s="1"/>
  <c r="AJ10" i="1"/>
  <c r="U10" i="1" s="1"/>
  <c r="AI10" i="1"/>
  <c r="T10" i="1" s="1"/>
  <c r="AH10" i="1"/>
  <c r="S10" i="1" s="1"/>
  <c r="AG10" i="1"/>
  <c r="R10" i="1" s="1"/>
  <c r="AF10" i="1"/>
  <c r="Q10" i="1" s="1"/>
  <c r="AE10" i="1"/>
  <c r="P10" i="1" s="1"/>
</calcChain>
</file>

<file path=xl/sharedStrings.xml><?xml version="1.0" encoding="utf-8"?>
<sst xmlns="http://schemas.openxmlformats.org/spreadsheetml/2006/main" count="83" uniqueCount="30">
  <si>
    <t>Indicator/ technology</t>
  </si>
  <si>
    <t>HFP</t>
  </si>
  <si>
    <t>DC</t>
  </si>
  <si>
    <t>AC</t>
  </si>
  <si>
    <t>MW</t>
  </si>
  <si>
    <t>Flame</t>
  </si>
  <si>
    <t>Laser</t>
  </si>
  <si>
    <t xml:space="preserve">Glow </t>
  </si>
  <si>
    <t xml:space="preserve">Plasmatron </t>
  </si>
  <si>
    <t>C1</t>
  </si>
  <si>
    <t>C2</t>
  </si>
  <si>
    <t>C3</t>
  </si>
  <si>
    <t>C4</t>
  </si>
  <si>
    <t>C6</t>
  </si>
  <si>
    <t>C5</t>
  </si>
  <si>
    <t>C7</t>
  </si>
  <si>
    <t>C8</t>
  </si>
  <si>
    <t>C9</t>
  </si>
  <si>
    <t>C10</t>
  </si>
  <si>
    <t>C11</t>
  </si>
  <si>
    <t>C12</t>
  </si>
  <si>
    <t>C13</t>
  </si>
  <si>
    <t>C14</t>
  </si>
  <si>
    <t>SUM</t>
  </si>
  <si>
    <t>K</t>
  </si>
  <si>
    <t>LN</t>
  </si>
  <si>
    <t>pij</t>
  </si>
  <si>
    <t xml:space="preserve">      Wj</t>
  </si>
  <si>
    <t>E1</t>
  </si>
  <si>
    <t>SUM 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</si>
</sst>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sz val="10"/>
      <color theme="1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8" borderId="0" xfId="0" applyFont="1" applyFill="1"/>
    <xf numFmtId="0" fontId="2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17</xdr:row>
      <xdr:rowOff>0</xdr:rowOff>
    </xdr:from>
    <xdr:to>
      <xdr:col>39</xdr:col>
      <xdr:colOff>600075</xdr:colOff>
      <xdr:row>17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5260125" y="16487775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30</xdr:row>
      <xdr:rowOff>0</xdr:rowOff>
    </xdr:from>
    <xdr:to>
      <xdr:col>39</xdr:col>
      <xdr:colOff>600075</xdr:colOff>
      <xdr:row>30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43</xdr:row>
      <xdr:rowOff>0</xdr:rowOff>
    </xdr:from>
    <xdr:to>
      <xdr:col>39</xdr:col>
      <xdr:colOff>600075</xdr:colOff>
      <xdr:row>43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600075</xdr:colOff>
      <xdr:row>56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69</xdr:row>
      <xdr:rowOff>0</xdr:rowOff>
    </xdr:from>
    <xdr:to>
      <xdr:col>39</xdr:col>
      <xdr:colOff>600075</xdr:colOff>
      <xdr:row>69</xdr:row>
      <xdr:rowOff>171450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82</xdr:row>
      <xdr:rowOff>0</xdr:rowOff>
    </xdr:from>
    <xdr:to>
      <xdr:col>39</xdr:col>
      <xdr:colOff>600075</xdr:colOff>
      <xdr:row>82</xdr:row>
      <xdr:rowOff>171450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95</xdr:row>
      <xdr:rowOff>0</xdr:rowOff>
    </xdr:from>
    <xdr:to>
      <xdr:col>39</xdr:col>
      <xdr:colOff>600075</xdr:colOff>
      <xdr:row>95</xdr:row>
      <xdr:rowOff>171450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108</xdr:row>
      <xdr:rowOff>0</xdr:rowOff>
    </xdr:from>
    <xdr:to>
      <xdr:col>39</xdr:col>
      <xdr:colOff>600075</xdr:colOff>
      <xdr:row>108</xdr:row>
      <xdr:rowOff>171450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122</xdr:row>
      <xdr:rowOff>0</xdr:rowOff>
    </xdr:from>
    <xdr:to>
      <xdr:col>39</xdr:col>
      <xdr:colOff>600075</xdr:colOff>
      <xdr:row>122</xdr:row>
      <xdr:rowOff>171450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136</xdr:row>
      <xdr:rowOff>0</xdr:rowOff>
    </xdr:from>
    <xdr:to>
      <xdr:col>38</xdr:col>
      <xdr:colOff>600075</xdr:colOff>
      <xdr:row>136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0</xdr:colOff>
      <xdr:row>149</xdr:row>
      <xdr:rowOff>0</xdr:rowOff>
    </xdr:from>
    <xdr:to>
      <xdr:col>37</xdr:col>
      <xdr:colOff>600075</xdr:colOff>
      <xdr:row>149</xdr:row>
      <xdr:rowOff>171450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0</xdr:colOff>
      <xdr:row>162</xdr:row>
      <xdr:rowOff>0</xdr:rowOff>
    </xdr:from>
    <xdr:to>
      <xdr:col>36</xdr:col>
      <xdr:colOff>600075</xdr:colOff>
      <xdr:row>162</xdr:row>
      <xdr:rowOff>171450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0</xdr:colOff>
      <xdr:row>176</xdr:row>
      <xdr:rowOff>0</xdr:rowOff>
    </xdr:from>
    <xdr:to>
      <xdr:col>35</xdr:col>
      <xdr:colOff>600075</xdr:colOff>
      <xdr:row>176</xdr:row>
      <xdr:rowOff>171450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190</xdr:row>
      <xdr:rowOff>0</xdr:rowOff>
    </xdr:from>
    <xdr:to>
      <xdr:col>39</xdr:col>
      <xdr:colOff>600075</xdr:colOff>
      <xdr:row>190</xdr:row>
      <xdr:rowOff>171450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8800925" y="3314700"/>
          <a:ext cx="6000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BH202"/>
  <sheetViews>
    <sheetView rightToLeft="1" tabSelected="1" topLeftCell="AC6" workbookViewId="0">
      <selection activeCell="AM27" sqref="AM27"/>
    </sheetView>
  </sheetViews>
  <sheetFormatPr defaultRowHeight="14.25" x14ac:dyDescent="0.2"/>
  <sheetData>
    <row r="2" spans="16:60" ht="15" thickBot="1" x14ac:dyDescent="0.25">
      <c r="AE2" s="7">
        <v>14</v>
      </c>
      <c r="AF2" s="7">
        <v>13</v>
      </c>
      <c r="AG2" s="7">
        <v>12</v>
      </c>
      <c r="AH2" s="7">
        <v>11</v>
      </c>
      <c r="AI2" s="7">
        <v>10</v>
      </c>
      <c r="AJ2" s="7">
        <v>9</v>
      </c>
      <c r="AK2" s="7">
        <v>8</v>
      </c>
      <c r="AL2" s="7">
        <v>7</v>
      </c>
      <c r="AM2" s="7">
        <v>6</v>
      </c>
      <c r="AN2" s="7">
        <v>5</v>
      </c>
      <c r="AO2" s="7">
        <v>4</v>
      </c>
      <c r="AP2" s="7">
        <v>3</v>
      </c>
      <c r="AQ2" s="7">
        <v>2</v>
      </c>
      <c r="AR2" s="7">
        <v>1</v>
      </c>
    </row>
    <row r="3" spans="16:60" ht="26.25" thickBot="1" x14ac:dyDescent="0.25">
      <c r="P3" s="7">
        <v>14</v>
      </c>
      <c r="Q3" s="7">
        <v>13</v>
      </c>
      <c r="R3" s="7">
        <v>12</v>
      </c>
      <c r="S3" s="7">
        <v>11</v>
      </c>
      <c r="T3" s="7">
        <v>10</v>
      </c>
      <c r="U3" s="7">
        <v>9</v>
      </c>
      <c r="V3" s="7">
        <v>8</v>
      </c>
      <c r="W3" s="7">
        <v>7</v>
      </c>
      <c r="X3" s="7">
        <v>6</v>
      </c>
      <c r="Y3" s="7">
        <v>5</v>
      </c>
      <c r="Z3" s="7">
        <v>4</v>
      </c>
      <c r="AA3" s="7">
        <v>3</v>
      </c>
      <c r="AB3" s="7">
        <v>2</v>
      </c>
      <c r="AC3" s="7">
        <v>1</v>
      </c>
      <c r="AE3" s="3" t="s">
        <v>26</v>
      </c>
      <c r="AF3" s="3" t="s">
        <v>26</v>
      </c>
      <c r="AG3" s="3" t="s">
        <v>26</v>
      </c>
      <c r="AH3" s="3" t="s">
        <v>26</v>
      </c>
      <c r="AI3" s="3" t="s">
        <v>26</v>
      </c>
      <c r="AJ3" s="3" t="s">
        <v>26</v>
      </c>
      <c r="AK3" s="3" t="s">
        <v>26</v>
      </c>
      <c r="AL3" s="3" t="s">
        <v>26</v>
      </c>
      <c r="AM3" s="3" t="s">
        <v>26</v>
      </c>
      <c r="AN3" s="3" t="s">
        <v>26</v>
      </c>
      <c r="AO3" s="3" t="s">
        <v>26</v>
      </c>
      <c r="AP3" s="3" t="s">
        <v>26</v>
      </c>
      <c r="AQ3" s="3" t="s">
        <v>26</v>
      </c>
      <c r="AR3" s="3" t="s">
        <v>26</v>
      </c>
      <c r="AS3" s="5"/>
      <c r="AT3" s="3" t="s">
        <v>22</v>
      </c>
      <c r="AU3" s="3" t="s">
        <v>21</v>
      </c>
      <c r="AV3" s="3" t="s">
        <v>20</v>
      </c>
      <c r="AW3" s="3" t="s">
        <v>19</v>
      </c>
      <c r="AX3" s="3" t="s">
        <v>18</v>
      </c>
      <c r="AY3" s="3" t="s">
        <v>17</v>
      </c>
      <c r="AZ3" s="3" t="s">
        <v>16</v>
      </c>
      <c r="BA3" s="3" t="s">
        <v>15</v>
      </c>
      <c r="BB3" s="3" t="s">
        <v>13</v>
      </c>
      <c r="BC3" s="3" t="s">
        <v>14</v>
      </c>
      <c r="BD3" s="3" t="s">
        <v>12</v>
      </c>
      <c r="BE3" s="3" t="s">
        <v>11</v>
      </c>
      <c r="BF3" s="3" t="s">
        <v>10</v>
      </c>
      <c r="BG3" s="3" t="s">
        <v>9</v>
      </c>
      <c r="BH3" s="1" t="s">
        <v>0</v>
      </c>
    </row>
    <row r="4" spans="16:60" ht="15" thickBot="1" x14ac:dyDescent="0.25">
      <c r="P4" s="8">
        <f>LN(AE4)</f>
        <v>-2.0243817644968085</v>
      </c>
      <c r="Q4" s="7">
        <f>LN(AF4)</f>
        <v>-2.0794415416798357</v>
      </c>
      <c r="R4" s="7">
        <f>LN(AG4)</f>
        <v>-1.8971199848858813</v>
      </c>
      <c r="S4" s="8">
        <f>LN(AH4)</f>
        <v>-3.044522437723423</v>
      </c>
      <c r="T4" s="7">
        <f>LN(AI4)</f>
        <v>-2.0794415416798357</v>
      </c>
      <c r="U4" s="7">
        <f>LN(AJ4)</f>
        <v>-1.9661128563728327</v>
      </c>
      <c r="V4" s="7">
        <f>LN(AK4)</f>
        <v>-2.0149030205422647</v>
      </c>
      <c r="W4" s="7">
        <f>LN(AL4)</f>
        <v>-2.1400661634962708</v>
      </c>
      <c r="X4" s="8">
        <f>LN(AM4)</f>
        <v>-2.0794415416798357</v>
      </c>
      <c r="Y4" s="7">
        <f>LN(AN4)</f>
        <v>-2.0794415416798357</v>
      </c>
      <c r="Z4" s="7">
        <f>LN(AO4)</f>
        <v>-1.9252908618525775</v>
      </c>
      <c r="AA4" s="7">
        <f>LN(AP4)</f>
        <v>-2.0053335695261141</v>
      </c>
      <c r="AB4" s="7">
        <f>LN(AQ4)</f>
        <v>-2.0053335695261141</v>
      </c>
      <c r="AC4" s="8">
        <f>LN(AR4)</f>
        <v>-1.8382794848629478</v>
      </c>
      <c r="AE4" s="8">
        <f>(AT4/AT$12)</f>
        <v>0.13207547169811321</v>
      </c>
      <c r="AF4" s="7">
        <f>(AU4/AU$12)</f>
        <v>0.125</v>
      </c>
      <c r="AG4" s="7">
        <f>(AV4/AV$12)</f>
        <v>0.15</v>
      </c>
      <c r="AH4" s="7">
        <f>(AW4/AW$12)</f>
        <v>4.7619047619047616E-2</v>
      </c>
      <c r="AI4" s="7">
        <f>(AX4/AX$12)</f>
        <v>0.125</v>
      </c>
      <c r="AJ4" s="7">
        <f>(AY4/AY$12)</f>
        <v>0.14000000000000001</v>
      </c>
      <c r="AK4" s="7">
        <f>(AZ4/AZ$12)</f>
        <v>0.13333333333333333</v>
      </c>
      <c r="AL4" s="7">
        <f>(BA4/BA$12)</f>
        <v>0.11764705882352941</v>
      </c>
      <c r="AM4" s="7">
        <f>(BB4/BB$12)</f>
        <v>0.125</v>
      </c>
      <c r="AN4" s="7">
        <f>(BC4/BC$12)</f>
        <v>0.125</v>
      </c>
      <c r="AO4" s="7">
        <f>(BD4/BD$12)</f>
        <v>0.14583333333333334</v>
      </c>
      <c r="AP4" s="7">
        <f>(BE4/BE$12)</f>
        <v>0.13461538461538461</v>
      </c>
      <c r="AQ4" s="7">
        <f>(BF4/BF$12)</f>
        <v>0.13461538461538461</v>
      </c>
      <c r="AR4" s="7">
        <f>(BG4/BG$12)</f>
        <v>0.15909090909090909</v>
      </c>
      <c r="AS4" s="5"/>
      <c r="AT4" s="4">
        <v>7</v>
      </c>
      <c r="AU4" s="4">
        <v>6</v>
      </c>
      <c r="AV4" s="4">
        <v>6</v>
      </c>
      <c r="AW4" s="4">
        <v>1</v>
      </c>
      <c r="AX4" s="4">
        <v>7</v>
      </c>
      <c r="AY4" s="4">
        <v>7</v>
      </c>
      <c r="AZ4" s="4">
        <v>6</v>
      </c>
      <c r="BA4" s="4">
        <v>2</v>
      </c>
      <c r="BB4" s="4">
        <v>1</v>
      </c>
      <c r="BC4" s="4">
        <v>7</v>
      </c>
      <c r="BD4" s="4">
        <v>7</v>
      </c>
      <c r="BE4" s="4">
        <v>7</v>
      </c>
      <c r="BF4" s="4">
        <v>7</v>
      </c>
      <c r="BG4" s="4">
        <v>7</v>
      </c>
      <c r="BH4" s="2" t="s">
        <v>1</v>
      </c>
    </row>
    <row r="5" spans="16:60" ht="15" thickBot="1" x14ac:dyDescent="0.25">
      <c r="P5" s="8">
        <f t="shared" ref="P5:P11" si="0">LN(AE5)</f>
        <v>-2.0243817644968085</v>
      </c>
      <c r="Q5" s="7">
        <f t="shared" ref="Q5:Q11" si="1">LN(AF5)</f>
        <v>-2.0794415416798357</v>
      </c>
      <c r="R5" s="7">
        <f t="shared" ref="R5:R11" si="2">LN(AG5)</f>
        <v>-2.3025850929940455</v>
      </c>
      <c r="S5" s="8">
        <f t="shared" ref="S5:S11" si="3">LN(AH5)</f>
        <v>-1.2527629684953681</v>
      </c>
      <c r="T5" s="7">
        <f t="shared" ref="T5:T11" si="4">LN(AI5)</f>
        <v>-2.0794415416798357</v>
      </c>
      <c r="U5" s="7">
        <f t="shared" ref="U5:U11" si="5">LN(AJ5)</f>
        <v>-1.9661128563728327</v>
      </c>
      <c r="V5" s="7">
        <f t="shared" ref="V5:V11" si="6">LN(AK5)</f>
        <v>-2.1972245773362196</v>
      </c>
      <c r="W5" s="7">
        <f t="shared" ref="W5:W11" si="7">LN(AL5)</f>
        <v>-1.7346010553881064</v>
      </c>
      <c r="X5" s="8">
        <f t="shared" ref="X5:X11" si="8">LN(AM5)</f>
        <v>-2.0794415416798357</v>
      </c>
      <c r="Y5" s="7">
        <f t="shared" ref="Y5:Y11" si="9">LN(AN5)</f>
        <v>-2.0794415416798357</v>
      </c>
      <c r="Z5" s="7">
        <f t="shared" ref="Z5:Z11" si="10">LN(AO5)</f>
        <v>-3.1780538303479458</v>
      </c>
      <c r="AA5" s="7">
        <f t="shared" ref="AA5:AA11" si="11">LN(AP5)</f>
        <v>-2.1594842493533721</v>
      </c>
      <c r="AB5" s="7">
        <f t="shared" ref="AB5:AB11" si="12">LN(AQ5)</f>
        <v>-2.1594842493533721</v>
      </c>
      <c r="AC5" s="8">
        <f t="shared" ref="AC5:AC11" si="13">LN(AR5)</f>
        <v>-3.0910424533583156</v>
      </c>
      <c r="AE5" s="8">
        <f t="shared" ref="AE5:AE11" si="14">(AT5/AT$12)</f>
        <v>0.13207547169811321</v>
      </c>
      <c r="AF5" s="7">
        <f t="shared" ref="AF5:AF11" si="15">(AU5/AU$12)</f>
        <v>0.125</v>
      </c>
      <c r="AG5" s="7">
        <f t="shared" ref="AG5:AG11" si="16">(AV5/AV$12)</f>
        <v>0.1</v>
      </c>
      <c r="AH5" s="7">
        <f t="shared" ref="AH5:AH11" si="17">(AW5/AW$12)</f>
        <v>0.2857142857142857</v>
      </c>
      <c r="AI5" s="7">
        <f t="shared" ref="AI5:AI11" si="18">(AX5/AX$12)</f>
        <v>0.125</v>
      </c>
      <c r="AJ5" s="7">
        <f t="shared" ref="AJ5:AJ11" si="19">(AY5/AY$12)</f>
        <v>0.14000000000000001</v>
      </c>
      <c r="AK5" s="7">
        <f t="shared" ref="AK5:AK11" si="20">(AZ5/AZ$12)</f>
        <v>0.1111111111111111</v>
      </c>
      <c r="AL5" s="7">
        <f t="shared" ref="AL5:AL11" si="21">(BA5/BA$12)</f>
        <v>0.17647058823529413</v>
      </c>
      <c r="AM5" s="7">
        <f t="shared" ref="AM5:AM11" si="22">(BB5/BB$12)</f>
        <v>0.125</v>
      </c>
      <c r="AN5" s="7">
        <f t="shared" ref="AN5:AN11" si="23">(BC5/BC$12)</f>
        <v>0.125</v>
      </c>
      <c r="AO5" s="7">
        <f t="shared" ref="AO5:AO11" si="24">(BD5/BD$12)</f>
        <v>4.1666666666666664E-2</v>
      </c>
      <c r="AP5" s="7">
        <f t="shared" ref="AP5:AP11" si="25">(BE5/BE$12)</f>
        <v>0.11538461538461539</v>
      </c>
      <c r="AQ5" s="7">
        <f t="shared" ref="AQ5:AQ11" si="26">(BF5/BF$12)</f>
        <v>0.11538461538461539</v>
      </c>
      <c r="AR5" s="7">
        <f t="shared" ref="AR5:AR11" si="27">(BG5/BG$12)</f>
        <v>4.5454545454545456E-2</v>
      </c>
      <c r="AS5" s="5"/>
      <c r="AT5" s="4">
        <v>7</v>
      </c>
      <c r="AU5" s="4">
        <v>6</v>
      </c>
      <c r="AV5" s="4">
        <v>4</v>
      </c>
      <c r="AW5" s="4">
        <v>6</v>
      </c>
      <c r="AX5" s="4">
        <v>7</v>
      </c>
      <c r="AY5" s="4">
        <v>7</v>
      </c>
      <c r="AZ5" s="4">
        <v>5</v>
      </c>
      <c r="BA5" s="4">
        <v>3</v>
      </c>
      <c r="BB5" s="4">
        <v>1</v>
      </c>
      <c r="BC5" s="4">
        <v>7</v>
      </c>
      <c r="BD5" s="4">
        <v>2</v>
      </c>
      <c r="BE5" s="4">
        <v>6</v>
      </c>
      <c r="BF5" s="4">
        <v>6</v>
      </c>
      <c r="BG5" s="4">
        <v>2</v>
      </c>
      <c r="BH5" s="2" t="s">
        <v>2</v>
      </c>
    </row>
    <row r="6" spans="16:60" ht="15" thickBot="1" x14ac:dyDescent="0.25">
      <c r="P6" s="8">
        <f t="shared" si="0"/>
        <v>-2.0243817644968085</v>
      </c>
      <c r="Q6" s="7">
        <f t="shared" si="1"/>
        <v>-2.0794415416798357</v>
      </c>
      <c r="R6" s="7">
        <f t="shared" si="2"/>
        <v>-2.3025850929940455</v>
      </c>
      <c r="S6" s="8">
        <f t="shared" si="3"/>
        <v>-1.2527629684953681</v>
      </c>
      <c r="T6" s="7">
        <f t="shared" si="4"/>
        <v>-2.0794415416798357</v>
      </c>
      <c r="U6" s="7">
        <f t="shared" si="5"/>
        <v>-1.9661128563728327</v>
      </c>
      <c r="V6" s="7">
        <f t="shared" si="6"/>
        <v>-2.1972245773362196</v>
      </c>
      <c r="W6" s="7">
        <f t="shared" si="7"/>
        <v>-1.7346010553881064</v>
      </c>
      <c r="X6" s="8">
        <f t="shared" si="8"/>
        <v>-2.0794415416798357</v>
      </c>
      <c r="Y6" s="7">
        <f t="shared" si="9"/>
        <v>-2.0794415416798357</v>
      </c>
      <c r="Z6" s="7">
        <f t="shared" si="10"/>
        <v>-2.0794415416798357</v>
      </c>
      <c r="AA6" s="7">
        <f t="shared" si="11"/>
        <v>-2.1594842493533721</v>
      </c>
      <c r="AB6" s="7">
        <f t="shared" si="12"/>
        <v>-2.1594842493533721</v>
      </c>
      <c r="AC6" s="8">
        <f t="shared" si="13"/>
        <v>-1.9924301646902063</v>
      </c>
      <c r="AE6" s="8">
        <f t="shared" si="14"/>
        <v>0.13207547169811321</v>
      </c>
      <c r="AF6" s="7">
        <f t="shared" si="15"/>
        <v>0.125</v>
      </c>
      <c r="AG6" s="7">
        <f t="shared" si="16"/>
        <v>0.1</v>
      </c>
      <c r="AH6" s="7">
        <f t="shared" si="17"/>
        <v>0.2857142857142857</v>
      </c>
      <c r="AI6" s="7">
        <f t="shared" si="18"/>
        <v>0.125</v>
      </c>
      <c r="AJ6" s="7">
        <f t="shared" si="19"/>
        <v>0.14000000000000001</v>
      </c>
      <c r="AK6" s="7">
        <f t="shared" si="20"/>
        <v>0.1111111111111111</v>
      </c>
      <c r="AL6" s="7">
        <f t="shared" si="21"/>
        <v>0.17647058823529413</v>
      </c>
      <c r="AM6" s="7">
        <f t="shared" si="22"/>
        <v>0.125</v>
      </c>
      <c r="AN6" s="7">
        <f t="shared" si="23"/>
        <v>0.125</v>
      </c>
      <c r="AO6" s="7">
        <f t="shared" si="24"/>
        <v>0.125</v>
      </c>
      <c r="AP6" s="7">
        <f t="shared" si="25"/>
        <v>0.11538461538461539</v>
      </c>
      <c r="AQ6" s="7">
        <f t="shared" si="26"/>
        <v>0.11538461538461539</v>
      </c>
      <c r="AR6" s="7">
        <f t="shared" si="27"/>
        <v>0.13636363636363635</v>
      </c>
      <c r="AS6" s="5"/>
      <c r="AT6" s="4">
        <v>7</v>
      </c>
      <c r="AU6" s="4">
        <v>6</v>
      </c>
      <c r="AV6" s="4">
        <v>4</v>
      </c>
      <c r="AW6" s="4">
        <v>6</v>
      </c>
      <c r="AX6" s="4">
        <v>7</v>
      </c>
      <c r="AY6" s="4">
        <v>7</v>
      </c>
      <c r="AZ6" s="4">
        <v>5</v>
      </c>
      <c r="BA6" s="4">
        <v>3</v>
      </c>
      <c r="BB6" s="4">
        <v>1</v>
      </c>
      <c r="BC6" s="4">
        <v>7</v>
      </c>
      <c r="BD6" s="4">
        <v>6</v>
      </c>
      <c r="BE6" s="4">
        <v>6</v>
      </c>
      <c r="BF6" s="4">
        <v>6</v>
      </c>
      <c r="BG6" s="4">
        <v>6</v>
      </c>
      <c r="BH6" s="2" t="s">
        <v>3</v>
      </c>
    </row>
    <row r="7" spans="16:60" ht="15" thickBot="1" x14ac:dyDescent="0.25">
      <c r="P7" s="8">
        <f t="shared" si="0"/>
        <v>-2.0243817644968085</v>
      </c>
      <c r="Q7" s="7">
        <f t="shared" si="1"/>
        <v>-2.0794415416798357</v>
      </c>
      <c r="R7" s="7">
        <f t="shared" si="2"/>
        <v>-1.8971199848858813</v>
      </c>
      <c r="S7" s="8">
        <f t="shared" si="3"/>
        <v>-3.044522437723423</v>
      </c>
      <c r="T7" s="7">
        <f t="shared" si="4"/>
        <v>-2.0794415416798357</v>
      </c>
      <c r="U7" s="7">
        <f t="shared" si="5"/>
        <v>-1.9661128563728327</v>
      </c>
      <c r="V7" s="7">
        <f t="shared" si="6"/>
        <v>-2.0149030205422647</v>
      </c>
      <c r="W7" s="7">
        <f t="shared" si="7"/>
        <v>-2.1400661634962708</v>
      </c>
      <c r="X7" s="8">
        <f t="shared" si="8"/>
        <v>-2.0794415416798357</v>
      </c>
      <c r="Y7" s="7">
        <f t="shared" si="9"/>
        <v>-2.0794415416798357</v>
      </c>
      <c r="Z7" s="7">
        <f t="shared" si="10"/>
        <v>-1.9252908618525775</v>
      </c>
      <c r="AA7" s="7">
        <f t="shared" si="11"/>
        <v>-2.0053335695261141</v>
      </c>
      <c r="AB7" s="7">
        <f t="shared" si="12"/>
        <v>-2.0053335695261141</v>
      </c>
      <c r="AC7" s="8">
        <f t="shared" si="13"/>
        <v>-1.8382794848629478</v>
      </c>
      <c r="AE7" s="8">
        <f t="shared" si="14"/>
        <v>0.13207547169811321</v>
      </c>
      <c r="AF7" s="7">
        <f t="shared" si="15"/>
        <v>0.125</v>
      </c>
      <c r="AG7" s="7">
        <f t="shared" si="16"/>
        <v>0.15</v>
      </c>
      <c r="AH7" s="7">
        <f t="shared" si="17"/>
        <v>4.7619047619047616E-2</v>
      </c>
      <c r="AI7" s="7">
        <f t="shared" si="18"/>
        <v>0.125</v>
      </c>
      <c r="AJ7" s="7">
        <f t="shared" si="19"/>
        <v>0.14000000000000001</v>
      </c>
      <c r="AK7" s="7">
        <f t="shared" si="20"/>
        <v>0.13333333333333333</v>
      </c>
      <c r="AL7" s="7">
        <f t="shared" si="21"/>
        <v>0.11764705882352941</v>
      </c>
      <c r="AM7" s="7">
        <f t="shared" si="22"/>
        <v>0.125</v>
      </c>
      <c r="AN7" s="7">
        <f t="shared" si="23"/>
        <v>0.125</v>
      </c>
      <c r="AO7" s="7">
        <f t="shared" si="24"/>
        <v>0.14583333333333334</v>
      </c>
      <c r="AP7" s="7">
        <f t="shared" si="25"/>
        <v>0.13461538461538461</v>
      </c>
      <c r="AQ7" s="7">
        <f t="shared" si="26"/>
        <v>0.13461538461538461</v>
      </c>
      <c r="AR7" s="7">
        <f t="shared" si="27"/>
        <v>0.15909090909090909</v>
      </c>
      <c r="AS7" s="5"/>
      <c r="AT7" s="4">
        <v>7</v>
      </c>
      <c r="AU7" s="4">
        <v>6</v>
      </c>
      <c r="AV7" s="4">
        <v>6</v>
      </c>
      <c r="AW7" s="4">
        <v>1</v>
      </c>
      <c r="AX7" s="4">
        <v>7</v>
      </c>
      <c r="AY7" s="4">
        <v>7</v>
      </c>
      <c r="AZ7" s="4">
        <v>6</v>
      </c>
      <c r="BA7" s="4">
        <v>2</v>
      </c>
      <c r="BB7" s="4">
        <v>1</v>
      </c>
      <c r="BC7" s="4">
        <v>7</v>
      </c>
      <c r="BD7" s="4">
        <v>7</v>
      </c>
      <c r="BE7" s="4">
        <v>7</v>
      </c>
      <c r="BF7" s="4">
        <v>7</v>
      </c>
      <c r="BG7" s="4">
        <v>7</v>
      </c>
      <c r="BH7" s="2" t="s">
        <v>4</v>
      </c>
    </row>
    <row r="8" spans="16:60" ht="15" thickBot="1" x14ac:dyDescent="0.25">
      <c r="P8" s="8">
        <f t="shared" si="0"/>
        <v>-2.5839975524322312</v>
      </c>
      <c r="Q8" s="7">
        <f t="shared" si="1"/>
        <v>-2.0794415416798357</v>
      </c>
      <c r="R8" s="7">
        <f t="shared" si="2"/>
        <v>-2.3025850929940455</v>
      </c>
      <c r="S8" s="8">
        <f t="shared" si="3"/>
        <v>-3.044522437723423</v>
      </c>
      <c r="T8" s="7">
        <f t="shared" si="4"/>
        <v>-2.0794415416798357</v>
      </c>
      <c r="U8" s="7">
        <f t="shared" si="5"/>
        <v>-1.9661128563728327</v>
      </c>
      <c r="V8" s="7">
        <f t="shared" si="6"/>
        <v>-2.4203681286504293</v>
      </c>
      <c r="W8" s="7">
        <f t="shared" si="7"/>
        <v>-2.8332133440562162</v>
      </c>
      <c r="X8" s="8">
        <f t="shared" si="8"/>
        <v>-2.0794415416798357</v>
      </c>
      <c r="Y8" s="7">
        <f t="shared" si="9"/>
        <v>-2.0794415416798357</v>
      </c>
      <c r="Z8" s="7">
        <f t="shared" si="10"/>
        <v>-1.9252908618525775</v>
      </c>
      <c r="AA8" s="7">
        <f t="shared" si="11"/>
        <v>-2.341805806147327</v>
      </c>
      <c r="AB8" s="7">
        <f t="shared" si="12"/>
        <v>-2.341805806147327</v>
      </c>
      <c r="AC8" s="8">
        <f t="shared" si="13"/>
        <v>-2.6855773452501515</v>
      </c>
      <c r="AE8" s="8">
        <f t="shared" si="14"/>
        <v>7.5471698113207544E-2</v>
      </c>
      <c r="AF8" s="7">
        <f t="shared" si="15"/>
        <v>0.125</v>
      </c>
      <c r="AG8" s="7">
        <f t="shared" si="16"/>
        <v>0.1</v>
      </c>
      <c r="AH8" s="7">
        <f t="shared" si="17"/>
        <v>4.7619047619047616E-2</v>
      </c>
      <c r="AI8" s="7">
        <f t="shared" si="18"/>
        <v>0.125</v>
      </c>
      <c r="AJ8" s="7">
        <f t="shared" si="19"/>
        <v>0.14000000000000001</v>
      </c>
      <c r="AK8" s="7">
        <f t="shared" si="20"/>
        <v>8.8888888888888892E-2</v>
      </c>
      <c r="AL8" s="7">
        <f t="shared" si="21"/>
        <v>5.8823529411764705E-2</v>
      </c>
      <c r="AM8" s="7">
        <f t="shared" si="22"/>
        <v>0.125</v>
      </c>
      <c r="AN8" s="7">
        <f t="shared" si="23"/>
        <v>0.125</v>
      </c>
      <c r="AO8" s="7">
        <f t="shared" si="24"/>
        <v>0.14583333333333334</v>
      </c>
      <c r="AP8" s="7">
        <f t="shared" si="25"/>
        <v>9.6153846153846159E-2</v>
      </c>
      <c r="AQ8" s="7">
        <f t="shared" si="26"/>
        <v>9.6153846153846159E-2</v>
      </c>
      <c r="AR8" s="7">
        <f t="shared" si="27"/>
        <v>6.8181818181818177E-2</v>
      </c>
      <c r="AS8" s="5"/>
      <c r="AT8" s="4">
        <v>4</v>
      </c>
      <c r="AU8" s="4">
        <v>6</v>
      </c>
      <c r="AV8" s="4">
        <v>4</v>
      </c>
      <c r="AW8" s="4">
        <v>1</v>
      </c>
      <c r="AX8" s="4">
        <v>7</v>
      </c>
      <c r="AY8" s="4">
        <v>7</v>
      </c>
      <c r="AZ8" s="4">
        <v>4</v>
      </c>
      <c r="BA8" s="4">
        <v>1</v>
      </c>
      <c r="BB8" s="4">
        <v>1</v>
      </c>
      <c r="BC8" s="4">
        <v>7</v>
      </c>
      <c r="BD8" s="4">
        <v>7</v>
      </c>
      <c r="BE8" s="4">
        <v>5</v>
      </c>
      <c r="BF8" s="4">
        <v>5</v>
      </c>
      <c r="BG8" s="4">
        <v>3</v>
      </c>
      <c r="BH8" s="2" t="s">
        <v>5</v>
      </c>
    </row>
    <row r="9" spans="16:60" ht="15" thickBot="1" x14ac:dyDescent="0.25">
      <c r="P9" s="8">
        <f t="shared" si="0"/>
        <v>-2.0243817644968085</v>
      </c>
      <c r="Q9" s="7">
        <f t="shared" si="1"/>
        <v>-2.0794415416798357</v>
      </c>
      <c r="R9" s="7">
        <f t="shared" si="2"/>
        <v>-1.8971199848858813</v>
      </c>
      <c r="S9" s="8">
        <f t="shared" si="3"/>
        <v>-3.044522437723423</v>
      </c>
      <c r="T9" s="7">
        <f t="shared" si="4"/>
        <v>-2.0794415416798357</v>
      </c>
      <c r="U9" s="7">
        <f t="shared" si="5"/>
        <v>-1.9661128563728327</v>
      </c>
      <c r="V9" s="7">
        <f t="shared" si="6"/>
        <v>-2.0149030205422647</v>
      </c>
      <c r="W9" s="7">
        <f t="shared" si="7"/>
        <v>-2.8332133440562162</v>
      </c>
      <c r="X9" s="8">
        <f t="shared" si="8"/>
        <v>-2.0794415416798357</v>
      </c>
      <c r="Y9" s="7">
        <f t="shared" si="9"/>
        <v>-2.0794415416798357</v>
      </c>
      <c r="Z9" s="7">
        <f t="shared" si="10"/>
        <v>-1.9252908618525775</v>
      </c>
      <c r="AA9" s="7">
        <f t="shared" si="11"/>
        <v>-2.0053335695261141</v>
      </c>
      <c r="AB9" s="7">
        <f t="shared" si="12"/>
        <v>-2.0053335695261141</v>
      </c>
      <c r="AC9" s="8">
        <f t="shared" si="13"/>
        <v>-1.8382794848629478</v>
      </c>
      <c r="AE9" s="8">
        <f t="shared" si="14"/>
        <v>0.13207547169811321</v>
      </c>
      <c r="AF9" s="7">
        <f t="shared" si="15"/>
        <v>0.125</v>
      </c>
      <c r="AG9" s="7">
        <f t="shared" si="16"/>
        <v>0.15</v>
      </c>
      <c r="AH9" s="7">
        <f t="shared" si="17"/>
        <v>4.7619047619047616E-2</v>
      </c>
      <c r="AI9" s="7">
        <f t="shared" si="18"/>
        <v>0.125</v>
      </c>
      <c r="AJ9" s="7">
        <f t="shared" si="19"/>
        <v>0.14000000000000001</v>
      </c>
      <c r="AK9" s="7">
        <f t="shared" si="20"/>
        <v>0.13333333333333333</v>
      </c>
      <c r="AL9" s="7">
        <f t="shared" si="21"/>
        <v>5.8823529411764705E-2</v>
      </c>
      <c r="AM9" s="7">
        <f t="shared" si="22"/>
        <v>0.125</v>
      </c>
      <c r="AN9" s="7">
        <f t="shared" si="23"/>
        <v>0.125</v>
      </c>
      <c r="AO9" s="7">
        <f t="shared" si="24"/>
        <v>0.14583333333333334</v>
      </c>
      <c r="AP9" s="7">
        <f t="shared" si="25"/>
        <v>0.13461538461538461</v>
      </c>
      <c r="AQ9" s="7">
        <f t="shared" si="26"/>
        <v>0.13461538461538461</v>
      </c>
      <c r="AR9" s="7">
        <f t="shared" si="27"/>
        <v>0.15909090909090909</v>
      </c>
      <c r="AS9" s="5"/>
      <c r="AT9" s="4">
        <v>7</v>
      </c>
      <c r="AU9" s="4">
        <v>6</v>
      </c>
      <c r="AV9" s="4">
        <v>6</v>
      </c>
      <c r="AW9" s="4">
        <v>1</v>
      </c>
      <c r="AX9" s="4">
        <v>7</v>
      </c>
      <c r="AY9" s="4">
        <v>7</v>
      </c>
      <c r="AZ9" s="4">
        <v>6</v>
      </c>
      <c r="BA9" s="4">
        <v>1</v>
      </c>
      <c r="BB9" s="4">
        <v>1</v>
      </c>
      <c r="BC9" s="4">
        <v>7</v>
      </c>
      <c r="BD9" s="4">
        <v>7</v>
      </c>
      <c r="BE9" s="4">
        <v>7</v>
      </c>
      <c r="BF9" s="4">
        <v>7</v>
      </c>
      <c r="BG9" s="4">
        <v>7</v>
      </c>
      <c r="BH9" s="2" t="s">
        <v>6</v>
      </c>
    </row>
    <row r="10" spans="16:60" ht="15" thickBot="1" x14ac:dyDescent="0.25">
      <c r="P10" s="8">
        <f t="shared" si="0"/>
        <v>-2.0243817644968085</v>
      </c>
      <c r="Q10" s="7">
        <f t="shared" si="1"/>
        <v>-2.0794415416798357</v>
      </c>
      <c r="R10" s="7">
        <f t="shared" si="2"/>
        <v>-2.3025850929940455</v>
      </c>
      <c r="S10" s="8">
        <f t="shared" si="3"/>
        <v>-1.6582280766035324</v>
      </c>
      <c r="T10" s="7">
        <f t="shared" si="4"/>
        <v>-2.0794415416798357</v>
      </c>
      <c r="U10" s="7">
        <f t="shared" si="5"/>
        <v>-1.9661128563728327</v>
      </c>
      <c r="V10" s="7">
        <f t="shared" si="6"/>
        <v>-2.0149030205422647</v>
      </c>
      <c r="W10" s="7">
        <f t="shared" si="7"/>
        <v>-1.7346010553881064</v>
      </c>
      <c r="X10" s="8">
        <f t="shared" si="8"/>
        <v>-2.0794415416798357</v>
      </c>
      <c r="Y10" s="7">
        <f t="shared" si="9"/>
        <v>-2.0794415416798357</v>
      </c>
      <c r="Z10" s="7">
        <f t="shared" si="10"/>
        <v>-2.0794415416798357</v>
      </c>
      <c r="AA10" s="7">
        <f t="shared" si="11"/>
        <v>-2.0053335695261141</v>
      </c>
      <c r="AB10" s="7">
        <f t="shared" si="12"/>
        <v>-2.0053335695261141</v>
      </c>
      <c r="AC10" s="8">
        <f t="shared" si="13"/>
        <v>-1.9924301646902063</v>
      </c>
      <c r="AE10" s="8">
        <f t="shared" si="14"/>
        <v>0.13207547169811321</v>
      </c>
      <c r="AF10" s="7">
        <f t="shared" si="15"/>
        <v>0.125</v>
      </c>
      <c r="AG10" s="7">
        <f t="shared" si="16"/>
        <v>0.1</v>
      </c>
      <c r="AH10" s="7">
        <f t="shared" si="17"/>
        <v>0.19047619047619047</v>
      </c>
      <c r="AI10" s="7">
        <f t="shared" si="18"/>
        <v>0.125</v>
      </c>
      <c r="AJ10" s="7">
        <f t="shared" si="19"/>
        <v>0.14000000000000001</v>
      </c>
      <c r="AK10" s="7">
        <f t="shared" si="20"/>
        <v>0.13333333333333333</v>
      </c>
      <c r="AL10" s="7">
        <f t="shared" si="21"/>
        <v>0.17647058823529413</v>
      </c>
      <c r="AM10" s="7">
        <f t="shared" si="22"/>
        <v>0.125</v>
      </c>
      <c r="AN10" s="7">
        <f t="shared" si="23"/>
        <v>0.125</v>
      </c>
      <c r="AO10" s="7">
        <f t="shared" si="24"/>
        <v>0.125</v>
      </c>
      <c r="AP10" s="7">
        <f t="shared" si="25"/>
        <v>0.13461538461538461</v>
      </c>
      <c r="AQ10" s="7">
        <f t="shared" si="26"/>
        <v>0.13461538461538461</v>
      </c>
      <c r="AR10" s="7">
        <f t="shared" si="27"/>
        <v>0.13636363636363635</v>
      </c>
      <c r="AS10" s="5"/>
      <c r="AT10" s="4">
        <v>7</v>
      </c>
      <c r="AU10" s="4">
        <v>6</v>
      </c>
      <c r="AV10" s="4">
        <v>4</v>
      </c>
      <c r="AW10" s="4">
        <v>4</v>
      </c>
      <c r="AX10" s="4">
        <v>7</v>
      </c>
      <c r="AY10" s="4">
        <v>7</v>
      </c>
      <c r="AZ10" s="4">
        <v>6</v>
      </c>
      <c r="BA10" s="4">
        <v>3</v>
      </c>
      <c r="BB10" s="4">
        <v>1</v>
      </c>
      <c r="BC10" s="4">
        <v>7</v>
      </c>
      <c r="BD10" s="4">
        <v>6</v>
      </c>
      <c r="BE10" s="4">
        <v>7</v>
      </c>
      <c r="BF10" s="4">
        <v>7</v>
      </c>
      <c r="BG10" s="4">
        <v>6</v>
      </c>
      <c r="BH10" s="2" t="s">
        <v>7</v>
      </c>
    </row>
    <row r="11" spans="16:60" ht="15" thickBot="1" x14ac:dyDescent="0.25">
      <c r="P11" s="8">
        <f t="shared" si="0"/>
        <v>-2.0243817644968085</v>
      </c>
      <c r="Q11" s="7">
        <f t="shared" si="1"/>
        <v>-2.0794415416798357</v>
      </c>
      <c r="R11" s="7">
        <f t="shared" si="2"/>
        <v>-1.8971199848858813</v>
      </c>
      <c r="S11" s="8">
        <f t="shared" si="3"/>
        <v>-3.044522437723423</v>
      </c>
      <c r="T11" s="7">
        <f t="shared" si="4"/>
        <v>-2.0794415416798357</v>
      </c>
      <c r="U11" s="7">
        <f t="shared" si="5"/>
        <v>-3.912023005428146</v>
      </c>
      <c r="V11" s="7">
        <f t="shared" si="6"/>
        <v>-1.8607523407150064</v>
      </c>
      <c r="W11" s="7">
        <f t="shared" si="7"/>
        <v>-2.1400661634962708</v>
      </c>
      <c r="X11" s="8">
        <f t="shared" si="8"/>
        <v>-2.0794415416798357</v>
      </c>
      <c r="Y11" s="7">
        <f t="shared" si="9"/>
        <v>-2.0794415416798357</v>
      </c>
      <c r="Z11" s="7">
        <f t="shared" si="10"/>
        <v>-2.0794415416798357</v>
      </c>
      <c r="AA11" s="7">
        <f t="shared" si="11"/>
        <v>-2.0053335695261141</v>
      </c>
      <c r="AB11" s="7">
        <f t="shared" si="12"/>
        <v>-2.0053335695261141</v>
      </c>
      <c r="AC11" s="8">
        <f t="shared" si="13"/>
        <v>-1.9924301646902063</v>
      </c>
      <c r="AE11" s="8">
        <f t="shared" si="14"/>
        <v>0.13207547169811321</v>
      </c>
      <c r="AF11" s="7">
        <f t="shared" si="15"/>
        <v>0.125</v>
      </c>
      <c r="AG11" s="7">
        <f t="shared" si="16"/>
        <v>0.15</v>
      </c>
      <c r="AH11" s="7">
        <f t="shared" si="17"/>
        <v>4.7619047619047616E-2</v>
      </c>
      <c r="AI11" s="7">
        <f t="shared" si="18"/>
        <v>0.125</v>
      </c>
      <c r="AJ11" s="7">
        <f t="shared" si="19"/>
        <v>0.02</v>
      </c>
      <c r="AK11" s="7">
        <f t="shared" si="20"/>
        <v>0.15555555555555556</v>
      </c>
      <c r="AL11" s="7">
        <f t="shared" si="21"/>
        <v>0.11764705882352941</v>
      </c>
      <c r="AM11" s="7">
        <f t="shared" si="22"/>
        <v>0.125</v>
      </c>
      <c r="AN11" s="7">
        <f t="shared" si="23"/>
        <v>0.125</v>
      </c>
      <c r="AO11" s="7">
        <f t="shared" si="24"/>
        <v>0.125</v>
      </c>
      <c r="AP11" s="7">
        <f t="shared" si="25"/>
        <v>0.13461538461538461</v>
      </c>
      <c r="AQ11" s="7">
        <f t="shared" si="26"/>
        <v>0.13461538461538461</v>
      </c>
      <c r="AR11" s="7">
        <f t="shared" si="27"/>
        <v>0.13636363636363635</v>
      </c>
      <c r="AS11" s="5"/>
      <c r="AT11" s="4">
        <v>7</v>
      </c>
      <c r="AU11" s="4">
        <v>6</v>
      </c>
      <c r="AV11" s="4">
        <v>6</v>
      </c>
      <c r="AW11" s="4">
        <v>1</v>
      </c>
      <c r="AX11" s="4">
        <v>7</v>
      </c>
      <c r="AY11" s="4">
        <v>1</v>
      </c>
      <c r="AZ11" s="4">
        <v>7</v>
      </c>
      <c r="BA11" s="4">
        <v>2</v>
      </c>
      <c r="BB11" s="4">
        <v>1</v>
      </c>
      <c r="BC11" s="4">
        <v>7</v>
      </c>
      <c r="BD11" s="4">
        <v>6</v>
      </c>
      <c r="BE11" s="4">
        <v>7</v>
      </c>
      <c r="BF11" s="4">
        <v>7</v>
      </c>
      <c r="BG11" s="4">
        <v>6</v>
      </c>
      <c r="BH11" s="2" t="s">
        <v>8</v>
      </c>
    </row>
    <row r="12" spans="16:60" x14ac:dyDescent="0.2">
      <c r="AT12" s="9">
        <f>SUM(AT4:AT11)</f>
        <v>53</v>
      </c>
      <c r="AU12" s="9">
        <f>SUM(AU4:AU11)</f>
        <v>48</v>
      </c>
      <c r="AV12" s="9">
        <f>SUM(AV4:AV11)</f>
        <v>40</v>
      </c>
      <c r="AW12" s="9">
        <f>SUM(AW4:AW11)</f>
        <v>21</v>
      </c>
      <c r="AX12" s="9">
        <f>SUM(AX4:AX11)</f>
        <v>56</v>
      </c>
      <c r="AY12" s="9">
        <f>SUM(AY4:AY11)</f>
        <v>50</v>
      </c>
      <c r="AZ12" s="9">
        <f>SUM(AZ4:AZ11)</f>
        <v>45</v>
      </c>
      <c r="BA12" s="9">
        <f>SUM(BA4:BA11)</f>
        <v>17</v>
      </c>
      <c r="BB12" s="9">
        <f>SUM(BB4:BB11)</f>
        <v>8</v>
      </c>
      <c r="BC12" s="9">
        <f>SUM(BC4:BC11)</f>
        <v>56</v>
      </c>
      <c r="BD12" s="9">
        <f>SUM(BD4:BD11)</f>
        <v>48</v>
      </c>
      <c r="BE12" s="9">
        <f>SUM(BE4:BE11)</f>
        <v>52</v>
      </c>
      <c r="BF12" s="9">
        <f>SUM(BF4:BF11)</f>
        <v>52</v>
      </c>
      <c r="BG12" s="9">
        <f>SUM(BG4:BG11)</f>
        <v>44</v>
      </c>
      <c r="BH12" s="6" t="s">
        <v>23</v>
      </c>
    </row>
    <row r="14" spans="16:60" x14ac:dyDescent="0.2">
      <c r="AL14" s="7"/>
      <c r="AM14" s="7"/>
      <c r="AN14" s="7" t="s">
        <v>25</v>
      </c>
      <c r="AO14" s="7" t="s">
        <v>24</v>
      </c>
    </row>
    <row r="15" spans="16:60" x14ac:dyDescent="0.2">
      <c r="AL15" s="7"/>
      <c r="AM15" s="9">
        <f>(1/AN15)</f>
        <v>0.48089834696298783</v>
      </c>
      <c r="AN15" s="7">
        <f>LN(8)</f>
        <v>2.0794415416798357</v>
      </c>
      <c r="AO15" s="7"/>
    </row>
    <row r="17" spans="39:44" x14ac:dyDescent="0.2">
      <c r="AR17" s="7">
        <v>1</v>
      </c>
    </row>
    <row r="18" spans="39:44" x14ac:dyDescent="0.2">
      <c r="AM18" s="10" t="s">
        <v>27</v>
      </c>
      <c r="AN18" s="11"/>
      <c r="AO18" s="12" t="s">
        <v>28</v>
      </c>
      <c r="AQ18" s="7">
        <v>1</v>
      </c>
      <c r="AR18" s="7" t="s">
        <v>26</v>
      </c>
    </row>
    <row r="19" spans="39:44" x14ac:dyDescent="0.2">
      <c r="AP19" s="7">
        <f>(AR19*AQ19)</f>
        <v>-0.29245355441001442</v>
      </c>
      <c r="AQ19" s="7">
        <v>-1.8382794848629478</v>
      </c>
      <c r="AR19" s="7">
        <v>0.15909090909090909</v>
      </c>
    </row>
    <row r="20" spans="39:44" x14ac:dyDescent="0.2">
      <c r="AP20" s="7">
        <f t="shared" ref="AP20:AP26" si="28">(AR20*AQ20)</f>
        <v>-0.14050192969810527</v>
      </c>
      <c r="AQ20" s="7">
        <v>-3.0910424533583156</v>
      </c>
      <c r="AR20" s="7">
        <v>4.5454545454545456E-2</v>
      </c>
    </row>
    <row r="21" spans="39:44" x14ac:dyDescent="0.2">
      <c r="AP21" s="7">
        <f t="shared" si="28"/>
        <v>-0.2716950224577554</v>
      </c>
      <c r="AQ21" s="7">
        <v>-1.9924301646902063</v>
      </c>
      <c r="AR21" s="7">
        <v>0.13636363636363635</v>
      </c>
    </row>
    <row r="22" spans="39:44" x14ac:dyDescent="0.2">
      <c r="AP22" s="7">
        <f t="shared" si="28"/>
        <v>-0.29245355441001442</v>
      </c>
      <c r="AQ22" s="7">
        <v>-1.8382794848629478</v>
      </c>
      <c r="AR22" s="7">
        <v>0.15909090909090909</v>
      </c>
    </row>
    <row r="23" spans="39:44" x14ac:dyDescent="0.2">
      <c r="AP23" s="7">
        <f t="shared" si="28"/>
        <v>-0.18310754626705578</v>
      </c>
      <c r="AQ23" s="7">
        <v>-2.6855773452501515</v>
      </c>
      <c r="AR23" s="7">
        <v>6.8181818181818177E-2</v>
      </c>
    </row>
    <row r="24" spans="39:44" x14ac:dyDescent="0.2">
      <c r="AP24" s="7">
        <f t="shared" si="28"/>
        <v>-0.29245355441001442</v>
      </c>
      <c r="AQ24" s="7">
        <v>-1.8382794848629478</v>
      </c>
      <c r="AR24" s="7">
        <v>0.15909090909090909</v>
      </c>
    </row>
    <row r="25" spans="39:44" x14ac:dyDescent="0.2">
      <c r="AP25" s="7">
        <f t="shared" si="28"/>
        <v>-0.2716950224577554</v>
      </c>
      <c r="AQ25" s="7">
        <v>-1.9924301646902063</v>
      </c>
      <c r="AR25" s="7">
        <v>0.13636363636363635</v>
      </c>
    </row>
    <row r="26" spans="39:44" x14ac:dyDescent="0.2">
      <c r="AP26" s="7">
        <f t="shared" si="28"/>
        <v>-0.2716950224577554</v>
      </c>
      <c r="AQ26" s="7">
        <v>-1.9924301646902063</v>
      </c>
      <c r="AR26" s="7">
        <v>0.13636363636363635</v>
      </c>
    </row>
    <row r="27" spans="39:44" x14ac:dyDescent="0.2">
      <c r="AM27" s="21">
        <f>(AN27/0.305154334)</f>
        <v>9.9891695377649775E-2</v>
      </c>
      <c r="AN27" s="16">
        <f>(1-AO27)</f>
        <v>3.0482383775097599E-2</v>
      </c>
      <c r="AO27" s="14">
        <f>(-AM15*AP27)</f>
        <v>0.9695176162249024</v>
      </c>
      <c r="AP27" s="13">
        <f>SUM(AP19:AP26)</f>
        <v>-2.0160552065684705</v>
      </c>
    </row>
    <row r="30" spans="39:44" x14ac:dyDescent="0.2">
      <c r="AR30" s="7">
        <v>2</v>
      </c>
    </row>
    <row r="31" spans="39:44" x14ac:dyDescent="0.2">
      <c r="AM31" s="10" t="s">
        <v>27</v>
      </c>
      <c r="AN31" s="11"/>
      <c r="AO31" s="12" t="s">
        <v>28</v>
      </c>
      <c r="AQ31" s="7">
        <v>2</v>
      </c>
      <c r="AR31" s="7" t="s">
        <v>26</v>
      </c>
    </row>
    <row r="32" spans="39:44" x14ac:dyDescent="0.2">
      <c r="AP32" s="7">
        <f>(AR32*AQ32)</f>
        <v>-0.26994874974389999</v>
      </c>
      <c r="AQ32" s="7">
        <v>-2.0053335695261141</v>
      </c>
      <c r="AR32" s="7">
        <v>0.13461538461538461</v>
      </c>
    </row>
    <row r="33" spans="39:44" x14ac:dyDescent="0.2">
      <c r="AP33" s="7">
        <f t="shared" ref="AP33:AP39" si="29">(AR33*AQ33)</f>
        <v>-0.24917125954077371</v>
      </c>
      <c r="AQ33" s="7">
        <v>-2.1594842493533721</v>
      </c>
      <c r="AR33" s="7">
        <v>0.11538461538461539</v>
      </c>
    </row>
    <row r="34" spans="39:44" x14ac:dyDescent="0.2">
      <c r="AP34" s="7">
        <f t="shared" si="29"/>
        <v>-0.24917125954077371</v>
      </c>
      <c r="AQ34" s="7">
        <v>-2.1594842493533721</v>
      </c>
      <c r="AR34" s="7">
        <v>0.11538461538461539</v>
      </c>
    </row>
    <row r="35" spans="39:44" x14ac:dyDescent="0.2">
      <c r="AP35" s="7">
        <f t="shared" si="29"/>
        <v>-0.26994874974389999</v>
      </c>
      <c r="AQ35" s="7">
        <v>-2.0053335695261141</v>
      </c>
      <c r="AR35" s="7">
        <v>0.13461538461538461</v>
      </c>
    </row>
    <row r="36" spans="39:44" x14ac:dyDescent="0.2">
      <c r="AP36" s="7">
        <f t="shared" si="29"/>
        <v>-0.22517363520647377</v>
      </c>
      <c r="AQ36" s="7">
        <v>-2.341805806147327</v>
      </c>
      <c r="AR36" s="7">
        <v>9.6153846153846159E-2</v>
      </c>
    </row>
    <row r="37" spans="39:44" x14ac:dyDescent="0.2">
      <c r="AP37" s="7">
        <f t="shared" si="29"/>
        <v>-0.26994874974389999</v>
      </c>
      <c r="AQ37" s="7">
        <v>-2.0053335695261141</v>
      </c>
      <c r="AR37" s="7">
        <v>0.13461538461538461</v>
      </c>
    </row>
    <row r="38" spans="39:44" x14ac:dyDescent="0.2">
      <c r="AP38" s="7">
        <f t="shared" si="29"/>
        <v>-0.26994874974389999</v>
      </c>
      <c r="AQ38" s="7">
        <v>-2.0053335695261141</v>
      </c>
      <c r="AR38" s="7">
        <v>0.13461538461538461</v>
      </c>
    </row>
    <row r="39" spans="39:44" x14ac:dyDescent="0.2">
      <c r="AP39" s="7">
        <f t="shared" si="29"/>
        <v>-0.26994874974389999</v>
      </c>
      <c r="AQ39" s="7">
        <v>-2.0053335695261141</v>
      </c>
      <c r="AR39" s="7">
        <v>0.13461538461538461</v>
      </c>
    </row>
    <row r="40" spans="39:44" x14ac:dyDescent="0.2">
      <c r="AM40" s="21">
        <f>(AN40/0.305154334)</f>
        <v>9.741758473725862E-3</v>
      </c>
      <c r="AN40" s="17">
        <f>(1-AO40)</f>
        <v>2.9727398190386722E-3</v>
      </c>
      <c r="AO40" s="15">
        <f>(-AM15*AP40)</f>
        <v>0.99702726018096133</v>
      </c>
      <c r="AP40" s="13">
        <f>SUM(AP32:AP39)</f>
        <v>-2.0732599030075209</v>
      </c>
    </row>
    <row r="43" spans="39:44" x14ac:dyDescent="0.2">
      <c r="AR43" s="7">
        <v>3</v>
      </c>
    </row>
    <row r="44" spans="39:44" x14ac:dyDescent="0.2">
      <c r="AM44" s="10" t="s">
        <v>27</v>
      </c>
      <c r="AN44" s="11"/>
      <c r="AO44" s="12" t="s">
        <v>28</v>
      </c>
      <c r="AQ44" s="7">
        <v>3</v>
      </c>
      <c r="AR44" s="7" t="s">
        <v>26</v>
      </c>
    </row>
    <row r="45" spans="39:44" x14ac:dyDescent="0.2">
      <c r="AP45" s="7">
        <f>(AR45*AQ45)</f>
        <v>-0.26994874974389999</v>
      </c>
      <c r="AQ45" s="7">
        <v>-2.0053335695261141</v>
      </c>
      <c r="AR45" s="7">
        <v>0.13461538461538461</v>
      </c>
    </row>
    <row r="46" spans="39:44" x14ac:dyDescent="0.2">
      <c r="AP46" s="7">
        <f t="shared" ref="AP46:AP52" si="30">(AR46*AQ46)</f>
        <v>-0.24917125954077371</v>
      </c>
      <c r="AQ46" s="7">
        <v>-2.1594842493533721</v>
      </c>
      <c r="AR46" s="7">
        <v>0.11538461538461539</v>
      </c>
    </row>
    <row r="47" spans="39:44" x14ac:dyDescent="0.2">
      <c r="AP47" s="7">
        <f t="shared" si="30"/>
        <v>-0.24917125954077371</v>
      </c>
      <c r="AQ47" s="7">
        <v>-2.1594842493533721</v>
      </c>
      <c r="AR47" s="7">
        <v>0.11538461538461539</v>
      </c>
    </row>
    <row r="48" spans="39:44" x14ac:dyDescent="0.2">
      <c r="AP48" s="7">
        <f t="shared" si="30"/>
        <v>-0.26994874974389999</v>
      </c>
      <c r="AQ48" s="7">
        <v>-2.0053335695261141</v>
      </c>
      <c r="AR48" s="7">
        <v>0.13461538461538461</v>
      </c>
    </row>
    <row r="49" spans="39:44" x14ac:dyDescent="0.2">
      <c r="AP49" s="7">
        <f t="shared" si="30"/>
        <v>-0.22517363520647377</v>
      </c>
      <c r="AQ49" s="7">
        <v>-2.341805806147327</v>
      </c>
      <c r="AR49" s="7">
        <v>9.6153846153846159E-2</v>
      </c>
    </row>
    <row r="50" spans="39:44" x14ac:dyDescent="0.2">
      <c r="AP50" s="7">
        <f t="shared" si="30"/>
        <v>-0.26994874974389999</v>
      </c>
      <c r="AQ50" s="7">
        <v>-2.0053335695261141</v>
      </c>
      <c r="AR50" s="7">
        <v>0.13461538461538461</v>
      </c>
    </row>
    <row r="51" spans="39:44" x14ac:dyDescent="0.2">
      <c r="AP51" s="7">
        <f t="shared" si="30"/>
        <v>-0.26994874974389999</v>
      </c>
      <c r="AQ51" s="7">
        <v>-2.0053335695261141</v>
      </c>
      <c r="AR51" s="7">
        <v>0.13461538461538461</v>
      </c>
    </row>
    <row r="52" spans="39:44" x14ac:dyDescent="0.2">
      <c r="AP52" s="7">
        <f t="shared" si="30"/>
        <v>-0.26994874974389999</v>
      </c>
      <c r="AQ52" s="7">
        <v>-2.0053335695261141</v>
      </c>
      <c r="AR52" s="7">
        <v>0.13461538461538461</v>
      </c>
    </row>
    <row r="53" spans="39:44" x14ac:dyDescent="0.2">
      <c r="AM53" s="21">
        <f>(AN53/0.305154334)</f>
        <v>9.741758473725862E-3</v>
      </c>
      <c r="AN53" s="16">
        <f>(1-AO53)</f>
        <v>2.9727398190386722E-3</v>
      </c>
      <c r="AO53" s="15">
        <f>(-AM15*AP53)</f>
        <v>0.99702726018096133</v>
      </c>
      <c r="AP53" s="13">
        <f>SUM(AP45:AP52)</f>
        <v>-2.0732599030075209</v>
      </c>
    </row>
    <row r="56" spans="39:44" x14ac:dyDescent="0.2">
      <c r="AR56" s="7">
        <v>4</v>
      </c>
    </row>
    <row r="57" spans="39:44" x14ac:dyDescent="0.2">
      <c r="AM57" s="10" t="s">
        <v>27</v>
      </c>
      <c r="AN57" s="11"/>
      <c r="AO57" s="12" t="s">
        <v>28</v>
      </c>
      <c r="AQ57" s="7">
        <v>4</v>
      </c>
      <c r="AR57" s="7" t="s">
        <v>26</v>
      </c>
    </row>
    <row r="58" spans="39:44" x14ac:dyDescent="0.2">
      <c r="AP58" s="7">
        <f>(AR58*AQ58)</f>
        <v>-0.28077158402016755</v>
      </c>
      <c r="AQ58" s="7">
        <v>-1.9252908618525775</v>
      </c>
      <c r="AR58" s="7">
        <v>0.14583333333333334</v>
      </c>
    </row>
    <row r="59" spans="39:44" x14ac:dyDescent="0.2">
      <c r="AP59" s="7">
        <f t="shared" ref="AP59:AP65" si="31">(AR59*AQ59)</f>
        <v>-0.13241890959783106</v>
      </c>
      <c r="AQ59" s="7">
        <v>-3.1780538303479458</v>
      </c>
      <c r="AR59" s="7">
        <v>4.1666666666666664E-2</v>
      </c>
    </row>
    <row r="60" spans="39:44" x14ac:dyDescent="0.2">
      <c r="AP60" s="7">
        <f t="shared" si="31"/>
        <v>-0.25993019270997947</v>
      </c>
      <c r="AQ60" s="7">
        <v>-2.0794415416798357</v>
      </c>
      <c r="AR60" s="7">
        <v>0.125</v>
      </c>
    </row>
    <row r="61" spans="39:44" x14ac:dyDescent="0.2">
      <c r="AP61" s="7">
        <f t="shared" si="31"/>
        <v>-0.28077158402016755</v>
      </c>
      <c r="AQ61" s="7">
        <v>-1.9252908618525775</v>
      </c>
      <c r="AR61" s="7">
        <v>0.14583333333333334</v>
      </c>
    </row>
    <row r="62" spans="39:44" x14ac:dyDescent="0.2">
      <c r="AP62" s="7">
        <f t="shared" si="31"/>
        <v>-0.28077158402016755</v>
      </c>
      <c r="AQ62" s="7">
        <v>-1.9252908618525775</v>
      </c>
      <c r="AR62" s="7">
        <v>0.14583333333333334</v>
      </c>
    </row>
    <row r="63" spans="39:44" x14ac:dyDescent="0.2">
      <c r="AP63" s="7">
        <f t="shared" si="31"/>
        <v>-0.28077158402016755</v>
      </c>
      <c r="AQ63" s="7">
        <v>-1.9252908618525775</v>
      </c>
      <c r="AR63" s="7">
        <v>0.14583333333333334</v>
      </c>
    </row>
    <row r="64" spans="39:44" x14ac:dyDescent="0.2">
      <c r="AP64" s="7">
        <f t="shared" si="31"/>
        <v>-0.25993019270997947</v>
      </c>
      <c r="AQ64" s="7">
        <v>-2.0794415416798357</v>
      </c>
      <c r="AR64" s="7">
        <v>0.125</v>
      </c>
    </row>
    <row r="65" spans="39:44" x14ac:dyDescent="0.2">
      <c r="AP65" s="7">
        <f t="shared" si="31"/>
        <v>-0.25993019270997947</v>
      </c>
      <c r="AQ65" s="7">
        <v>-2.0794415416798357</v>
      </c>
      <c r="AR65" s="7">
        <v>0.125</v>
      </c>
    </row>
    <row r="66" spans="39:44" x14ac:dyDescent="0.2">
      <c r="AM66" s="21">
        <f>(AN66/0.305154334)</f>
        <v>6.9570051559053894E-2</v>
      </c>
      <c r="AN66" s="17">
        <f>(1-AO66)</f>
        <v>2.1229602749848753E-2</v>
      </c>
      <c r="AO66" s="14">
        <f>(-AM15*AP66)</f>
        <v>0.97877039725015125</v>
      </c>
      <c r="AP66" s="13">
        <f>SUM(AP58:AP65)</f>
        <v>-2.0352958238084398</v>
      </c>
    </row>
    <row r="69" spans="39:44" x14ac:dyDescent="0.2">
      <c r="AR69" s="7">
        <v>5</v>
      </c>
    </row>
    <row r="70" spans="39:44" x14ac:dyDescent="0.2">
      <c r="AM70" s="10" t="s">
        <v>27</v>
      </c>
      <c r="AN70" s="11"/>
      <c r="AO70" s="12" t="s">
        <v>28</v>
      </c>
      <c r="AQ70" s="7">
        <v>5</v>
      </c>
      <c r="AR70" s="7" t="s">
        <v>26</v>
      </c>
    </row>
    <row r="71" spans="39:44" x14ac:dyDescent="0.2">
      <c r="AP71" s="7">
        <f>(AR71*AQ71)</f>
        <v>-0.25993019270997947</v>
      </c>
      <c r="AQ71" s="7">
        <v>-2.0794415416798357</v>
      </c>
      <c r="AR71" s="7">
        <v>0.125</v>
      </c>
    </row>
    <row r="72" spans="39:44" x14ac:dyDescent="0.2">
      <c r="AP72" s="7">
        <f t="shared" ref="AP72:AP78" si="32">(AR72*AQ72)</f>
        <v>-0.25993019270997947</v>
      </c>
      <c r="AQ72" s="7">
        <v>-2.0794415416798357</v>
      </c>
      <c r="AR72" s="7">
        <v>0.125</v>
      </c>
    </row>
    <row r="73" spans="39:44" x14ac:dyDescent="0.2">
      <c r="AP73" s="7">
        <f t="shared" si="32"/>
        <v>-0.25993019270997947</v>
      </c>
      <c r="AQ73" s="7">
        <v>-2.0794415416798357</v>
      </c>
      <c r="AR73" s="7">
        <v>0.125</v>
      </c>
    </row>
    <row r="74" spans="39:44" x14ac:dyDescent="0.2">
      <c r="AP74" s="7">
        <f t="shared" si="32"/>
        <v>-0.25993019270997947</v>
      </c>
      <c r="AQ74" s="7">
        <v>-2.0794415416798357</v>
      </c>
      <c r="AR74" s="7">
        <v>0.125</v>
      </c>
    </row>
    <row r="75" spans="39:44" x14ac:dyDescent="0.2">
      <c r="AP75" s="7">
        <f t="shared" si="32"/>
        <v>-0.25993019270997947</v>
      </c>
      <c r="AQ75" s="7">
        <v>-2.0794415416798357</v>
      </c>
      <c r="AR75" s="7">
        <v>0.125</v>
      </c>
    </row>
    <row r="76" spans="39:44" x14ac:dyDescent="0.2">
      <c r="AP76" s="7">
        <f t="shared" si="32"/>
        <v>-0.25993019270997947</v>
      </c>
      <c r="AQ76" s="7">
        <v>-2.0794415416798357</v>
      </c>
      <c r="AR76" s="7">
        <v>0.125</v>
      </c>
    </row>
    <row r="77" spans="39:44" x14ac:dyDescent="0.2">
      <c r="AP77" s="7">
        <f t="shared" si="32"/>
        <v>-0.25993019270997947</v>
      </c>
      <c r="AQ77" s="7">
        <v>-2.0794415416798357</v>
      </c>
      <c r="AR77" s="7">
        <v>0.125</v>
      </c>
    </row>
    <row r="78" spans="39:44" x14ac:dyDescent="0.2">
      <c r="AP78" s="7">
        <f t="shared" si="32"/>
        <v>-0.25993019270997947</v>
      </c>
      <c r="AQ78" s="7">
        <v>-2.0794415416798357</v>
      </c>
      <c r="AR78" s="7">
        <v>0.125</v>
      </c>
    </row>
    <row r="79" spans="39:44" x14ac:dyDescent="0.2">
      <c r="AM79" s="21">
        <f>(AN79/0.305154334)</f>
        <v>0</v>
      </c>
      <c r="AN79" s="16">
        <f>(1-AO79)</f>
        <v>0</v>
      </c>
      <c r="AO79" s="15">
        <f>(-AM15*AP79)</f>
        <v>1</v>
      </c>
      <c r="AP79" s="13">
        <f>SUM(AP71:AP78)</f>
        <v>-2.0794415416798357</v>
      </c>
    </row>
    <row r="82" spans="39:44" x14ac:dyDescent="0.2">
      <c r="AR82" s="7">
        <v>6</v>
      </c>
    </row>
    <row r="83" spans="39:44" x14ac:dyDescent="0.2">
      <c r="AM83" s="10" t="s">
        <v>27</v>
      </c>
      <c r="AN83" s="11"/>
      <c r="AO83" s="12" t="s">
        <v>28</v>
      </c>
      <c r="AQ83" s="7">
        <v>6</v>
      </c>
      <c r="AR83" s="7" t="s">
        <v>26</v>
      </c>
    </row>
    <row r="84" spans="39:44" x14ac:dyDescent="0.2">
      <c r="AP84" s="7">
        <f>(AR84*AQ84)</f>
        <v>-0.25993019270997947</v>
      </c>
      <c r="AQ84" s="7">
        <v>-2.0794415416798357</v>
      </c>
      <c r="AR84" s="7">
        <v>0.125</v>
      </c>
    </row>
    <row r="85" spans="39:44" x14ac:dyDescent="0.2">
      <c r="AP85" s="7">
        <f t="shared" ref="AP85:AP91" si="33">(AR85*AQ85)</f>
        <v>-0.25993019270997947</v>
      </c>
      <c r="AQ85" s="7">
        <v>-2.0794415416798357</v>
      </c>
      <c r="AR85" s="7">
        <v>0.125</v>
      </c>
    </row>
    <row r="86" spans="39:44" x14ac:dyDescent="0.2">
      <c r="AP86" s="7">
        <f t="shared" si="33"/>
        <v>-0.25993019270997947</v>
      </c>
      <c r="AQ86" s="7">
        <v>-2.0794415416798357</v>
      </c>
      <c r="AR86" s="7">
        <v>0.125</v>
      </c>
    </row>
    <row r="87" spans="39:44" x14ac:dyDescent="0.2">
      <c r="AP87" s="7">
        <f t="shared" si="33"/>
        <v>-0.25993019270997947</v>
      </c>
      <c r="AQ87" s="7">
        <v>-2.0794415416798357</v>
      </c>
      <c r="AR87" s="7">
        <v>0.125</v>
      </c>
    </row>
    <row r="88" spans="39:44" x14ac:dyDescent="0.2">
      <c r="AP88" s="7">
        <f t="shared" si="33"/>
        <v>-0.25993019270997947</v>
      </c>
      <c r="AQ88" s="7">
        <v>-2.0794415416798357</v>
      </c>
      <c r="AR88" s="7">
        <v>0.125</v>
      </c>
    </row>
    <row r="89" spans="39:44" x14ac:dyDescent="0.2">
      <c r="AP89" s="7">
        <f t="shared" si="33"/>
        <v>-0.25993019270997947</v>
      </c>
      <c r="AQ89" s="7">
        <v>-2.0794415416798357</v>
      </c>
      <c r="AR89" s="7">
        <v>0.125</v>
      </c>
    </row>
    <row r="90" spans="39:44" x14ac:dyDescent="0.2">
      <c r="AP90" s="7">
        <f t="shared" si="33"/>
        <v>-0.25993019270997947</v>
      </c>
      <c r="AQ90" s="7">
        <v>-2.0794415416798357</v>
      </c>
      <c r="AR90" s="7">
        <v>0.125</v>
      </c>
    </row>
    <row r="91" spans="39:44" x14ac:dyDescent="0.2">
      <c r="AP91" s="7">
        <f t="shared" si="33"/>
        <v>-0.25993019270997947</v>
      </c>
      <c r="AQ91" s="7">
        <v>-2.0794415416798357</v>
      </c>
      <c r="AR91" s="7">
        <v>0.125</v>
      </c>
    </row>
    <row r="92" spans="39:44" x14ac:dyDescent="0.2">
      <c r="AM92" s="21">
        <f>(AN92/0.305154334)</f>
        <v>0</v>
      </c>
      <c r="AN92" s="16">
        <f>(1-AO92)</f>
        <v>0</v>
      </c>
      <c r="AO92" s="15">
        <f>(-AM15*AP92)</f>
        <v>1</v>
      </c>
      <c r="AP92" s="13">
        <f>SUM(AP84:AP91)</f>
        <v>-2.0794415416798357</v>
      </c>
    </row>
    <row r="95" spans="39:44" x14ac:dyDescent="0.2">
      <c r="AR95" s="7">
        <v>7</v>
      </c>
    </row>
    <row r="96" spans="39:44" x14ac:dyDescent="0.2">
      <c r="AM96" s="10" t="s">
        <v>27</v>
      </c>
      <c r="AN96" s="11"/>
      <c r="AO96" s="12" t="s">
        <v>28</v>
      </c>
      <c r="AQ96" s="7">
        <v>7</v>
      </c>
      <c r="AR96" s="7" t="s">
        <v>26</v>
      </c>
    </row>
    <row r="97" spans="39:44" x14ac:dyDescent="0.2">
      <c r="AP97" s="7">
        <f>(AR97*AQ97)</f>
        <v>-0.25177248982309069</v>
      </c>
      <c r="AQ97" s="7">
        <v>-2.1400661634962708</v>
      </c>
      <c r="AR97" s="7">
        <v>0.11764705882352941</v>
      </c>
    </row>
    <row r="98" spans="39:44" x14ac:dyDescent="0.2">
      <c r="AP98" s="7">
        <f t="shared" ref="AP98:AP104" si="34">(AR98*AQ98)</f>
        <v>-0.30610606859790113</v>
      </c>
      <c r="AQ98" s="7">
        <v>-1.7346010553881064</v>
      </c>
      <c r="AR98" s="7">
        <v>0.17647058823529413</v>
      </c>
    </row>
    <row r="99" spans="39:44" x14ac:dyDescent="0.2">
      <c r="AP99" s="7">
        <f t="shared" si="34"/>
        <v>-0.30610606859790113</v>
      </c>
      <c r="AQ99" s="7">
        <v>-1.7346010553881064</v>
      </c>
      <c r="AR99" s="7">
        <v>0.17647058823529413</v>
      </c>
    </row>
    <row r="100" spans="39:44" x14ac:dyDescent="0.2">
      <c r="AP100" s="7">
        <f t="shared" si="34"/>
        <v>-0.25177248982309069</v>
      </c>
      <c r="AQ100" s="7">
        <v>-2.1400661634962708</v>
      </c>
      <c r="AR100" s="7">
        <v>0.11764705882352941</v>
      </c>
    </row>
    <row r="101" spans="39:44" x14ac:dyDescent="0.2">
      <c r="AP101" s="7">
        <f t="shared" si="34"/>
        <v>-0.16665960847389508</v>
      </c>
      <c r="AQ101" s="7">
        <v>-2.8332133440562162</v>
      </c>
      <c r="AR101" s="7">
        <v>5.8823529411764705E-2</v>
      </c>
    </row>
    <row r="102" spans="39:44" x14ac:dyDescent="0.2">
      <c r="AP102" s="7">
        <f t="shared" si="34"/>
        <v>-0.16665960847389508</v>
      </c>
      <c r="AQ102" s="7">
        <v>-2.8332133440562162</v>
      </c>
      <c r="AR102" s="7">
        <v>5.8823529411764705E-2</v>
      </c>
    </row>
    <row r="103" spans="39:44" x14ac:dyDescent="0.2">
      <c r="AP103" s="7">
        <f t="shared" si="34"/>
        <v>-0.30610606859790113</v>
      </c>
      <c r="AQ103" s="7">
        <v>-1.7346010553881064</v>
      </c>
      <c r="AR103" s="7">
        <v>0.17647058823529413</v>
      </c>
    </row>
    <row r="104" spans="39:44" x14ac:dyDescent="0.2">
      <c r="AP104" s="7">
        <f t="shared" si="34"/>
        <v>-0.25177248982309069</v>
      </c>
      <c r="AQ104" s="7">
        <v>-2.1400661634962708</v>
      </c>
      <c r="AR104" s="7">
        <v>0.11764705882352941</v>
      </c>
    </row>
    <row r="105" spans="39:44" x14ac:dyDescent="0.2">
      <c r="AM105" s="20">
        <f>(AN105/0.305154334)</f>
        <v>0.11423304873186355</v>
      </c>
      <c r="AN105" s="16">
        <f>(1-AO105)</f>
        <v>3.4858709906561369E-2</v>
      </c>
      <c r="AO105" s="15">
        <f>(-AM15*AP105)</f>
        <v>0.96514129009343863</v>
      </c>
      <c r="AP105" s="13">
        <f>SUM(AP97:AP104)</f>
        <v>-2.0069548922107656</v>
      </c>
    </row>
    <row r="108" spans="39:44" x14ac:dyDescent="0.2">
      <c r="AR108" s="7">
        <v>8</v>
      </c>
    </row>
    <row r="109" spans="39:44" x14ac:dyDescent="0.2">
      <c r="AM109" s="10" t="s">
        <v>27</v>
      </c>
      <c r="AN109" s="11"/>
      <c r="AO109" s="12" t="s">
        <v>28</v>
      </c>
      <c r="AQ109" s="7">
        <v>8</v>
      </c>
      <c r="AR109" s="7" t="s">
        <v>26</v>
      </c>
    </row>
    <row r="110" spans="39:44" x14ac:dyDescent="0.2">
      <c r="AP110" s="7">
        <f>(AR110*AQ110)</f>
        <v>-0.26865373607230197</v>
      </c>
      <c r="AQ110" s="7">
        <v>-2.0149030205422647</v>
      </c>
      <c r="AR110" s="7">
        <v>0.13333333333333333</v>
      </c>
    </row>
    <row r="111" spans="39:44" x14ac:dyDescent="0.2">
      <c r="AP111" s="7">
        <f t="shared" ref="AP111:AP117" si="35">(AR111*AQ111)</f>
        <v>-0.24413606414846883</v>
      </c>
      <c r="AQ111" s="7">
        <v>-2.1972245773362196</v>
      </c>
      <c r="AR111" s="7">
        <v>0.1111111111111111</v>
      </c>
    </row>
    <row r="112" spans="39:44" x14ac:dyDescent="0.2">
      <c r="AP112" s="7">
        <f t="shared" si="35"/>
        <v>-0.24413606414846883</v>
      </c>
      <c r="AQ112" s="7">
        <v>-2.1972245773362196</v>
      </c>
      <c r="AR112" s="7">
        <v>0.1111111111111111</v>
      </c>
    </row>
    <row r="113" spans="39:44" x14ac:dyDescent="0.2">
      <c r="AP113" s="7">
        <f t="shared" si="35"/>
        <v>-0.26865373607230197</v>
      </c>
      <c r="AQ113" s="7">
        <v>-2.0149030205422647</v>
      </c>
      <c r="AR113" s="7">
        <v>0.13333333333333333</v>
      </c>
    </row>
    <row r="114" spans="39:44" x14ac:dyDescent="0.2">
      <c r="AP114" s="7">
        <f t="shared" si="35"/>
        <v>-0.21514383365781595</v>
      </c>
      <c r="AQ114" s="7">
        <v>-2.4203681286504293</v>
      </c>
      <c r="AR114" s="7">
        <v>8.8888888888888892E-2</v>
      </c>
    </row>
    <row r="115" spans="39:44" x14ac:dyDescent="0.2">
      <c r="AP115" s="7">
        <f t="shared" si="35"/>
        <v>-0.26865373607230197</v>
      </c>
      <c r="AQ115" s="7">
        <v>-2.0149030205422647</v>
      </c>
      <c r="AR115" s="7">
        <v>0.13333333333333333</v>
      </c>
    </row>
    <row r="116" spans="39:44" x14ac:dyDescent="0.2">
      <c r="AP116" s="7">
        <f t="shared" si="35"/>
        <v>-0.26865373607230197</v>
      </c>
      <c r="AQ116" s="7">
        <v>-2.0149030205422647</v>
      </c>
      <c r="AR116" s="7">
        <v>0.13333333333333333</v>
      </c>
    </row>
    <row r="117" spans="39:44" x14ac:dyDescent="0.2">
      <c r="AP117" s="7">
        <f t="shared" si="35"/>
        <v>-0.28945036411122321</v>
      </c>
      <c r="AQ117" s="7">
        <v>-1.8607523407150064</v>
      </c>
      <c r="AR117" s="7">
        <v>0.15555555555555556</v>
      </c>
    </row>
    <row r="118" spans="39:44" x14ac:dyDescent="0.2">
      <c r="AM118" s="21">
        <f>(AN118/0.305154334)</f>
        <v>1.8848412322577494E-2</v>
      </c>
      <c r="AN118" s="16">
        <f>(1-AO118)</f>
        <v>5.7516747092535292E-3</v>
      </c>
      <c r="AO118" s="15">
        <f>(-AM15*AP118)</f>
        <v>0.99424832529074647</v>
      </c>
      <c r="AP118" s="13">
        <f>SUM(AP110:AP117)</f>
        <v>-2.0674812703551848</v>
      </c>
    </row>
    <row r="122" spans="39:44" x14ac:dyDescent="0.2">
      <c r="AM122" s="7"/>
      <c r="AN122" s="7"/>
      <c r="AO122" s="7"/>
      <c r="AP122" s="7"/>
      <c r="AQ122" s="7"/>
      <c r="AR122" s="7">
        <v>9</v>
      </c>
    </row>
    <row r="123" spans="39:44" x14ac:dyDescent="0.2">
      <c r="AM123" s="10" t="s">
        <v>27</v>
      </c>
      <c r="AN123" s="11"/>
      <c r="AO123" s="12" t="s">
        <v>28</v>
      </c>
      <c r="AP123" s="7"/>
      <c r="AQ123" s="7">
        <v>9</v>
      </c>
      <c r="AR123" s="7" t="s">
        <v>26</v>
      </c>
    </row>
    <row r="124" spans="39:44" x14ac:dyDescent="0.2">
      <c r="AM124" s="7"/>
      <c r="AN124" s="7"/>
      <c r="AO124" s="7"/>
      <c r="AP124" s="7">
        <f>(AR124*AQ124)</f>
        <v>-0.27525579989219662</v>
      </c>
      <c r="AQ124" s="7">
        <v>-1.9661128563728327</v>
      </c>
      <c r="AR124" s="7">
        <v>0.14000000000000001</v>
      </c>
    </row>
    <row r="125" spans="39:44" x14ac:dyDescent="0.2">
      <c r="AM125" s="7"/>
      <c r="AN125" s="7"/>
      <c r="AO125" s="7"/>
      <c r="AP125" s="7">
        <f t="shared" ref="AP125:AP131" si="36">(AR125*AQ125)</f>
        <v>-0.27525579989219662</v>
      </c>
      <c r="AQ125" s="7">
        <v>-1.9661128563728327</v>
      </c>
      <c r="AR125" s="7">
        <v>0.14000000000000001</v>
      </c>
    </row>
    <row r="126" spans="39:44" x14ac:dyDescent="0.2">
      <c r="AM126" s="7"/>
      <c r="AN126" s="7"/>
      <c r="AO126" s="7"/>
      <c r="AP126" s="7">
        <f t="shared" si="36"/>
        <v>-0.27525579989219662</v>
      </c>
      <c r="AQ126" s="7">
        <v>-1.9661128563728327</v>
      </c>
      <c r="AR126" s="7">
        <v>0.14000000000000001</v>
      </c>
    </row>
    <row r="127" spans="39:44" x14ac:dyDescent="0.2">
      <c r="AM127" s="7"/>
      <c r="AN127" s="7"/>
      <c r="AO127" s="7"/>
      <c r="AP127" s="7">
        <f t="shared" si="36"/>
        <v>-0.27525579989219662</v>
      </c>
      <c r="AQ127" s="7">
        <v>-1.9661128563728327</v>
      </c>
      <c r="AR127" s="7">
        <v>0.14000000000000001</v>
      </c>
    </row>
    <row r="128" spans="39:44" x14ac:dyDescent="0.2">
      <c r="AM128" s="7"/>
      <c r="AN128" s="7"/>
      <c r="AO128" s="7"/>
      <c r="AP128" s="7">
        <f t="shared" si="36"/>
        <v>-0.27525579989219662</v>
      </c>
      <c r="AQ128" s="7">
        <v>-1.9661128563728327</v>
      </c>
      <c r="AR128" s="7">
        <v>0.14000000000000001</v>
      </c>
    </row>
    <row r="129" spans="38:44" x14ac:dyDescent="0.2">
      <c r="AM129" s="7"/>
      <c r="AN129" s="7"/>
      <c r="AO129" s="7"/>
      <c r="AP129" s="7">
        <f t="shared" si="36"/>
        <v>-0.27525579989219662</v>
      </c>
      <c r="AQ129" s="7">
        <v>-1.9661128563728327</v>
      </c>
      <c r="AR129" s="7">
        <v>0.14000000000000001</v>
      </c>
    </row>
    <row r="130" spans="38:44" x14ac:dyDescent="0.2">
      <c r="AM130" s="7"/>
      <c r="AN130" s="7"/>
      <c r="AO130" s="7"/>
      <c r="AP130" s="7">
        <f t="shared" si="36"/>
        <v>-0.27525579989219662</v>
      </c>
      <c r="AQ130" s="7">
        <v>-1.9661128563728327</v>
      </c>
      <c r="AR130" s="7">
        <v>0.14000000000000001</v>
      </c>
    </row>
    <row r="131" spans="38:44" x14ac:dyDescent="0.2">
      <c r="AM131" s="7"/>
      <c r="AN131" s="7"/>
      <c r="AO131" s="7"/>
      <c r="AP131" s="7">
        <f t="shared" si="36"/>
        <v>-7.824046010856292E-2</v>
      </c>
      <c r="AQ131" s="7">
        <v>-3.912023005428146</v>
      </c>
      <c r="AR131" s="7">
        <v>0.02</v>
      </c>
    </row>
    <row r="132" spans="38:44" x14ac:dyDescent="0.2">
      <c r="AM132" s="21">
        <f>(AN132/0.305154334)</f>
        <v>0.11726485243772572</v>
      </c>
      <c r="AN132" s="17">
        <f>(1-AO132)</f>
        <v>3.5783877947242471E-2</v>
      </c>
      <c r="AO132" s="15">
        <f>(-AM15*AP132)</f>
        <v>0.96421612205275753</v>
      </c>
      <c r="AP132" s="13">
        <f>SUM(AP124:AP131)</f>
        <v>-2.0050310593539389</v>
      </c>
    </row>
    <row r="136" spans="38:44" x14ac:dyDescent="0.2">
      <c r="AM136" s="7"/>
      <c r="AN136" s="7"/>
      <c r="AO136" s="7"/>
      <c r="AP136" s="7"/>
      <c r="AQ136" s="7">
        <v>10</v>
      </c>
      <c r="AR136" s="7"/>
    </row>
    <row r="137" spans="38:44" x14ac:dyDescent="0.2">
      <c r="AL137" s="10" t="s">
        <v>27</v>
      </c>
      <c r="AM137" s="11"/>
      <c r="AN137" s="12" t="s">
        <v>28</v>
      </c>
      <c r="AO137" s="7"/>
      <c r="AP137" s="7">
        <v>10</v>
      </c>
      <c r="AQ137" s="7" t="s">
        <v>26</v>
      </c>
      <c r="AR137" s="7"/>
    </row>
    <row r="138" spans="38:44" x14ac:dyDescent="0.2">
      <c r="AM138" s="7"/>
      <c r="AN138" s="7"/>
      <c r="AO138" s="7">
        <f>(AQ138*AP138)</f>
        <v>-0.25993019270997947</v>
      </c>
      <c r="AP138" s="7">
        <v>-2.0794415416798357</v>
      </c>
      <c r="AQ138" s="7">
        <v>0.125</v>
      </c>
      <c r="AR138" s="7"/>
    </row>
    <row r="139" spans="38:44" x14ac:dyDescent="0.2">
      <c r="AM139" s="7"/>
      <c r="AN139" s="7"/>
      <c r="AO139" s="7">
        <f t="shared" ref="AO139:AO145" si="37">(AQ139*AP139)</f>
        <v>-0.25993019270997947</v>
      </c>
      <c r="AP139" s="7">
        <v>-2.0794415416798357</v>
      </c>
      <c r="AQ139" s="7">
        <v>0.125</v>
      </c>
      <c r="AR139" s="7"/>
    </row>
    <row r="140" spans="38:44" x14ac:dyDescent="0.2">
      <c r="AM140" s="7"/>
      <c r="AN140" s="7"/>
      <c r="AO140" s="7">
        <f t="shared" si="37"/>
        <v>-0.25993019270997947</v>
      </c>
      <c r="AP140" s="7">
        <v>-2.0794415416798357</v>
      </c>
      <c r="AQ140" s="7">
        <v>0.125</v>
      </c>
      <c r="AR140" s="7"/>
    </row>
    <row r="141" spans="38:44" x14ac:dyDescent="0.2">
      <c r="AM141" s="7"/>
      <c r="AN141" s="7"/>
      <c r="AO141" s="7">
        <f t="shared" si="37"/>
        <v>-0.25993019270997947</v>
      </c>
      <c r="AP141" s="7">
        <v>-2.0794415416798357</v>
      </c>
      <c r="AQ141" s="7">
        <v>0.125</v>
      </c>
      <c r="AR141" s="7"/>
    </row>
    <row r="142" spans="38:44" x14ac:dyDescent="0.2">
      <c r="AM142" s="7"/>
      <c r="AN142" s="7"/>
      <c r="AO142" s="7">
        <f t="shared" si="37"/>
        <v>-0.25993019270997947</v>
      </c>
      <c r="AP142" s="7">
        <v>-2.0794415416798357</v>
      </c>
      <c r="AQ142" s="7">
        <v>0.125</v>
      </c>
      <c r="AR142" s="7"/>
    </row>
    <row r="143" spans="38:44" x14ac:dyDescent="0.2">
      <c r="AM143" s="7"/>
      <c r="AN143" s="7"/>
      <c r="AO143" s="7">
        <f t="shared" si="37"/>
        <v>-0.25993019270997947</v>
      </c>
      <c r="AP143" s="7">
        <v>-2.0794415416798357</v>
      </c>
      <c r="AQ143" s="7">
        <v>0.125</v>
      </c>
      <c r="AR143" s="7"/>
    </row>
    <row r="144" spans="38:44" x14ac:dyDescent="0.2">
      <c r="AM144" s="7"/>
      <c r="AN144" s="7"/>
      <c r="AO144" s="7">
        <f t="shared" si="37"/>
        <v>-0.25993019270997947</v>
      </c>
      <c r="AP144" s="7">
        <v>-2.0794415416798357</v>
      </c>
      <c r="AQ144" s="7">
        <v>0.125</v>
      </c>
      <c r="AR144" s="7"/>
    </row>
    <row r="145" spans="37:44" x14ac:dyDescent="0.2">
      <c r="AM145" s="7"/>
      <c r="AN145" s="7"/>
      <c r="AO145" s="7">
        <f t="shared" si="37"/>
        <v>-0.25993019270997947</v>
      </c>
      <c r="AP145" s="7">
        <v>-2.0794415416798357</v>
      </c>
      <c r="AQ145" s="7">
        <v>0.125</v>
      </c>
      <c r="AR145" s="7"/>
    </row>
    <row r="146" spans="37:44" x14ac:dyDescent="0.2">
      <c r="AL146" s="7">
        <f>(AM146/0.305154334)</f>
        <v>0</v>
      </c>
      <c r="AM146" s="16">
        <f>(1-AN146)</f>
        <v>0</v>
      </c>
      <c r="AN146" s="15">
        <f>(-AM15*AO146)</f>
        <v>1</v>
      </c>
      <c r="AO146" s="13">
        <f>SUM(AO138:AO145)</f>
        <v>-2.0794415416798357</v>
      </c>
    </row>
    <row r="149" spans="37:44" x14ac:dyDescent="0.2">
      <c r="AM149" s="7"/>
      <c r="AN149" s="7"/>
      <c r="AO149" s="7"/>
      <c r="AP149" s="7">
        <v>11</v>
      </c>
      <c r="AQ149" s="7"/>
      <c r="AR149" s="7"/>
    </row>
    <row r="150" spans="37:44" x14ac:dyDescent="0.2">
      <c r="AK150" s="10" t="s">
        <v>27</v>
      </c>
      <c r="AL150" s="11"/>
      <c r="AM150" s="12" t="s">
        <v>28</v>
      </c>
      <c r="AN150" s="7"/>
      <c r="AO150" s="7">
        <v>11</v>
      </c>
      <c r="AP150" s="7" t="s">
        <v>26</v>
      </c>
      <c r="AQ150" s="7"/>
      <c r="AR150" s="7"/>
    </row>
    <row r="151" spans="37:44" x14ac:dyDescent="0.2">
      <c r="AM151" s="7"/>
      <c r="AN151" s="7">
        <f>(AP151*AO151)</f>
        <v>-0.14497725893921062</v>
      </c>
      <c r="AO151" s="7">
        <v>-3.044522437723423</v>
      </c>
      <c r="AP151" s="7">
        <v>4.7619047619047616E-2</v>
      </c>
      <c r="AQ151" s="7"/>
      <c r="AR151" s="7"/>
    </row>
    <row r="152" spans="37:44" x14ac:dyDescent="0.2">
      <c r="AM152" s="7"/>
      <c r="AN152" s="7">
        <f t="shared" ref="AN152:AN158" si="38">(AP152*AO152)</f>
        <v>-0.35793227671296229</v>
      </c>
      <c r="AO152" s="7">
        <v>-1.2527629684953681</v>
      </c>
      <c r="AP152" s="7">
        <v>0.2857142857142857</v>
      </c>
      <c r="AQ152" s="7"/>
      <c r="AR152" s="7"/>
    </row>
    <row r="153" spans="37:44" x14ac:dyDescent="0.2">
      <c r="AM153" s="7"/>
      <c r="AN153" s="7">
        <f t="shared" si="38"/>
        <v>-0.35793227671296229</v>
      </c>
      <c r="AO153" s="7">
        <v>-1.2527629684953681</v>
      </c>
      <c r="AP153" s="7">
        <v>0.2857142857142857</v>
      </c>
      <c r="AQ153" s="7"/>
      <c r="AR153" s="7"/>
    </row>
    <row r="154" spans="37:44" x14ac:dyDescent="0.2">
      <c r="AM154" s="7"/>
      <c r="AN154" s="7">
        <f t="shared" si="38"/>
        <v>-0.14497725893921062</v>
      </c>
      <c r="AO154" s="7">
        <v>-3.044522437723423</v>
      </c>
      <c r="AP154" s="7">
        <v>4.7619047619047616E-2</v>
      </c>
      <c r="AQ154" s="7"/>
      <c r="AR154" s="7"/>
    </row>
    <row r="155" spans="37:44" x14ac:dyDescent="0.2">
      <c r="AM155" s="7"/>
      <c r="AN155" s="7">
        <f t="shared" si="38"/>
        <v>-0.14497725893921062</v>
      </c>
      <c r="AO155" s="7">
        <v>-3.044522437723423</v>
      </c>
      <c r="AP155" s="7">
        <v>4.7619047619047616E-2</v>
      </c>
      <c r="AQ155" s="7"/>
      <c r="AR155" s="7"/>
    </row>
    <row r="156" spans="37:44" x14ac:dyDescent="0.2">
      <c r="AM156" s="7"/>
      <c r="AN156" s="7">
        <f t="shared" si="38"/>
        <v>-0.14497725893921062</v>
      </c>
      <c r="AO156" s="7">
        <v>-3.044522437723423</v>
      </c>
      <c r="AP156" s="7">
        <v>4.7619047619047616E-2</v>
      </c>
      <c r="AQ156" s="7"/>
      <c r="AR156" s="7"/>
    </row>
    <row r="157" spans="37:44" x14ac:dyDescent="0.2">
      <c r="AM157" s="7"/>
      <c r="AN157" s="7">
        <f t="shared" si="38"/>
        <v>-0.31585296697210141</v>
      </c>
      <c r="AO157" s="7">
        <v>-1.6582280766035324</v>
      </c>
      <c r="AP157" s="7">
        <v>0.19047619047619047</v>
      </c>
      <c r="AQ157" s="7"/>
      <c r="AR157" s="7"/>
    </row>
    <row r="158" spans="37:44" x14ac:dyDescent="0.2">
      <c r="AM158" s="7"/>
      <c r="AN158" s="7">
        <f t="shared" si="38"/>
        <v>-0.14497725893921062</v>
      </c>
      <c r="AO158" s="7">
        <v>-3.044522437723423</v>
      </c>
      <c r="AP158" s="7">
        <v>4.7619047619047616E-2</v>
      </c>
      <c r="AQ158" s="7"/>
      <c r="AR158" s="7"/>
    </row>
    <row r="159" spans="37:44" x14ac:dyDescent="0.2">
      <c r="AK159" s="21">
        <f>(AL159/0.305154334)</f>
        <v>0.50876593170844286</v>
      </c>
      <c r="AL159" s="16">
        <f>(1-AM159)</f>
        <v>0.1552521290523794</v>
      </c>
      <c r="AM159" s="15">
        <f>(-AM15*AN159)</f>
        <v>0.8447478709476206</v>
      </c>
      <c r="AN159" s="13">
        <f>SUM(AN151:AN158)</f>
        <v>-1.7566038150940793</v>
      </c>
    </row>
    <row r="162" spans="36:44" x14ac:dyDescent="0.2">
      <c r="AM162" s="7"/>
      <c r="AN162" s="7"/>
      <c r="AO162" s="7">
        <v>12</v>
      </c>
      <c r="AP162" s="7"/>
      <c r="AQ162" s="7"/>
      <c r="AR162" s="7"/>
    </row>
    <row r="163" spans="36:44" x14ac:dyDescent="0.2">
      <c r="AJ163" s="10" t="s">
        <v>27</v>
      </c>
      <c r="AK163" s="11"/>
      <c r="AL163" s="12" t="s">
        <v>28</v>
      </c>
      <c r="AM163" s="7"/>
      <c r="AN163" s="7">
        <v>12</v>
      </c>
      <c r="AO163" s="7" t="s">
        <v>26</v>
      </c>
      <c r="AP163" s="7"/>
      <c r="AQ163" s="7"/>
      <c r="AR163" s="7"/>
    </row>
    <row r="164" spans="36:44" x14ac:dyDescent="0.2">
      <c r="AM164" s="7">
        <f>(AO164*AN164)</f>
        <v>-0.28456799773288216</v>
      </c>
      <c r="AN164" s="7">
        <v>-1.8971199848858813</v>
      </c>
      <c r="AO164" s="7">
        <v>0.15</v>
      </c>
      <c r="AP164" s="7"/>
      <c r="AQ164" s="7"/>
      <c r="AR164" s="7"/>
    </row>
    <row r="165" spans="36:44" x14ac:dyDescent="0.2">
      <c r="AM165" s="7">
        <f t="shared" ref="AM165:AM171" si="39">(AO165*AN165)</f>
        <v>-0.23025850929940456</v>
      </c>
      <c r="AN165" s="7">
        <v>-2.3025850929940455</v>
      </c>
      <c r="AO165" s="7">
        <v>0.1</v>
      </c>
      <c r="AP165" s="7"/>
      <c r="AQ165" s="7"/>
      <c r="AR165" s="7"/>
    </row>
    <row r="166" spans="36:44" x14ac:dyDescent="0.2">
      <c r="AM166" s="7">
        <f t="shared" si="39"/>
        <v>-0.23025850929940456</v>
      </c>
      <c r="AN166" s="7">
        <v>-2.3025850929940455</v>
      </c>
      <c r="AO166" s="7">
        <v>0.1</v>
      </c>
      <c r="AP166" s="7"/>
      <c r="AQ166" s="7"/>
      <c r="AR166" s="7"/>
    </row>
    <row r="167" spans="36:44" x14ac:dyDescent="0.2">
      <c r="AM167" s="7">
        <f t="shared" si="39"/>
        <v>-0.28456799773288216</v>
      </c>
      <c r="AN167" s="7">
        <v>-1.8971199848858813</v>
      </c>
      <c r="AO167" s="7">
        <v>0.15</v>
      </c>
      <c r="AP167" s="7"/>
      <c r="AQ167" s="7"/>
      <c r="AR167" s="7"/>
    </row>
    <row r="168" spans="36:44" x14ac:dyDescent="0.2">
      <c r="AM168" s="7">
        <f t="shared" si="39"/>
        <v>-0.23025850929940456</v>
      </c>
      <c r="AN168" s="7">
        <v>-2.3025850929940455</v>
      </c>
      <c r="AO168" s="7">
        <v>0.1</v>
      </c>
      <c r="AP168" s="7"/>
      <c r="AQ168" s="7"/>
      <c r="AR168" s="7"/>
    </row>
    <row r="169" spans="36:44" x14ac:dyDescent="0.2">
      <c r="AM169" s="7">
        <f t="shared" si="39"/>
        <v>-0.28456799773288216</v>
      </c>
      <c r="AN169" s="7">
        <v>-1.8971199848858813</v>
      </c>
      <c r="AO169" s="7">
        <v>0.15</v>
      </c>
      <c r="AP169" s="7"/>
      <c r="AQ169" s="7"/>
      <c r="AR169" s="7"/>
    </row>
    <row r="170" spans="36:44" x14ac:dyDescent="0.2">
      <c r="AM170" s="7">
        <f t="shared" si="39"/>
        <v>-0.23025850929940456</v>
      </c>
      <c r="AN170" s="7">
        <v>-2.3025850929940455</v>
      </c>
      <c r="AO170" s="7">
        <v>0.1</v>
      </c>
      <c r="AP170" s="7"/>
      <c r="AQ170" s="7"/>
      <c r="AR170" s="7"/>
    </row>
    <row r="171" spans="36:44" x14ac:dyDescent="0.2">
      <c r="AM171" s="7">
        <f t="shared" si="39"/>
        <v>-0.28456799773288216</v>
      </c>
      <c r="AN171" s="7">
        <v>-1.8971199848858813</v>
      </c>
      <c r="AO171" s="7">
        <v>0.15</v>
      </c>
      <c r="AP171" s="7"/>
      <c r="AQ171" s="7"/>
      <c r="AR171" s="7"/>
    </row>
    <row r="172" spans="36:44" x14ac:dyDescent="0.2">
      <c r="AJ172" s="21">
        <f>(AK172/AN202)</f>
        <v>3.1731927431111306E-2</v>
      </c>
      <c r="AK172" s="17">
        <f>(1-AL172)</f>
        <v>9.6831351817771028E-3</v>
      </c>
      <c r="AL172" s="15">
        <f>(-AM15*AM172)</f>
        <v>0.9903168648182229</v>
      </c>
      <c r="AM172" s="13">
        <f>SUM(AM164:AM171)</f>
        <v>-2.0593060281291469</v>
      </c>
    </row>
    <row r="176" spans="36:44" x14ac:dyDescent="0.2">
      <c r="AM176" s="7"/>
      <c r="AN176" s="7">
        <v>13</v>
      </c>
      <c r="AO176" s="7"/>
      <c r="AP176" s="7"/>
      <c r="AQ176" s="7"/>
      <c r="AR176" s="7"/>
    </row>
    <row r="177" spans="35:44" x14ac:dyDescent="0.2">
      <c r="AI177" s="10" t="s">
        <v>27</v>
      </c>
      <c r="AJ177" s="11"/>
      <c r="AK177" s="12" t="s">
        <v>28</v>
      </c>
      <c r="AM177" s="7">
        <v>13</v>
      </c>
      <c r="AN177" s="7" t="s">
        <v>26</v>
      </c>
      <c r="AO177" s="7"/>
      <c r="AP177" s="7"/>
      <c r="AQ177" s="7"/>
      <c r="AR177" s="7"/>
    </row>
    <row r="178" spans="35:44" x14ac:dyDescent="0.2">
      <c r="AL178" s="7">
        <f>(AN178*AM178)</f>
        <v>-0.25993019270997947</v>
      </c>
      <c r="AM178" s="7">
        <v>-2.0794415416798357</v>
      </c>
      <c r="AN178" s="7">
        <v>0.125</v>
      </c>
      <c r="AO178" s="7"/>
      <c r="AP178" s="7"/>
      <c r="AQ178" s="7"/>
      <c r="AR178" s="7"/>
    </row>
    <row r="179" spans="35:44" x14ac:dyDescent="0.2">
      <c r="AL179" s="7">
        <f t="shared" ref="AL179:AL185" si="40">(AN179*AM179)</f>
        <v>-0.25993019270997947</v>
      </c>
      <c r="AM179" s="7">
        <v>-2.0794415416798357</v>
      </c>
      <c r="AN179" s="7">
        <v>0.125</v>
      </c>
      <c r="AO179" s="7"/>
      <c r="AP179" s="7"/>
      <c r="AQ179" s="7"/>
      <c r="AR179" s="7"/>
    </row>
    <row r="180" spans="35:44" x14ac:dyDescent="0.2">
      <c r="AL180" s="7">
        <f t="shared" si="40"/>
        <v>-0.25993019270997947</v>
      </c>
      <c r="AM180" s="7">
        <v>-2.0794415416798357</v>
      </c>
      <c r="AN180" s="7">
        <v>0.125</v>
      </c>
      <c r="AO180" s="7"/>
      <c r="AP180" s="7"/>
      <c r="AQ180" s="7"/>
      <c r="AR180" s="7"/>
    </row>
    <row r="181" spans="35:44" x14ac:dyDescent="0.2">
      <c r="AL181" s="7">
        <f t="shared" si="40"/>
        <v>-0.25993019270997947</v>
      </c>
      <c r="AM181" s="7">
        <v>-2.0794415416798357</v>
      </c>
      <c r="AN181" s="7">
        <v>0.125</v>
      </c>
      <c r="AO181" s="7"/>
      <c r="AP181" s="7"/>
      <c r="AQ181" s="7"/>
      <c r="AR181" s="7"/>
    </row>
    <row r="182" spans="35:44" x14ac:dyDescent="0.2">
      <c r="AL182" s="7">
        <f t="shared" si="40"/>
        <v>-0.25993019270997947</v>
      </c>
      <c r="AM182" s="7">
        <v>-2.0794415416798357</v>
      </c>
      <c r="AN182" s="7">
        <v>0.125</v>
      </c>
      <c r="AO182" s="7"/>
      <c r="AP182" s="7"/>
      <c r="AQ182" s="7"/>
      <c r="AR182" s="7"/>
    </row>
    <row r="183" spans="35:44" x14ac:dyDescent="0.2">
      <c r="AL183" s="7">
        <f t="shared" si="40"/>
        <v>-0.25993019270997947</v>
      </c>
      <c r="AM183" s="7">
        <v>-2.0794415416798357</v>
      </c>
      <c r="AN183" s="7">
        <v>0.125</v>
      </c>
      <c r="AO183" s="7"/>
      <c r="AP183" s="7"/>
      <c r="AQ183" s="7"/>
      <c r="AR183" s="7"/>
    </row>
    <row r="184" spans="35:44" x14ac:dyDescent="0.2">
      <c r="AL184" s="7">
        <f t="shared" si="40"/>
        <v>-0.25993019270997947</v>
      </c>
      <c r="AM184" s="7">
        <v>-2.0794415416798357</v>
      </c>
      <c r="AN184" s="7">
        <v>0.125</v>
      </c>
      <c r="AO184" s="7"/>
      <c r="AP184" s="7"/>
      <c r="AQ184" s="7"/>
      <c r="AR184" s="7"/>
    </row>
    <row r="185" spans="35:44" x14ac:dyDescent="0.2">
      <c r="AL185" s="7">
        <f t="shared" si="40"/>
        <v>-0.25993019270997947</v>
      </c>
      <c r="AM185" s="7">
        <v>-2.0794415416798357</v>
      </c>
      <c r="AN185" s="7">
        <v>0.125</v>
      </c>
      <c r="AO185" s="7"/>
      <c r="AP185" s="7"/>
      <c r="AQ185" s="7"/>
      <c r="AR185" s="7"/>
    </row>
    <row r="186" spans="35:44" x14ac:dyDescent="0.2">
      <c r="AI186" s="21">
        <f>(AJ186/AN202)</f>
        <v>0</v>
      </c>
      <c r="AJ186" s="16">
        <f>(1-AK186)</f>
        <v>0</v>
      </c>
      <c r="AK186" s="15">
        <f>(-AM15*AL186)</f>
        <v>1</v>
      </c>
      <c r="AL186" s="13">
        <f>SUM(AL178:AL185)</f>
        <v>-2.0794415416798357</v>
      </c>
    </row>
    <row r="189" spans="35:44" x14ac:dyDescent="0.2">
      <c r="AM189" s="7"/>
    </row>
    <row r="190" spans="35:44" x14ac:dyDescent="0.2">
      <c r="AM190" s="7"/>
      <c r="AR190" s="7">
        <v>14</v>
      </c>
    </row>
    <row r="191" spans="35:44" x14ac:dyDescent="0.2">
      <c r="AM191" s="10" t="s">
        <v>27</v>
      </c>
      <c r="AN191" s="11"/>
      <c r="AO191" s="12" t="s">
        <v>28</v>
      </c>
      <c r="AQ191" s="7">
        <v>14</v>
      </c>
      <c r="AR191" s="7" t="s">
        <v>26</v>
      </c>
    </row>
    <row r="192" spans="35:44" x14ac:dyDescent="0.2">
      <c r="AM192" s="7"/>
      <c r="AP192" s="7">
        <f>(AR192*AQ192)</f>
        <v>-0.2673711764429747</v>
      </c>
      <c r="AQ192" s="7">
        <v>-2.0243817644968085</v>
      </c>
      <c r="AR192" s="7">
        <v>0.13207547169811321</v>
      </c>
    </row>
    <row r="193" spans="39:44" x14ac:dyDescent="0.2">
      <c r="AM193" s="7"/>
      <c r="AP193" s="7">
        <f t="shared" ref="AP193:AP199" si="41">(AR193*AQ193)</f>
        <v>-0.2673711764429747</v>
      </c>
      <c r="AQ193" s="7">
        <v>-2.0243817644968085</v>
      </c>
      <c r="AR193" s="7">
        <v>0.13207547169811321</v>
      </c>
    </row>
    <row r="194" spans="39:44" x14ac:dyDescent="0.2">
      <c r="AM194" s="7"/>
      <c r="AP194" s="7">
        <f t="shared" si="41"/>
        <v>-0.2673711764429747</v>
      </c>
      <c r="AQ194" s="7">
        <v>-2.0243817644968085</v>
      </c>
      <c r="AR194" s="7">
        <v>0.13207547169811321</v>
      </c>
    </row>
    <row r="195" spans="39:44" x14ac:dyDescent="0.2">
      <c r="AM195" s="7"/>
      <c r="AP195" s="7">
        <f t="shared" si="41"/>
        <v>-0.2673711764429747</v>
      </c>
      <c r="AQ195" s="7">
        <v>-2.0243817644968085</v>
      </c>
      <c r="AR195" s="7">
        <v>0.13207547169811321</v>
      </c>
    </row>
    <row r="196" spans="39:44" x14ac:dyDescent="0.2">
      <c r="AM196" s="7"/>
      <c r="AP196" s="7">
        <f t="shared" si="41"/>
        <v>-0.19501868320243254</v>
      </c>
      <c r="AQ196" s="7">
        <v>-2.5839975524322312</v>
      </c>
      <c r="AR196" s="7">
        <v>7.5471698113207544E-2</v>
      </c>
    </row>
    <row r="197" spans="39:44" x14ac:dyDescent="0.2">
      <c r="AM197" s="7"/>
      <c r="AP197" s="7">
        <f t="shared" si="41"/>
        <v>-0.2673711764429747</v>
      </c>
      <c r="AQ197" s="7">
        <v>-2.0243817644968085</v>
      </c>
      <c r="AR197" s="7">
        <v>0.13207547169811321</v>
      </c>
    </row>
    <row r="198" spans="39:44" x14ac:dyDescent="0.2">
      <c r="AM198" s="7"/>
      <c r="AP198" s="7">
        <f t="shared" si="41"/>
        <v>-0.2673711764429747</v>
      </c>
      <c r="AQ198" s="7">
        <v>-2.0243817644968085</v>
      </c>
      <c r="AR198" s="7">
        <v>0.13207547169811321</v>
      </c>
    </row>
    <row r="199" spans="39:44" x14ac:dyDescent="0.2">
      <c r="AP199" s="7">
        <f t="shared" si="41"/>
        <v>-0.2673711764429747</v>
      </c>
      <c r="AQ199" s="7">
        <v>-2.0243817644968085</v>
      </c>
      <c r="AR199" s="7">
        <v>0.13207547169811321</v>
      </c>
    </row>
    <row r="200" spans="39:44" x14ac:dyDescent="0.2">
      <c r="AM200" s="20">
        <f>(AN200/AN202)</f>
        <v>2.0210560673932378E-2</v>
      </c>
      <c r="AN200" s="16">
        <f>(1-AO200)</f>
        <v>6.1673401822204266E-3</v>
      </c>
      <c r="AO200" s="15">
        <f>(-AM15*AP200)</f>
        <v>0.99383265981777957</v>
      </c>
      <c r="AP200" s="13">
        <f>SUM(AP192:AP199)</f>
        <v>-2.0666169183032554</v>
      </c>
    </row>
    <row r="201" spans="39:44" x14ac:dyDescent="0.2">
      <c r="AN201" s="18" t="s">
        <v>29</v>
      </c>
    </row>
    <row r="202" spans="39:44" x14ac:dyDescent="0.2">
      <c r="AN202" s="19">
        <v>0.30515433400000003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Ghasem</dc:creator>
  <cp:lastModifiedBy>Ghasem</cp:lastModifiedBy>
  <dcterms:created xsi:type="dcterms:W3CDTF">2019-08-16T19:16:37Z</dcterms:created>
  <dcterms:modified xsi:type="dcterms:W3CDTF">2019-08-16T21:26:23Z</dcterms:modified>
</cp:coreProperties>
</file>