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星田\Desktop\TOLMS\"/>
    </mc:Choice>
  </mc:AlternateContent>
  <bookViews>
    <workbookView xWindow="0" yWindow="0" windowWidth="19320" windowHeight="83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R119" i="1" l="1"/>
  <c r="FQ119" i="1"/>
  <c r="FO119" i="1"/>
  <c r="FM119" i="1"/>
  <c r="FL119" i="1"/>
  <c r="FK119" i="1"/>
  <c r="FI119" i="1"/>
  <c r="ER119" i="1"/>
  <c r="EJ119" i="1"/>
  <c r="EH119" i="1"/>
  <c r="DX119" i="1"/>
  <c r="DW119" i="1"/>
  <c r="DV119" i="1"/>
  <c r="DU119" i="1"/>
  <c r="DT119" i="1"/>
  <c r="DS119" i="1"/>
  <c r="DE119" i="1"/>
  <c r="DD119" i="1"/>
  <c r="DC119" i="1"/>
  <c r="DB119" i="1"/>
  <c r="DY119" i="1" s="1"/>
  <c r="CZ119" i="1"/>
  <c r="CY119" i="1"/>
  <c r="CJ119" i="1"/>
  <c r="CI119" i="1"/>
  <c r="CH119" i="1"/>
  <c r="CG119" i="1"/>
  <c r="BO119" i="1"/>
  <c r="BN119" i="1"/>
  <c r="BM119" i="1"/>
  <c r="BL119" i="1"/>
  <c r="BJ119" i="1"/>
  <c r="BI119" i="1"/>
  <c r="BH119" i="1"/>
  <c r="BG119" i="1"/>
  <c r="BF119" i="1"/>
  <c r="BA119" i="1"/>
  <c r="AZ119" i="1"/>
  <c r="H119" i="1"/>
  <c r="FR118" i="1"/>
  <c r="FQ118" i="1"/>
  <c r="FP118" i="1"/>
  <c r="FO118" i="1"/>
  <c r="FN118" i="1"/>
  <c r="FM118" i="1"/>
  <c r="FL118" i="1"/>
  <c r="FK118" i="1"/>
  <c r="FJ118" i="1"/>
  <c r="FI118" i="1"/>
  <c r="FH118" i="1"/>
  <c r="ER118" i="1"/>
  <c r="EJ118" i="1"/>
  <c r="EH118" i="1"/>
  <c r="DX118" i="1"/>
  <c r="DW118" i="1"/>
  <c r="DV118" i="1"/>
  <c r="DU118" i="1"/>
  <c r="DT118" i="1"/>
  <c r="DS118" i="1"/>
  <c r="DE118" i="1"/>
  <c r="DD118" i="1"/>
  <c r="DC118" i="1"/>
  <c r="DB118" i="1"/>
  <c r="DY118" i="1" s="1"/>
  <c r="CZ118" i="1"/>
  <c r="CY118" i="1"/>
  <c r="CJ118" i="1"/>
  <c r="CI118" i="1"/>
  <c r="CH118" i="1"/>
  <c r="CG118" i="1"/>
  <c r="BO118" i="1"/>
  <c r="BN118" i="1"/>
  <c r="BM118" i="1"/>
  <c r="BL118" i="1"/>
  <c r="BJ118" i="1"/>
  <c r="BI118" i="1"/>
  <c r="BH118" i="1"/>
  <c r="BG118" i="1"/>
  <c r="BF118" i="1"/>
  <c r="BA118" i="1"/>
  <c r="AZ118" i="1"/>
  <c r="H118" i="1"/>
  <c r="FR117" i="1"/>
  <c r="FQ117" i="1"/>
  <c r="FP117" i="1"/>
  <c r="FN117" i="1"/>
  <c r="FM117" i="1"/>
  <c r="FL117" i="1"/>
  <c r="FJ117" i="1"/>
  <c r="FI117" i="1"/>
  <c r="FH117" i="1"/>
  <c r="ER117" i="1"/>
  <c r="EJ117" i="1"/>
  <c r="EH117" i="1"/>
  <c r="DX117" i="1"/>
  <c r="DW117" i="1"/>
  <c r="DV117" i="1"/>
  <c r="DU117" i="1"/>
  <c r="DT117" i="1"/>
  <c r="DS117" i="1"/>
  <c r="DE117" i="1"/>
  <c r="DD117" i="1"/>
  <c r="DC117" i="1"/>
  <c r="DB117" i="1"/>
  <c r="DY117" i="1" s="1"/>
  <c r="CZ117" i="1"/>
  <c r="CY117" i="1"/>
  <c r="CJ117" i="1"/>
  <c r="CI117" i="1"/>
  <c r="CH117" i="1"/>
  <c r="CG117" i="1"/>
  <c r="H117" i="1"/>
  <c r="FR116" i="1"/>
  <c r="FP116" i="1"/>
  <c r="FN116" i="1"/>
  <c r="FL116" i="1"/>
  <c r="FJ116" i="1"/>
  <c r="FH116" i="1"/>
  <c r="ER116" i="1"/>
  <c r="EJ116" i="1"/>
  <c r="EH116" i="1"/>
  <c r="DX116" i="1"/>
  <c r="DW116" i="1"/>
  <c r="DV116" i="1"/>
  <c r="DS116" i="1"/>
  <c r="DC116" i="1"/>
  <c r="DB116" i="1"/>
  <c r="DY116" i="1" s="1"/>
  <c r="CZ116" i="1"/>
  <c r="CY116" i="1"/>
  <c r="CH116" i="1"/>
  <c r="CG116" i="1"/>
  <c r="BO116" i="1"/>
  <c r="BN116" i="1"/>
  <c r="BM116" i="1"/>
  <c r="BL116" i="1"/>
  <c r="BJ116" i="1"/>
  <c r="BI116" i="1"/>
  <c r="BH116" i="1"/>
  <c r="BG116" i="1"/>
  <c r="BF116" i="1"/>
  <c r="BA116" i="1"/>
  <c r="AZ116" i="1"/>
  <c r="FR115" i="1"/>
  <c r="FQ115" i="1"/>
  <c r="FP115" i="1"/>
  <c r="FO115" i="1"/>
  <c r="FN115" i="1"/>
  <c r="FM115" i="1"/>
  <c r="FL115" i="1"/>
  <c r="FK115" i="1"/>
  <c r="FJ115" i="1"/>
  <c r="FI115" i="1"/>
  <c r="FH115" i="1"/>
  <c r="ER115" i="1"/>
  <c r="EJ115" i="1"/>
  <c r="EH115" i="1"/>
  <c r="DX115" i="1"/>
  <c r="DW115" i="1"/>
  <c r="DV115" i="1"/>
  <c r="DU115" i="1"/>
  <c r="DT115" i="1"/>
  <c r="DS115" i="1"/>
  <c r="DE115" i="1"/>
  <c r="DD115" i="1"/>
  <c r="DC115" i="1"/>
  <c r="DB115" i="1"/>
  <c r="DY115" i="1" s="1"/>
  <c r="CZ115" i="1"/>
  <c r="CY115" i="1"/>
  <c r="CJ115" i="1"/>
  <c r="CI115" i="1"/>
  <c r="CH115" i="1"/>
  <c r="CG115" i="1"/>
  <c r="BO115" i="1"/>
  <c r="BN115" i="1"/>
  <c r="BM115" i="1"/>
  <c r="BL115" i="1"/>
  <c r="BJ115" i="1"/>
  <c r="BI115" i="1"/>
  <c r="BH115" i="1"/>
  <c r="BG115" i="1"/>
  <c r="BF115" i="1"/>
  <c r="BA115" i="1"/>
  <c r="AZ115" i="1"/>
  <c r="H115" i="1"/>
  <c r="FR114" i="1"/>
  <c r="FQ114" i="1"/>
  <c r="FO114" i="1"/>
  <c r="FN114" i="1"/>
  <c r="FM114" i="1"/>
  <c r="FL114" i="1"/>
  <c r="FK114" i="1"/>
  <c r="FJ114" i="1"/>
  <c r="FI114" i="1"/>
  <c r="ER114" i="1"/>
  <c r="EJ114" i="1"/>
  <c r="EH114" i="1"/>
  <c r="DX114" i="1"/>
  <c r="DW114" i="1"/>
  <c r="DV114" i="1"/>
  <c r="DU114" i="1"/>
  <c r="DT114" i="1"/>
  <c r="DS114" i="1"/>
  <c r="DE114" i="1"/>
  <c r="DD114" i="1"/>
  <c r="DC114" i="1"/>
  <c r="DB114" i="1"/>
  <c r="DY114" i="1" s="1"/>
  <c r="CZ114" i="1"/>
  <c r="CY114" i="1"/>
  <c r="CJ114" i="1"/>
  <c r="CI114" i="1"/>
  <c r="CH114" i="1"/>
  <c r="CG114" i="1"/>
  <c r="BO114" i="1"/>
  <c r="BN114" i="1"/>
  <c r="BM114" i="1"/>
  <c r="BL114" i="1"/>
  <c r="BJ114" i="1"/>
  <c r="BI114" i="1"/>
  <c r="BH114" i="1"/>
  <c r="BG114" i="1"/>
  <c r="BF114" i="1"/>
  <c r="BA114" i="1"/>
  <c r="AZ114" i="1"/>
  <c r="AN114" i="1"/>
  <c r="H114" i="1"/>
  <c r="FR113" i="1"/>
  <c r="FQ113" i="1"/>
  <c r="FP113" i="1"/>
  <c r="FO113" i="1"/>
  <c r="FN113" i="1"/>
  <c r="FM113" i="1"/>
  <c r="FL113" i="1"/>
  <c r="FK113" i="1"/>
  <c r="FJ113" i="1"/>
  <c r="FI113" i="1"/>
  <c r="FH113" i="1"/>
  <c r="ER113" i="1"/>
  <c r="EJ113" i="1"/>
  <c r="EH113" i="1"/>
  <c r="DX113" i="1"/>
  <c r="DW113" i="1"/>
  <c r="DV113" i="1"/>
  <c r="DU113" i="1"/>
  <c r="DT113" i="1"/>
  <c r="DS113" i="1"/>
  <c r="DE113" i="1"/>
  <c r="DD113" i="1"/>
  <c r="DC113" i="1"/>
  <c r="DB113" i="1"/>
  <c r="DY113" i="1" s="1"/>
  <c r="CZ113" i="1"/>
  <c r="CY113" i="1"/>
  <c r="CJ113" i="1"/>
  <c r="CI113" i="1"/>
  <c r="CH113" i="1"/>
  <c r="CG113" i="1"/>
  <c r="BO113" i="1"/>
  <c r="BN113" i="1"/>
  <c r="BM113" i="1"/>
  <c r="BL113" i="1"/>
  <c r="BJ113" i="1"/>
  <c r="BI113" i="1"/>
  <c r="BH113" i="1"/>
  <c r="BG113" i="1"/>
  <c r="BF113" i="1"/>
  <c r="BA113" i="1"/>
  <c r="AZ113" i="1"/>
  <c r="H113" i="1"/>
  <c r="FR112" i="1"/>
  <c r="FQ112" i="1"/>
  <c r="FO112" i="1"/>
  <c r="FM112" i="1"/>
  <c r="FK112" i="1"/>
  <c r="FI112" i="1"/>
  <c r="FH112" i="1"/>
  <c r="ER112" i="1"/>
  <c r="EJ112" i="1"/>
  <c r="EH112" i="1"/>
  <c r="DX112" i="1"/>
  <c r="DW112" i="1"/>
  <c r="DV112" i="1"/>
  <c r="DU112" i="1"/>
  <c r="DT112" i="1"/>
  <c r="DS112" i="1"/>
  <c r="DE112" i="1"/>
  <c r="DD112" i="1"/>
  <c r="DC112" i="1"/>
  <c r="DB112" i="1"/>
  <c r="DY112" i="1" s="1"/>
  <c r="CZ112" i="1"/>
  <c r="CY112" i="1"/>
  <c r="CJ112" i="1"/>
  <c r="CI112" i="1"/>
  <c r="CH112" i="1"/>
  <c r="CG112" i="1"/>
  <c r="BO112" i="1"/>
  <c r="BN112" i="1"/>
  <c r="BM112" i="1"/>
  <c r="BL112" i="1"/>
  <c r="BJ112" i="1"/>
  <c r="BI112" i="1"/>
  <c r="BH112" i="1"/>
  <c r="BG112" i="1"/>
  <c r="BF112" i="1"/>
  <c r="BA112" i="1"/>
  <c r="AZ112" i="1"/>
  <c r="H112" i="1"/>
  <c r="FR111" i="1"/>
  <c r="FQ111" i="1"/>
  <c r="FP111" i="1"/>
  <c r="FO111" i="1"/>
  <c r="FN111" i="1"/>
  <c r="FM111" i="1"/>
  <c r="FL111" i="1"/>
  <c r="FK111" i="1"/>
  <c r="FJ111" i="1"/>
  <c r="FI111" i="1"/>
  <c r="FH111" i="1"/>
  <c r="ER111" i="1"/>
  <c r="EJ111" i="1"/>
  <c r="EH111" i="1"/>
  <c r="DX111" i="1"/>
  <c r="DW111" i="1"/>
  <c r="DV111" i="1"/>
  <c r="DU111" i="1"/>
  <c r="DT111" i="1"/>
  <c r="DE111" i="1"/>
  <c r="DD111" i="1"/>
  <c r="DB111" i="1"/>
  <c r="DY111" i="1" s="1"/>
  <c r="CZ111" i="1"/>
  <c r="CY111" i="1"/>
  <c r="CJ111" i="1"/>
  <c r="CI111" i="1"/>
  <c r="CG111" i="1"/>
  <c r="BJ111" i="1"/>
  <c r="BI111" i="1"/>
  <c r="BH111" i="1"/>
  <c r="BG111" i="1"/>
  <c r="BF111" i="1"/>
  <c r="H111" i="1"/>
  <c r="FR110" i="1"/>
  <c r="FQ110" i="1"/>
  <c r="FP110" i="1"/>
  <c r="FO110" i="1"/>
  <c r="FN110" i="1"/>
  <c r="FM110" i="1"/>
  <c r="FL110" i="1"/>
  <c r="FK110" i="1"/>
  <c r="FJ110" i="1"/>
  <c r="FI110" i="1"/>
  <c r="FH110" i="1"/>
  <c r="ER110" i="1"/>
  <c r="EJ110" i="1"/>
  <c r="EH110" i="1"/>
  <c r="DX110" i="1"/>
  <c r="DW110" i="1"/>
  <c r="DV110" i="1"/>
  <c r="DU110" i="1"/>
  <c r="DT110" i="1"/>
  <c r="DS110" i="1"/>
  <c r="DE110" i="1"/>
  <c r="DD110" i="1"/>
  <c r="DC110" i="1"/>
  <c r="DB110" i="1"/>
  <c r="DY110" i="1" s="1"/>
  <c r="CZ110" i="1"/>
  <c r="CY110" i="1"/>
  <c r="CJ110" i="1"/>
  <c r="CI110" i="1"/>
  <c r="CH110" i="1"/>
  <c r="CG110" i="1"/>
  <c r="BA110" i="1"/>
  <c r="AZ110" i="1"/>
  <c r="H110" i="1"/>
  <c r="FR109" i="1"/>
  <c r="FQ109" i="1"/>
  <c r="FP109" i="1"/>
  <c r="FO109" i="1"/>
  <c r="FN109" i="1"/>
  <c r="FM109" i="1"/>
  <c r="FL109" i="1"/>
  <c r="FK109" i="1"/>
  <c r="FJ109" i="1"/>
  <c r="FI109" i="1"/>
  <c r="FH109" i="1"/>
  <c r="ER109" i="1"/>
  <c r="EJ109" i="1"/>
  <c r="EH109" i="1"/>
  <c r="DX109" i="1"/>
  <c r="DW109" i="1"/>
  <c r="DV109" i="1"/>
  <c r="DU109" i="1"/>
  <c r="DT109" i="1"/>
  <c r="DS109" i="1"/>
  <c r="DE109" i="1"/>
  <c r="DD109" i="1"/>
  <c r="DC109" i="1"/>
  <c r="DB109" i="1"/>
  <c r="DY109" i="1" s="1"/>
  <c r="CZ109" i="1"/>
  <c r="CY109" i="1"/>
  <c r="CJ109" i="1"/>
  <c r="CI109" i="1"/>
  <c r="CH109" i="1"/>
  <c r="CG109" i="1"/>
  <c r="BN109" i="1"/>
  <c r="BM109" i="1"/>
  <c r="BL109" i="1"/>
  <c r="BI109" i="1"/>
  <c r="BH109" i="1"/>
  <c r="BG109" i="1"/>
  <c r="BA109" i="1"/>
  <c r="AZ109" i="1"/>
  <c r="H109" i="1"/>
  <c r="FR108" i="1"/>
  <c r="FQ108" i="1"/>
  <c r="FP108" i="1"/>
  <c r="FO108" i="1"/>
  <c r="FN108" i="1"/>
  <c r="FM108" i="1"/>
  <c r="FL108" i="1"/>
  <c r="FK108" i="1"/>
  <c r="FJ108" i="1"/>
  <c r="FI108" i="1"/>
  <c r="FH108" i="1"/>
  <c r="ER108" i="1"/>
  <c r="EJ108" i="1"/>
  <c r="EH108" i="1"/>
  <c r="DX108" i="1"/>
  <c r="DW108" i="1"/>
  <c r="DV108" i="1"/>
  <c r="DU108" i="1"/>
  <c r="DT108" i="1"/>
  <c r="DS108" i="1"/>
  <c r="DE108" i="1"/>
  <c r="DD108" i="1"/>
  <c r="DC108" i="1"/>
  <c r="DB108" i="1"/>
  <c r="DY108" i="1" s="1"/>
  <c r="CZ108" i="1"/>
  <c r="CY108" i="1"/>
  <c r="CJ108" i="1"/>
  <c r="CI108" i="1"/>
  <c r="CH108" i="1"/>
  <c r="CG108" i="1"/>
  <c r="BO108" i="1"/>
  <c r="BN108" i="1"/>
  <c r="BM108" i="1"/>
  <c r="BL108" i="1"/>
  <c r="BJ108" i="1"/>
  <c r="BI108" i="1"/>
  <c r="BH108" i="1"/>
  <c r="BG108" i="1"/>
  <c r="BF108" i="1"/>
  <c r="BA108" i="1"/>
  <c r="AZ108" i="1"/>
  <c r="H108" i="1"/>
  <c r="FR107" i="1"/>
  <c r="FQ107" i="1"/>
  <c r="FO107" i="1"/>
  <c r="FM107" i="1"/>
  <c r="FK107" i="1"/>
  <c r="FI107" i="1"/>
  <c r="ER107" i="1"/>
  <c r="EJ107" i="1"/>
  <c r="EH107" i="1"/>
  <c r="DX107" i="1"/>
  <c r="DW107" i="1"/>
  <c r="DV107" i="1"/>
  <c r="DU107" i="1"/>
  <c r="DT107" i="1"/>
  <c r="DS107" i="1"/>
  <c r="DE107" i="1"/>
  <c r="DD107" i="1"/>
  <c r="DC107" i="1"/>
  <c r="DB107" i="1"/>
  <c r="DY107" i="1" s="1"/>
  <c r="CZ107" i="1"/>
  <c r="CY107" i="1"/>
  <c r="CJ107" i="1"/>
  <c r="CI107" i="1"/>
  <c r="CH107" i="1"/>
  <c r="CG107" i="1"/>
  <c r="BO107" i="1"/>
  <c r="BN107" i="1"/>
  <c r="BM107" i="1"/>
  <c r="BL107" i="1"/>
  <c r="BJ107" i="1"/>
  <c r="BI107" i="1"/>
  <c r="BH107" i="1"/>
  <c r="BG107" i="1"/>
  <c r="BF107" i="1"/>
  <c r="BA107" i="1"/>
  <c r="AZ107" i="1"/>
  <c r="H107" i="1"/>
  <c r="FR106" i="1"/>
  <c r="FQ106" i="1"/>
  <c r="FP106" i="1"/>
  <c r="FO106" i="1"/>
  <c r="FN106" i="1"/>
  <c r="FM106" i="1"/>
  <c r="FL106" i="1"/>
  <c r="FK106" i="1"/>
  <c r="FJ106" i="1"/>
  <c r="FI106" i="1"/>
  <c r="FH106" i="1"/>
  <c r="ER106" i="1"/>
  <c r="EJ106" i="1"/>
  <c r="EH106" i="1"/>
  <c r="DX106" i="1"/>
  <c r="DW106" i="1"/>
  <c r="DV106" i="1"/>
  <c r="DU106" i="1"/>
  <c r="DT106" i="1"/>
  <c r="DS106" i="1"/>
  <c r="DE106" i="1"/>
  <c r="DD106" i="1"/>
  <c r="DC106" i="1"/>
  <c r="DB106" i="1"/>
  <c r="DY106" i="1" s="1"/>
  <c r="CZ106" i="1"/>
  <c r="CY106" i="1"/>
  <c r="CJ106" i="1"/>
  <c r="CI106" i="1"/>
  <c r="CH106" i="1"/>
  <c r="CG106" i="1"/>
  <c r="BO106" i="1"/>
  <c r="BN106" i="1"/>
  <c r="BM106" i="1"/>
  <c r="BL106" i="1"/>
  <c r="BJ106" i="1"/>
  <c r="BI106" i="1"/>
  <c r="BH106" i="1"/>
  <c r="BG106" i="1"/>
  <c r="BF106" i="1"/>
  <c r="BA106" i="1"/>
  <c r="AZ106" i="1"/>
  <c r="H106" i="1"/>
  <c r="FR105" i="1"/>
  <c r="FQ105" i="1"/>
  <c r="FP105" i="1"/>
  <c r="FO105" i="1"/>
  <c r="FN105" i="1"/>
  <c r="FM105" i="1"/>
  <c r="FL105" i="1"/>
  <c r="FK105" i="1"/>
  <c r="FJ105" i="1"/>
  <c r="FI105" i="1"/>
  <c r="FH105" i="1"/>
  <c r="ER105" i="1"/>
  <c r="EJ105" i="1"/>
  <c r="EH105" i="1"/>
  <c r="DX105" i="1"/>
  <c r="DW105" i="1"/>
  <c r="DV105" i="1"/>
  <c r="DU105" i="1"/>
  <c r="DT105" i="1"/>
  <c r="DS105" i="1"/>
  <c r="DE105" i="1"/>
  <c r="DD105" i="1"/>
  <c r="DC105" i="1"/>
  <c r="DB105" i="1"/>
  <c r="DY105" i="1" s="1"/>
  <c r="CZ105" i="1"/>
  <c r="CY105" i="1"/>
  <c r="CJ105" i="1"/>
  <c r="CI105" i="1"/>
  <c r="CH105" i="1"/>
  <c r="CG105" i="1"/>
  <c r="BO105" i="1"/>
  <c r="BN105" i="1"/>
  <c r="BM105" i="1"/>
  <c r="BL105" i="1"/>
  <c r="BJ105" i="1"/>
  <c r="BI105" i="1"/>
  <c r="BH105" i="1"/>
  <c r="BG105" i="1"/>
  <c r="BF105" i="1"/>
  <c r="BA105" i="1"/>
  <c r="AZ105" i="1"/>
  <c r="H105" i="1"/>
  <c r="FR104" i="1"/>
  <c r="FQ104" i="1"/>
  <c r="FP104" i="1"/>
  <c r="FO104" i="1"/>
  <c r="FN104" i="1"/>
  <c r="FM104" i="1"/>
  <c r="FL104" i="1"/>
  <c r="FK104" i="1"/>
  <c r="FJ104" i="1"/>
  <c r="FI104" i="1"/>
  <c r="FH104" i="1"/>
  <c r="ER104" i="1"/>
  <c r="EJ104" i="1"/>
  <c r="EH104" i="1"/>
  <c r="DX104" i="1"/>
  <c r="DW104" i="1"/>
  <c r="DV104" i="1"/>
  <c r="DU104" i="1"/>
  <c r="DT104" i="1"/>
  <c r="DS104" i="1"/>
  <c r="DE104" i="1"/>
  <c r="DD104" i="1"/>
  <c r="DC104" i="1"/>
  <c r="DB104" i="1"/>
  <c r="DY104" i="1" s="1"/>
  <c r="CZ104" i="1"/>
  <c r="CY104" i="1"/>
  <c r="CJ104" i="1"/>
  <c r="CI104" i="1"/>
  <c r="CH104" i="1"/>
  <c r="CG104" i="1"/>
  <c r="BO104" i="1"/>
  <c r="BN104" i="1"/>
  <c r="BM104" i="1"/>
  <c r="BL104" i="1"/>
  <c r="BJ104" i="1"/>
  <c r="BI104" i="1"/>
  <c r="BH104" i="1"/>
  <c r="BG104" i="1"/>
  <c r="BF104" i="1"/>
  <c r="BA104" i="1"/>
  <c r="AZ104" i="1"/>
  <c r="H104" i="1"/>
  <c r="FR103" i="1"/>
  <c r="FQ103" i="1"/>
  <c r="FO103" i="1"/>
  <c r="FM103" i="1"/>
  <c r="FK103" i="1"/>
  <c r="FI103" i="1"/>
  <c r="ER103" i="1"/>
  <c r="EJ103" i="1"/>
  <c r="EH103" i="1"/>
  <c r="DX103" i="1"/>
  <c r="DW103" i="1"/>
  <c r="DV103" i="1"/>
  <c r="DU103" i="1"/>
  <c r="DT103" i="1"/>
  <c r="DS103" i="1"/>
  <c r="DE103" i="1"/>
  <c r="DD103" i="1"/>
  <c r="DC103" i="1"/>
  <c r="DB103" i="1"/>
  <c r="DY103" i="1" s="1"/>
  <c r="CZ103" i="1"/>
  <c r="CY103" i="1"/>
  <c r="CJ103" i="1"/>
  <c r="CI103" i="1"/>
  <c r="CH103" i="1"/>
  <c r="CG103" i="1"/>
  <c r="BO103" i="1"/>
  <c r="BN103" i="1"/>
  <c r="BM103" i="1"/>
  <c r="BL103" i="1"/>
  <c r="BJ103" i="1"/>
  <c r="BI103" i="1"/>
  <c r="BH103" i="1"/>
  <c r="BG103" i="1"/>
  <c r="BF103" i="1"/>
  <c r="BA103" i="1"/>
  <c r="AZ103" i="1"/>
  <c r="H103" i="1"/>
  <c r="FR102" i="1"/>
  <c r="FQ102" i="1"/>
  <c r="FO102" i="1"/>
  <c r="FM102" i="1"/>
  <c r="FK102" i="1"/>
  <c r="FI102" i="1"/>
  <c r="ER102" i="1"/>
  <c r="EJ102" i="1"/>
  <c r="EH102" i="1"/>
  <c r="DX102" i="1"/>
  <c r="DW102" i="1"/>
  <c r="DV102" i="1"/>
  <c r="DU102" i="1"/>
  <c r="DT102" i="1"/>
  <c r="DS102" i="1"/>
  <c r="DE102" i="1"/>
  <c r="DD102" i="1"/>
  <c r="DC102" i="1"/>
  <c r="DB102" i="1"/>
  <c r="DY102" i="1" s="1"/>
  <c r="CZ102" i="1"/>
  <c r="CY102" i="1"/>
  <c r="CJ102" i="1"/>
  <c r="CI102" i="1"/>
  <c r="CH102" i="1"/>
  <c r="CG102" i="1"/>
  <c r="BO102" i="1"/>
  <c r="BN102" i="1"/>
  <c r="BM102" i="1"/>
  <c r="BL102" i="1"/>
  <c r="BJ102" i="1"/>
  <c r="BI102" i="1"/>
  <c r="BH102" i="1"/>
  <c r="BG102" i="1"/>
  <c r="BF102" i="1"/>
  <c r="BA102" i="1"/>
  <c r="AZ102" i="1"/>
  <c r="H102" i="1"/>
  <c r="FR101" i="1"/>
  <c r="FQ101" i="1"/>
  <c r="FP101" i="1"/>
  <c r="FO101" i="1"/>
  <c r="FN101" i="1"/>
  <c r="FM101" i="1"/>
  <c r="FL101" i="1"/>
  <c r="FK101" i="1"/>
  <c r="FJ101" i="1"/>
  <c r="FI101" i="1"/>
  <c r="FH101" i="1"/>
  <c r="ER101" i="1"/>
  <c r="EJ101" i="1"/>
  <c r="EH101" i="1"/>
  <c r="DX101" i="1"/>
  <c r="DW101" i="1"/>
  <c r="DV101" i="1"/>
  <c r="DU101" i="1"/>
  <c r="DT101" i="1"/>
  <c r="DS101" i="1"/>
  <c r="DE101" i="1"/>
  <c r="DD101" i="1"/>
  <c r="DC101" i="1"/>
  <c r="DB101" i="1"/>
  <c r="DY101" i="1" s="1"/>
  <c r="CZ101" i="1"/>
  <c r="CY101" i="1"/>
  <c r="CJ101" i="1"/>
  <c r="CI101" i="1"/>
  <c r="CH101" i="1"/>
  <c r="CG101" i="1"/>
  <c r="BO101" i="1"/>
  <c r="BN101" i="1"/>
  <c r="BM101" i="1"/>
  <c r="BL101" i="1"/>
  <c r="BJ101" i="1"/>
  <c r="BI101" i="1"/>
  <c r="BH101" i="1"/>
  <c r="BG101" i="1"/>
  <c r="BF101" i="1"/>
  <c r="BA101" i="1"/>
  <c r="AZ101" i="1"/>
  <c r="H101" i="1"/>
  <c r="FR100" i="1"/>
  <c r="FQ100" i="1"/>
  <c r="FP100" i="1"/>
  <c r="FO100" i="1"/>
  <c r="FN100" i="1"/>
  <c r="FM100" i="1"/>
  <c r="FL100" i="1"/>
  <c r="FK100" i="1"/>
  <c r="FJ100" i="1"/>
  <c r="FI100" i="1"/>
  <c r="FH100" i="1"/>
  <c r="ER100" i="1"/>
  <c r="EJ100" i="1"/>
  <c r="EH100" i="1"/>
  <c r="DX100" i="1"/>
  <c r="DW100" i="1"/>
  <c r="DV100" i="1"/>
  <c r="DU100" i="1"/>
  <c r="DT100" i="1"/>
  <c r="DS100" i="1"/>
  <c r="DE100" i="1"/>
  <c r="DD100" i="1"/>
  <c r="DC100" i="1"/>
  <c r="DB100" i="1"/>
  <c r="DY100" i="1" s="1"/>
  <c r="CZ100" i="1"/>
  <c r="CY100" i="1"/>
  <c r="CJ100" i="1"/>
  <c r="CI100" i="1"/>
  <c r="CH100" i="1"/>
  <c r="CG100" i="1"/>
  <c r="BO100" i="1"/>
  <c r="BN100" i="1"/>
  <c r="BM100" i="1"/>
  <c r="BL100" i="1"/>
  <c r="BJ100" i="1"/>
  <c r="BI100" i="1"/>
  <c r="BH100" i="1"/>
  <c r="BG100" i="1"/>
  <c r="BF100" i="1"/>
  <c r="BA100" i="1"/>
  <c r="AZ100" i="1"/>
  <c r="H100" i="1"/>
  <c r="FR99" i="1"/>
  <c r="FQ99" i="1"/>
  <c r="FO99" i="1"/>
  <c r="FM99" i="1"/>
  <c r="FK99" i="1"/>
  <c r="FI99" i="1"/>
  <c r="ER99" i="1"/>
  <c r="EJ99" i="1"/>
  <c r="EH99" i="1"/>
  <c r="DX99" i="1"/>
  <c r="DW99" i="1"/>
  <c r="DV99" i="1"/>
  <c r="DU99" i="1"/>
  <c r="DT99" i="1"/>
  <c r="DS99" i="1"/>
  <c r="DE99" i="1"/>
  <c r="DD99" i="1"/>
  <c r="DC99" i="1"/>
  <c r="DB99" i="1"/>
  <c r="DY99" i="1" s="1"/>
  <c r="CZ99" i="1"/>
  <c r="CY99" i="1"/>
  <c r="CJ99" i="1"/>
  <c r="CI99" i="1"/>
  <c r="CH99" i="1"/>
  <c r="CG99" i="1"/>
  <c r="BO99" i="1"/>
  <c r="BN99" i="1"/>
  <c r="BM99" i="1"/>
  <c r="BL99" i="1"/>
  <c r="BJ99" i="1"/>
  <c r="BI99" i="1"/>
  <c r="BH99" i="1"/>
  <c r="BG99" i="1"/>
  <c r="BF99" i="1"/>
  <c r="BA99" i="1"/>
  <c r="AZ99" i="1"/>
  <c r="AN99" i="1"/>
  <c r="H99" i="1"/>
  <c r="FR98" i="1"/>
  <c r="FQ98" i="1"/>
  <c r="FO98" i="1"/>
  <c r="FM98" i="1"/>
  <c r="FK98" i="1"/>
  <c r="FI98" i="1"/>
  <c r="ER98" i="1"/>
  <c r="EJ98" i="1"/>
  <c r="EH98" i="1"/>
  <c r="DX98" i="1"/>
  <c r="DW98" i="1"/>
  <c r="DV98" i="1"/>
  <c r="DU98" i="1"/>
  <c r="DT98" i="1"/>
  <c r="DS98" i="1"/>
  <c r="DE98" i="1"/>
  <c r="DD98" i="1"/>
  <c r="DC98" i="1"/>
  <c r="DB98" i="1"/>
  <c r="DY98" i="1" s="1"/>
  <c r="CZ98" i="1"/>
  <c r="CY98" i="1"/>
  <c r="CJ98" i="1"/>
  <c r="CI98" i="1"/>
  <c r="CH98" i="1"/>
  <c r="CG98" i="1"/>
  <c r="BO98" i="1"/>
  <c r="BN98" i="1"/>
  <c r="BM98" i="1"/>
  <c r="BL98" i="1"/>
  <c r="BJ98" i="1"/>
  <c r="BI98" i="1"/>
  <c r="BH98" i="1"/>
  <c r="BG98" i="1"/>
  <c r="BF98" i="1"/>
  <c r="BA98" i="1"/>
  <c r="AZ98" i="1"/>
  <c r="AN98" i="1"/>
  <c r="H98" i="1"/>
  <c r="FR97" i="1"/>
  <c r="FQ97" i="1"/>
  <c r="FO97" i="1"/>
  <c r="FM97" i="1"/>
  <c r="FL97" i="1"/>
  <c r="FK97" i="1"/>
  <c r="FJ97" i="1"/>
  <c r="FI97" i="1"/>
  <c r="ER97" i="1"/>
  <c r="EJ97" i="1"/>
  <c r="EH97" i="1"/>
  <c r="DX97" i="1"/>
  <c r="DW97" i="1"/>
  <c r="DV97" i="1"/>
  <c r="DU97" i="1"/>
  <c r="DT97" i="1"/>
  <c r="DS97" i="1"/>
  <c r="DE97" i="1"/>
  <c r="DD97" i="1"/>
  <c r="DC97" i="1"/>
  <c r="DB97" i="1"/>
  <c r="DY97" i="1" s="1"/>
  <c r="CZ97" i="1"/>
  <c r="CY97" i="1"/>
  <c r="CJ97" i="1"/>
  <c r="CI97" i="1"/>
  <c r="CH97" i="1"/>
  <c r="CG97" i="1"/>
  <c r="BO97" i="1"/>
  <c r="BN97" i="1"/>
  <c r="BM97" i="1"/>
  <c r="BL97" i="1"/>
  <c r="BJ97" i="1"/>
  <c r="BI97" i="1"/>
  <c r="BH97" i="1"/>
  <c r="BG97" i="1"/>
  <c r="BF97" i="1"/>
  <c r="BA97" i="1"/>
  <c r="AZ97" i="1"/>
  <c r="AN97" i="1"/>
  <c r="H97" i="1"/>
  <c r="FR96" i="1"/>
  <c r="FQ96" i="1"/>
  <c r="FP96" i="1"/>
  <c r="FO96" i="1"/>
  <c r="FN96" i="1"/>
  <c r="FM96" i="1"/>
  <c r="FL96" i="1"/>
  <c r="FK96" i="1"/>
  <c r="FJ96" i="1"/>
  <c r="FI96" i="1"/>
  <c r="FH96" i="1"/>
  <c r="ER96" i="1"/>
  <c r="EJ96" i="1"/>
  <c r="EH96" i="1"/>
  <c r="DX96" i="1"/>
  <c r="DW96" i="1"/>
  <c r="DV96" i="1"/>
  <c r="DU96" i="1"/>
  <c r="DT96" i="1"/>
  <c r="DS96" i="1"/>
  <c r="DE96" i="1"/>
  <c r="DD96" i="1"/>
  <c r="DC96" i="1"/>
  <c r="DB96" i="1"/>
  <c r="DY96" i="1" s="1"/>
  <c r="CZ96" i="1"/>
  <c r="CY96" i="1"/>
  <c r="CJ96" i="1"/>
  <c r="CI96" i="1"/>
  <c r="CH96" i="1"/>
  <c r="CG96" i="1"/>
  <c r="BO96" i="1"/>
  <c r="BN96" i="1"/>
  <c r="BM96" i="1"/>
  <c r="BL96" i="1"/>
  <c r="BJ96" i="1"/>
  <c r="BI96" i="1"/>
  <c r="BH96" i="1"/>
  <c r="BG96" i="1"/>
  <c r="BF96" i="1"/>
  <c r="BA96" i="1"/>
  <c r="AZ96" i="1"/>
  <c r="AN96" i="1"/>
  <c r="H96" i="1"/>
  <c r="FR95" i="1"/>
  <c r="FQ95" i="1"/>
  <c r="FP95" i="1"/>
  <c r="FO95" i="1"/>
  <c r="FN95" i="1"/>
  <c r="FM95" i="1"/>
  <c r="FL95" i="1"/>
  <c r="FK95" i="1"/>
  <c r="FJ95" i="1"/>
  <c r="FI95" i="1"/>
  <c r="FH95" i="1"/>
  <c r="ER95" i="1"/>
  <c r="EJ95" i="1"/>
  <c r="EH95" i="1"/>
  <c r="DX95" i="1"/>
  <c r="DW95" i="1"/>
  <c r="DV95" i="1"/>
  <c r="DU95" i="1"/>
  <c r="DT95" i="1"/>
  <c r="DS95" i="1"/>
  <c r="DE95" i="1"/>
  <c r="DD95" i="1"/>
  <c r="DC95" i="1"/>
  <c r="DB95" i="1"/>
  <c r="DY95" i="1" s="1"/>
  <c r="CZ95" i="1"/>
  <c r="CY95" i="1"/>
  <c r="CJ95" i="1"/>
  <c r="CI95" i="1"/>
  <c r="CH95" i="1"/>
  <c r="CG95" i="1"/>
  <c r="BO95" i="1"/>
  <c r="BN95" i="1"/>
  <c r="BM95" i="1"/>
  <c r="BL95" i="1"/>
  <c r="BJ95" i="1"/>
  <c r="BI95" i="1"/>
  <c r="BH95" i="1"/>
  <c r="BG95" i="1"/>
  <c r="BF95" i="1"/>
  <c r="BA95" i="1"/>
  <c r="AZ95" i="1"/>
  <c r="AN95" i="1"/>
  <c r="H95" i="1"/>
  <c r="FR94" i="1"/>
  <c r="FQ94" i="1"/>
  <c r="FO94" i="1"/>
  <c r="FM94" i="1"/>
  <c r="FK94" i="1"/>
  <c r="FI94" i="1"/>
  <c r="ER94" i="1"/>
  <c r="EJ94" i="1"/>
  <c r="EH94" i="1"/>
  <c r="DX94" i="1"/>
  <c r="DW94" i="1"/>
  <c r="DV94" i="1"/>
  <c r="DU94" i="1"/>
  <c r="DT94" i="1"/>
  <c r="DS94" i="1"/>
  <c r="DE94" i="1"/>
  <c r="DD94" i="1"/>
  <c r="DC94" i="1"/>
  <c r="DB94" i="1"/>
  <c r="DY94" i="1" s="1"/>
  <c r="CZ94" i="1"/>
  <c r="CY94" i="1"/>
  <c r="CJ94" i="1"/>
  <c r="CI94" i="1"/>
  <c r="CH94" i="1"/>
  <c r="CG94" i="1"/>
  <c r="BO94" i="1"/>
  <c r="BN94" i="1"/>
  <c r="BM94" i="1"/>
  <c r="BL94" i="1"/>
  <c r="BJ94" i="1"/>
  <c r="BI94" i="1"/>
  <c r="BH94" i="1"/>
  <c r="BG94" i="1"/>
  <c r="BF94" i="1"/>
  <c r="BA94" i="1"/>
  <c r="AZ94" i="1"/>
  <c r="AN94" i="1"/>
  <c r="H94" i="1"/>
  <c r="FR93" i="1"/>
  <c r="FQ93" i="1"/>
  <c r="FO93" i="1"/>
  <c r="FM93" i="1"/>
  <c r="FK93" i="1"/>
  <c r="FI93" i="1"/>
  <c r="ER93" i="1"/>
  <c r="EJ93" i="1"/>
  <c r="EH93" i="1"/>
  <c r="DX93" i="1"/>
  <c r="DW93" i="1"/>
  <c r="DV93" i="1"/>
  <c r="DU93" i="1"/>
  <c r="DT93" i="1"/>
  <c r="DS93" i="1"/>
  <c r="DE93" i="1"/>
  <c r="DD93" i="1"/>
  <c r="DC93" i="1"/>
  <c r="DB93" i="1"/>
  <c r="DY93" i="1" s="1"/>
  <c r="CZ93" i="1"/>
  <c r="CY93" i="1"/>
  <c r="CJ93" i="1"/>
  <c r="CI93" i="1"/>
  <c r="CH93" i="1"/>
  <c r="CG93" i="1"/>
  <c r="BO93" i="1"/>
  <c r="BN93" i="1"/>
  <c r="BM93" i="1"/>
  <c r="BL93" i="1"/>
  <c r="BJ93" i="1"/>
  <c r="BI93" i="1"/>
  <c r="BH93" i="1"/>
  <c r="BG93" i="1"/>
  <c r="BF93" i="1"/>
  <c r="BA93" i="1"/>
  <c r="AZ93" i="1"/>
  <c r="AN93" i="1"/>
  <c r="H93" i="1"/>
  <c r="FR92" i="1"/>
  <c r="FQ92" i="1"/>
  <c r="FO92" i="1"/>
  <c r="FM92" i="1"/>
  <c r="FK92" i="1"/>
  <c r="FI92" i="1"/>
  <c r="ER92" i="1"/>
  <c r="EJ92" i="1"/>
  <c r="EH92" i="1"/>
  <c r="DX92" i="1"/>
  <c r="DW92" i="1"/>
  <c r="DV92" i="1"/>
  <c r="DU92" i="1"/>
  <c r="DT92" i="1"/>
  <c r="DS92" i="1"/>
  <c r="DE92" i="1"/>
  <c r="DD92" i="1"/>
  <c r="DC92" i="1"/>
  <c r="DB92" i="1"/>
  <c r="DY92" i="1" s="1"/>
  <c r="CZ92" i="1"/>
  <c r="CY92" i="1"/>
  <c r="CJ92" i="1"/>
  <c r="CI92" i="1"/>
  <c r="CH92" i="1"/>
  <c r="CG92" i="1"/>
  <c r="BO92" i="1"/>
  <c r="BN92" i="1"/>
  <c r="BM92" i="1"/>
  <c r="BL92" i="1"/>
  <c r="BJ92" i="1"/>
  <c r="BI92" i="1"/>
  <c r="BH92" i="1"/>
  <c r="BG92" i="1"/>
  <c r="BF92" i="1"/>
  <c r="BA92" i="1"/>
  <c r="AZ92" i="1"/>
  <c r="AN92" i="1"/>
  <c r="H92" i="1"/>
  <c r="FR91" i="1"/>
  <c r="FQ91" i="1"/>
  <c r="FO91" i="1"/>
  <c r="FM91" i="1"/>
  <c r="FK91" i="1"/>
  <c r="FI91" i="1"/>
  <c r="ER91" i="1"/>
  <c r="EJ91" i="1"/>
  <c r="EH91" i="1"/>
  <c r="DX91" i="1"/>
  <c r="DW91" i="1"/>
  <c r="DV91" i="1"/>
  <c r="DU91" i="1"/>
  <c r="DT91" i="1"/>
  <c r="DS91" i="1"/>
  <c r="DE91" i="1"/>
  <c r="DD91" i="1"/>
  <c r="DC91" i="1"/>
  <c r="DB91" i="1"/>
  <c r="DY91" i="1" s="1"/>
  <c r="CZ91" i="1"/>
  <c r="CY91" i="1"/>
  <c r="CJ91" i="1"/>
  <c r="CI91" i="1"/>
  <c r="CH91" i="1"/>
  <c r="CG91" i="1"/>
  <c r="BO91" i="1"/>
  <c r="BN91" i="1"/>
  <c r="BM91" i="1"/>
  <c r="BL91" i="1"/>
  <c r="BJ91" i="1"/>
  <c r="BI91" i="1"/>
  <c r="BH91" i="1"/>
  <c r="BG91" i="1"/>
  <c r="BF91" i="1"/>
  <c r="BA91" i="1"/>
  <c r="AZ91" i="1"/>
  <c r="AN91" i="1"/>
  <c r="H91" i="1"/>
  <c r="FR90" i="1"/>
  <c r="FQ90" i="1"/>
  <c r="FP90" i="1"/>
  <c r="FO90" i="1"/>
  <c r="FN90" i="1"/>
  <c r="FM90" i="1"/>
  <c r="FL90" i="1"/>
  <c r="FK90" i="1"/>
  <c r="FJ90" i="1"/>
  <c r="FI90" i="1"/>
  <c r="FH90" i="1"/>
  <c r="ER90" i="1"/>
  <c r="EJ90" i="1"/>
  <c r="EH90" i="1"/>
  <c r="DX90" i="1"/>
  <c r="DW90" i="1"/>
  <c r="DV90" i="1"/>
  <c r="DU90" i="1"/>
  <c r="DT90" i="1"/>
  <c r="DS90" i="1"/>
  <c r="DE90" i="1"/>
  <c r="DD90" i="1"/>
  <c r="DC90" i="1"/>
  <c r="DB90" i="1"/>
  <c r="DY90" i="1" s="1"/>
  <c r="CZ90" i="1"/>
  <c r="CY90" i="1"/>
  <c r="CJ90" i="1"/>
  <c r="CI90" i="1"/>
  <c r="CH90" i="1"/>
  <c r="CG90" i="1"/>
  <c r="BO90" i="1"/>
  <c r="BN90" i="1"/>
  <c r="BM90" i="1"/>
  <c r="BL90" i="1"/>
  <c r="BJ90" i="1"/>
  <c r="BI90" i="1"/>
  <c r="BH90" i="1"/>
  <c r="BG90" i="1"/>
  <c r="BF90" i="1"/>
  <c r="BA90" i="1"/>
  <c r="AZ90" i="1"/>
  <c r="AN90" i="1"/>
  <c r="H90" i="1"/>
  <c r="FR89" i="1"/>
  <c r="FQ89" i="1"/>
  <c r="FO89" i="1"/>
  <c r="FN89" i="1"/>
  <c r="FM89" i="1"/>
  <c r="FL89" i="1"/>
  <c r="FK89" i="1"/>
  <c r="FJ89" i="1"/>
  <c r="FI89" i="1"/>
  <c r="ER89" i="1"/>
  <c r="EJ89" i="1"/>
  <c r="EH89" i="1"/>
  <c r="DX89" i="1"/>
  <c r="DW89" i="1"/>
  <c r="DV89" i="1"/>
  <c r="DU89" i="1"/>
  <c r="DT89" i="1"/>
  <c r="DS89" i="1"/>
  <c r="DE89" i="1"/>
  <c r="DD89" i="1"/>
  <c r="DC89" i="1"/>
  <c r="DB89" i="1"/>
  <c r="DY89" i="1" s="1"/>
  <c r="CZ89" i="1"/>
  <c r="CY89" i="1"/>
  <c r="CJ89" i="1"/>
  <c r="CI89" i="1"/>
  <c r="CH89" i="1"/>
  <c r="CG89" i="1"/>
  <c r="BO89" i="1"/>
  <c r="BN89" i="1"/>
  <c r="BM89" i="1"/>
  <c r="BL89" i="1"/>
  <c r="BJ89" i="1"/>
  <c r="BI89" i="1"/>
  <c r="BH89" i="1"/>
  <c r="BG89" i="1"/>
  <c r="BF89" i="1"/>
  <c r="BA89" i="1"/>
  <c r="AZ89" i="1"/>
  <c r="AN89" i="1"/>
  <c r="H89" i="1"/>
  <c r="FR88" i="1"/>
  <c r="FQ88" i="1"/>
  <c r="FP88" i="1"/>
  <c r="FO88" i="1"/>
  <c r="FN88" i="1"/>
  <c r="FM88" i="1"/>
  <c r="FL88" i="1"/>
  <c r="FK88" i="1"/>
  <c r="FJ88" i="1"/>
  <c r="FI88" i="1"/>
  <c r="FH88" i="1"/>
  <c r="ER88" i="1"/>
  <c r="EJ88" i="1"/>
  <c r="EH88" i="1"/>
  <c r="DX88" i="1"/>
  <c r="DW88" i="1"/>
  <c r="DV88" i="1"/>
  <c r="DU88" i="1"/>
  <c r="DT88" i="1"/>
  <c r="DS88" i="1"/>
  <c r="DE88" i="1"/>
  <c r="DD88" i="1"/>
  <c r="DC88" i="1"/>
  <c r="DB88" i="1"/>
  <c r="DY88" i="1" s="1"/>
  <c r="CZ88" i="1"/>
  <c r="CY88" i="1"/>
  <c r="CJ88" i="1"/>
  <c r="CI88" i="1"/>
  <c r="CH88" i="1"/>
  <c r="CG88" i="1"/>
  <c r="BO88" i="1"/>
  <c r="BN88" i="1"/>
  <c r="BM88" i="1"/>
  <c r="BL88" i="1"/>
  <c r="BJ88" i="1"/>
  <c r="BI88" i="1"/>
  <c r="BH88" i="1"/>
  <c r="BG88" i="1"/>
  <c r="BF88" i="1"/>
  <c r="BA88" i="1"/>
  <c r="AZ88" i="1"/>
  <c r="AN88" i="1"/>
  <c r="H88" i="1"/>
  <c r="FR87" i="1"/>
  <c r="FQ87" i="1"/>
  <c r="FO87" i="1"/>
  <c r="FM87" i="1"/>
  <c r="FK87" i="1"/>
  <c r="FI87" i="1"/>
  <c r="ER87" i="1"/>
  <c r="EJ87" i="1"/>
  <c r="EH87" i="1"/>
  <c r="DX87" i="1"/>
  <c r="DW87" i="1"/>
  <c r="DV87" i="1"/>
  <c r="DU87" i="1"/>
  <c r="DT87" i="1"/>
  <c r="DS87" i="1"/>
  <c r="DE87" i="1"/>
  <c r="DD87" i="1"/>
  <c r="DC87" i="1"/>
  <c r="DB87" i="1"/>
  <c r="DY87" i="1" s="1"/>
  <c r="CZ87" i="1"/>
  <c r="CY87" i="1"/>
  <c r="CJ87" i="1"/>
  <c r="CI87" i="1"/>
  <c r="CH87" i="1"/>
  <c r="CG87" i="1"/>
  <c r="BO87" i="1"/>
  <c r="BN87" i="1"/>
  <c r="BM87" i="1"/>
  <c r="BL87" i="1"/>
  <c r="BJ87" i="1"/>
  <c r="BI87" i="1"/>
  <c r="BH87" i="1"/>
  <c r="BG87" i="1"/>
  <c r="BF87" i="1"/>
  <c r="BA87" i="1"/>
  <c r="AZ87" i="1"/>
  <c r="AN87" i="1"/>
  <c r="H87" i="1"/>
  <c r="FR86" i="1"/>
  <c r="FQ86" i="1"/>
  <c r="FP86" i="1"/>
  <c r="FO86" i="1"/>
  <c r="FN86" i="1"/>
  <c r="FM86" i="1"/>
  <c r="FL86" i="1"/>
  <c r="FK86" i="1"/>
  <c r="FJ86" i="1"/>
  <c r="FI86" i="1"/>
  <c r="FH86" i="1"/>
  <c r="ER86" i="1"/>
  <c r="EJ86" i="1"/>
  <c r="EH86" i="1"/>
  <c r="DX86" i="1"/>
  <c r="DW86" i="1"/>
  <c r="DV86" i="1"/>
  <c r="DU86" i="1"/>
  <c r="DT86" i="1"/>
  <c r="DS86" i="1"/>
  <c r="DE86" i="1"/>
  <c r="DD86" i="1"/>
  <c r="DC86" i="1"/>
  <c r="DB86" i="1"/>
  <c r="DY86" i="1" s="1"/>
  <c r="CZ86" i="1"/>
  <c r="CY86" i="1"/>
  <c r="CJ86" i="1"/>
  <c r="CI86" i="1"/>
  <c r="CH86" i="1"/>
  <c r="CG86" i="1"/>
  <c r="BO86" i="1"/>
  <c r="BN86" i="1"/>
  <c r="BM86" i="1"/>
  <c r="BL86" i="1"/>
  <c r="BJ86" i="1"/>
  <c r="BI86" i="1"/>
  <c r="BH86" i="1"/>
  <c r="BG86" i="1"/>
  <c r="BF86" i="1"/>
  <c r="BA86" i="1"/>
  <c r="AZ86" i="1"/>
  <c r="AN86" i="1"/>
  <c r="H86" i="1"/>
  <c r="FR85" i="1"/>
  <c r="FQ85" i="1"/>
  <c r="FO85" i="1"/>
  <c r="FM85" i="1"/>
  <c r="FK85" i="1"/>
  <c r="FI85" i="1"/>
  <c r="ER85" i="1"/>
  <c r="EJ85" i="1"/>
  <c r="EH85" i="1"/>
  <c r="DX85" i="1"/>
  <c r="DW85" i="1"/>
  <c r="DV85" i="1"/>
  <c r="DU85" i="1"/>
  <c r="DT85" i="1"/>
  <c r="DS85" i="1"/>
  <c r="DE85" i="1"/>
  <c r="DD85" i="1"/>
  <c r="DC85" i="1"/>
  <c r="DB85" i="1"/>
  <c r="DY85" i="1" s="1"/>
  <c r="CZ85" i="1"/>
  <c r="CY85" i="1"/>
  <c r="CJ85" i="1"/>
  <c r="CI85" i="1"/>
  <c r="CH85" i="1"/>
  <c r="CG85" i="1"/>
  <c r="BO85" i="1"/>
  <c r="BN85" i="1"/>
  <c r="BM85" i="1"/>
  <c r="BL85" i="1"/>
  <c r="BJ85" i="1"/>
  <c r="BI85" i="1"/>
  <c r="BH85" i="1"/>
  <c r="BG85" i="1"/>
  <c r="BF85" i="1"/>
  <c r="BA85" i="1"/>
  <c r="AZ85" i="1"/>
  <c r="AN85" i="1"/>
  <c r="H85" i="1"/>
  <c r="FR84" i="1"/>
  <c r="FQ84" i="1"/>
  <c r="FP84" i="1"/>
  <c r="FO84" i="1"/>
  <c r="FN84" i="1"/>
  <c r="FM84" i="1"/>
  <c r="FL84" i="1"/>
  <c r="FK84" i="1"/>
  <c r="FJ84" i="1"/>
  <c r="FI84" i="1"/>
  <c r="FH84" i="1"/>
  <c r="ER84" i="1"/>
  <c r="EJ84" i="1"/>
  <c r="EH84" i="1"/>
  <c r="DX84" i="1"/>
  <c r="DW84" i="1"/>
  <c r="DV84" i="1"/>
  <c r="DU84" i="1"/>
  <c r="DT84" i="1"/>
  <c r="DS84" i="1"/>
  <c r="DE84" i="1"/>
  <c r="DD84" i="1"/>
  <c r="DC84" i="1"/>
  <c r="DB84" i="1"/>
  <c r="DY84" i="1" s="1"/>
  <c r="CZ84" i="1"/>
  <c r="CY84" i="1"/>
  <c r="CJ84" i="1"/>
  <c r="CI84" i="1"/>
  <c r="CH84" i="1"/>
  <c r="CG84" i="1"/>
  <c r="BO84" i="1"/>
  <c r="BN84" i="1"/>
  <c r="BM84" i="1"/>
  <c r="BL84" i="1"/>
  <c r="BJ84" i="1"/>
  <c r="BI84" i="1"/>
  <c r="BH84" i="1"/>
  <c r="BG84" i="1"/>
  <c r="BF84" i="1"/>
  <c r="BA84" i="1"/>
  <c r="AZ84" i="1"/>
  <c r="H84" i="1"/>
  <c r="FR83" i="1"/>
  <c r="FQ83" i="1"/>
  <c r="FO83" i="1"/>
  <c r="FM83" i="1"/>
  <c r="FK83" i="1"/>
  <c r="FI83" i="1"/>
  <c r="ER83" i="1"/>
  <c r="EJ83" i="1"/>
  <c r="EH83" i="1"/>
  <c r="DX83" i="1"/>
  <c r="DW83" i="1"/>
  <c r="DV83" i="1"/>
  <c r="DU83" i="1"/>
  <c r="DT83" i="1"/>
  <c r="DS83" i="1"/>
  <c r="DE83" i="1"/>
  <c r="DD83" i="1"/>
  <c r="DC83" i="1"/>
  <c r="DB83" i="1"/>
  <c r="DY83" i="1" s="1"/>
  <c r="CZ83" i="1"/>
  <c r="CY83" i="1"/>
  <c r="CJ83" i="1"/>
  <c r="CI83" i="1"/>
  <c r="CH83" i="1"/>
  <c r="CG83" i="1"/>
  <c r="BO83" i="1"/>
  <c r="BN83" i="1"/>
  <c r="BM83" i="1"/>
  <c r="BL83" i="1"/>
  <c r="BJ83" i="1"/>
  <c r="BI83" i="1"/>
  <c r="BH83" i="1"/>
  <c r="BG83" i="1"/>
  <c r="BF83" i="1"/>
  <c r="BA83" i="1"/>
  <c r="AZ83" i="1"/>
  <c r="AN83" i="1"/>
  <c r="H83" i="1"/>
  <c r="FR82" i="1"/>
  <c r="FQ82" i="1"/>
  <c r="FP82" i="1"/>
  <c r="FO82" i="1"/>
  <c r="FN82" i="1"/>
  <c r="FM82" i="1"/>
  <c r="FL82" i="1"/>
  <c r="FK82" i="1"/>
  <c r="FJ82" i="1"/>
  <c r="FI82" i="1"/>
  <c r="FH82" i="1"/>
  <c r="ER82" i="1"/>
  <c r="EJ82" i="1"/>
  <c r="EH82" i="1"/>
  <c r="DX82" i="1"/>
  <c r="DW82" i="1"/>
  <c r="DV82" i="1"/>
  <c r="DU82" i="1"/>
  <c r="DT82" i="1"/>
  <c r="DS82" i="1"/>
  <c r="DE82" i="1"/>
  <c r="DD82" i="1"/>
  <c r="DC82" i="1"/>
  <c r="DB82" i="1"/>
  <c r="DY82" i="1" s="1"/>
  <c r="CZ82" i="1"/>
  <c r="CY82" i="1"/>
  <c r="CJ82" i="1"/>
  <c r="CI82" i="1"/>
  <c r="CH82" i="1"/>
  <c r="CG82" i="1"/>
  <c r="BO82" i="1"/>
  <c r="BN82" i="1"/>
  <c r="BM82" i="1"/>
  <c r="BL82" i="1"/>
  <c r="BJ82" i="1"/>
  <c r="BI82" i="1"/>
  <c r="BH82" i="1"/>
  <c r="BG82" i="1"/>
  <c r="BF82" i="1"/>
  <c r="BA82" i="1"/>
  <c r="AZ82" i="1"/>
  <c r="AN82" i="1"/>
  <c r="H82" i="1"/>
  <c r="FR81" i="1"/>
  <c r="FQ81" i="1"/>
  <c r="FP81" i="1"/>
  <c r="FO81" i="1"/>
  <c r="FN81" i="1"/>
  <c r="FM81" i="1"/>
  <c r="FL81" i="1"/>
  <c r="FK81" i="1"/>
  <c r="FJ81" i="1"/>
  <c r="FI81" i="1"/>
  <c r="FH81" i="1"/>
  <c r="ER81" i="1"/>
  <c r="EJ81" i="1"/>
  <c r="EH81" i="1"/>
  <c r="DX81" i="1"/>
  <c r="DW81" i="1"/>
  <c r="DV81" i="1"/>
  <c r="DU81" i="1"/>
  <c r="DT81" i="1"/>
  <c r="DS81" i="1"/>
  <c r="DE81" i="1"/>
  <c r="DD81" i="1"/>
  <c r="DC81" i="1"/>
  <c r="DB81" i="1"/>
  <c r="DY81" i="1" s="1"/>
  <c r="CZ81" i="1"/>
  <c r="CY81" i="1"/>
  <c r="CJ81" i="1"/>
  <c r="CI81" i="1"/>
  <c r="CH81" i="1"/>
  <c r="CG81" i="1"/>
  <c r="BN81" i="1"/>
  <c r="BI81" i="1"/>
  <c r="AZ81" i="1"/>
  <c r="AN81" i="1"/>
  <c r="H81" i="1"/>
  <c r="FR80" i="1"/>
  <c r="FQ80" i="1"/>
  <c r="FP80" i="1"/>
  <c r="FO80" i="1"/>
  <c r="FN80" i="1"/>
  <c r="FM80" i="1"/>
  <c r="FL80" i="1"/>
  <c r="FK80" i="1"/>
  <c r="FJ80" i="1"/>
  <c r="FI80" i="1"/>
  <c r="FH80" i="1"/>
  <c r="ER80" i="1"/>
  <c r="EJ80" i="1"/>
  <c r="EH80" i="1"/>
  <c r="DX80" i="1"/>
  <c r="DW80" i="1"/>
  <c r="DV80" i="1"/>
  <c r="DU80" i="1"/>
  <c r="DT80" i="1"/>
  <c r="DS80" i="1"/>
  <c r="DE80" i="1"/>
  <c r="DD80" i="1"/>
  <c r="DC80" i="1"/>
  <c r="DB80" i="1"/>
  <c r="DY80" i="1" s="1"/>
  <c r="CZ80" i="1"/>
  <c r="CY80" i="1"/>
  <c r="CJ80" i="1"/>
  <c r="CI80" i="1"/>
  <c r="CH80" i="1"/>
  <c r="CG80" i="1"/>
  <c r="BO80" i="1"/>
  <c r="BN80" i="1"/>
  <c r="BM80" i="1"/>
  <c r="BL80" i="1"/>
  <c r="BJ80" i="1"/>
  <c r="BI80" i="1"/>
  <c r="BH80" i="1"/>
  <c r="BG80" i="1"/>
  <c r="BF80" i="1"/>
  <c r="BA80" i="1"/>
  <c r="AZ80" i="1"/>
  <c r="AN80" i="1"/>
  <c r="H80" i="1"/>
  <c r="FR79" i="1"/>
  <c r="FQ79" i="1"/>
  <c r="FP79" i="1"/>
  <c r="FO79" i="1"/>
  <c r="FN79" i="1"/>
  <c r="FM79" i="1"/>
  <c r="FL79" i="1"/>
  <c r="FK79" i="1"/>
  <c r="FJ79" i="1"/>
  <c r="FI79" i="1"/>
  <c r="FH79" i="1"/>
  <c r="ER79" i="1"/>
  <c r="EJ79" i="1"/>
  <c r="EH79" i="1"/>
  <c r="DX79" i="1"/>
  <c r="DW79" i="1"/>
  <c r="DV79" i="1"/>
  <c r="DU79" i="1"/>
  <c r="DT79" i="1"/>
  <c r="DS79" i="1"/>
  <c r="DE79" i="1"/>
  <c r="DD79" i="1"/>
  <c r="DC79" i="1"/>
  <c r="DB79" i="1"/>
  <c r="DY79" i="1" s="1"/>
  <c r="CZ79" i="1"/>
  <c r="CY79" i="1"/>
  <c r="CJ79" i="1"/>
  <c r="CI79" i="1"/>
  <c r="CH79" i="1"/>
  <c r="CG79" i="1"/>
  <c r="BO79" i="1"/>
  <c r="BN79" i="1"/>
  <c r="BM79" i="1"/>
  <c r="BL79" i="1"/>
  <c r="BJ79" i="1"/>
  <c r="BI79" i="1"/>
  <c r="BH79" i="1"/>
  <c r="BG79" i="1"/>
  <c r="BF79" i="1"/>
  <c r="BA79" i="1"/>
  <c r="AZ79" i="1"/>
  <c r="AN79" i="1"/>
  <c r="H79" i="1"/>
  <c r="FR78" i="1"/>
  <c r="FQ78" i="1"/>
  <c r="FP78" i="1"/>
  <c r="FO78" i="1"/>
  <c r="FN78" i="1"/>
  <c r="FM78" i="1"/>
  <c r="FL78" i="1"/>
  <c r="FK78" i="1"/>
  <c r="FJ78" i="1"/>
  <c r="FI78" i="1"/>
  <c r="FH78" i="1"/>
  <c r="ER78" i="1"/>
  <c r="EJ78" i="1"/>
  <c r="EH78" i="1"/>
  <c r="DX78" i="1"/>
  <c r="DW78" i="1"/>
  <c r="DV78" i="1"/>
  <c r="DU78" i="1"/>
  <c r="DT78" i="1"/>
  <c r="DS78" i="1"/>
  <c r="DE78" i="1"/>
  <c r="DD78" i="1"/>
  <c r="DC78" i="1"/>
  <c r="DB78" i="1"/>
  <c r="DY78" i="1" s="1"/>
  <c r="CZ78" i="1"/>
  <c r="CY78" i="1"/>
  <c r="CJ78" i="1"/>
  <c r="CI78" i="1"/>
  <c r="CH78" i="1"/>
  <c r="CG78" i="1"/>
  <c r="BO78" i="1"/>
  <c r="BN78" i="1"/>
  <c r="BM78" i="1"/>
  <c r="BL78" i="1"/>
  <c r="BJ78" i="1"/>
  <c r="BI78" i="1"/>
  <c r="BH78" i="1"/>
  <c r="BG78" i="1"/>
  <c r="BF78" i="1"/>
  <c r="BA78" i="1"/>
  <c r="AZ78" i="1"/>
  <c r="H78" i="1"/>
  <c r="FR77" i="1"/>
  <c r="FQ77" i="1"/>
  <c r="FP77" i="1"/>
  <c r="FO77" i="1"/>
  <c r="FN77" i="1"/>
  <c r="FM77" i="1"/>
  <c r="FL77" i="1"/>
  <c r="FK77" i="1"/>
  <c r="FJ77" i="1"/>
  <c r="FI77" i="1"/>
  <c r="FH77" i="1"/>
  <c r="ER77" i="1"/>
  <c r="EJ77" i="1"/>
  <c r="EH77" i="1"/>
  <c r="DX77" i="1"/>
  <c r="DW77" i="1"/>
  <c r="DV77" i="1"/>
  <c r="DU77" i="1"/>
  <c r="DT77" i="1"/>
  <c r="DS77" i="1"/>
  <c r="DE77" i="1"/>
  <c r="DD77" i="1"/>
  <c r="DC77" i="1"/>
  <c r="DB77" i="1"/>
  <c r="DY77" i="1" s="1"/>
  <c r="CZ77" i="1"/>
  <c r="CY77" i="1"/>
  <c r="CJ77" i="1"/>
  <c r="CI77" i="1"/>
  <c r="CH77" i="1"/>
  <c r="CG77" i="1"/>
  <c r="BO77" i="1"/>
  <c r="BN77" i="1"/>
  <c r="BM77" i="1"/>
  <c r="BL77" i="1"/>
  <c r="BJ77" i="1"/>
  <c r="BI77" i="1"/>
  <c r="BH77" i="1"/>
  <c r="BG77" i="1"/>
  <c r="BF77" i="1"/>
  <c r="BA77" i="1"/>
  <c r="AZ77" i="1"/>
  <c r="AN77" i="1"/>
  <c r="H77" i="1"/>
  <c r="FR76" i="1"/>
  <c r="FQ76" i="1"/>
  <c r="FP76" i="1"/>
  <c r="FO76" i="1"/>
  <c r="FN76" i="1"/>
  <c r="FM76" i="1"/>
  <c r="FL76" i="1"/>
  <c r="FK76" i="1"/>
  <c r="FJ76" i="1"/>
  <c r="FI76" i="1"/>
  <c r="FH76" i="1"/>
  <c r="ER76" i="1"/>
  <c r="EJ76" i="1"/>
  <c r="EH76" i="1"/>
  <c r="DX76" i="1"/>
  <c r="DW76" i="1"/>
  <c r="DV76" i="1"/>
  <c r="DU76" i="1"/>
  <c r="DT76" i="1"/>
  <c r="DS76" i="1"/>
  <c r="DE76" i="1"/>
  <c r="DD76" i="1"/>
  <c r="DC76" i="1"/>
  <c r="DB76" i="1"/>
  <c r="DY76" i="1" s="1"/>
  <c r="CZ76" i="1"/>
  <c r="CY76" i="1"/>
  <c r="CJ76" i="1"/>
  <c r="CI76" i="1"/>
  <c r="CH76" i="1"/>
  <c r="CG76" i="1"/>
  <c r="BO76" i="1"/>
  <c r="BN76" i="1"/>
  <c r="BM76" i="1"/>
  <c r="BL76" i="1"/>
  <c r="BJ76" i="1"/>
  <c r="BI76" i="1"/>
  <c r="BH76" i="1"/>
  <c r="BG76" i="1"/>
  <c r="BF76" i="1"/>
  <c r="BA76" i="1"/>
  <c r="AZ76" i="1"/>
  <c r="H76" i="1"/>
  <c r="FR75" i="1"/>
  <c r="FQ75" i="1"/>
  <c r="FP75" i="1"/>
  <c r="FO75" i="1"/>
  <c r="FN75" i="1"/>
  <c r="FM75" i="1"/>
  <c r="FL75" i="1"/>
  <c r="FK75" i="1"/>
  <c r="FJ75" i="1"/>
  <c r="FI75" i="1"/>
  <c r="FH75" i="1"/>
  <c r="ER75" i="1"/>
  <c r="EJ75" i="1"/>
  <c r="EH75" i="1"/>
  <c r="DX75" i="1"/>
  <c r="DW75" i="1"/>
  <c r="DV75" i="1"/>
  <c r="DU75" i="1"/>
  <c r="DT75" i="1"/>
  <c r="DS75" i="1"/>
  <c r="DE75" i="1"/>
  <c r="DD75" i="1"/>
  <c r="DC75" i="1"/>
  <c r="DB75" i="1"/>
  <c r="DY75" i="1" s="1"/>
  <c r="CZ75" i="1"/>
  <c r="CY75" i="1"/>
  <c r="CJ75" i="1"/>
  <c r="CI75" i="1"/>
  <c r="CH75" i="1"/>
  <c r="CG75" i="1"/>
  <c r="BO75" i="1"/>
  <c r="BN75" i="1"/>
  <c r="BM75" i="1"/>
  <c r="BL75" i="1"/>
  <c r="BJ75" i="1"/>
  <c r="BI75" i="1"/>
  <c r="BH75" i="1"/>
  <c r="BG75" i="1"/>
  <c r="BF75" i="1"/>
  <c r="BA75" i="1"/>
  <c r="AZ75" i="1"/>
  <c r="AN75" i="1"/>
  <c r="H75" i="1"/>
  <c r="FR74" i="1"/>
  <c r="FQ74" i="1"/>
  <c r="FP74" i="1"/>
  <c r="FO74" i="1"/>
  <c r="FN74" i="1"/>
  <c r="FM74" i="1"/>
  <c r="FL74" i="1"/>
  <c r="FK74" i="1"/>
  <c r="FJ74" i="1"/>
  <c r="FI74" i="1"/>
  <c r="FH74" i="1"/>
  <c r="ER74" i="1"/>
  <c r="EJ74" i="1"/>
  <c r="EH74" i="1"/>
  <c r="DX74" i="1"/>
  <c r="DW74" i="1"/>
  <c r="DV74" i="1"/>
  <c r="DU74" i="1"/>
  <c r="DT74" i="1"/>
  <c r="DS74" i="1"/>
  <c r="DE74" i="1"/>
  <c r="DD74" i="1"/>
  <c r="DC74" i="1"/>
  <c r="DB74" i="1"/>
  <c r="DY74" i="1" s="1"/>
  <c r="CZ74" i="1"/>
  <c r="CY74" i="1"/>
  <c r="CJ74" i="1"/>
  <c r="CI74" i="1"/>
  <c r="CH74" i="1"/>
  <c r="CG74" i="1"/>
  <c r="BO74" i="1"/>
  <c r="BN74" i="1"/>
  <c r="BM74" i="1"/>
  <c r="BL74" i="1"/>
  <c r="BJ74" i="1"/>
  <c r="BI74" i="1"/>
  <c r="BH74" i="1"/>
  <c r="BG74" i="1"/>
  <c r="BF74" i="1"/>
  <c r="BA74" i="1"/>
  <c r="AZ74" i="1"/>
  <c r="AN74" i="1"/>
  <c r="H74" i="1"/>
  <c r="FR73" i="1"/>
  <c r="FP73" i="1"/>
  <c r="FN73" i="1"/>
  <c r="FL73" i="1"/>
  <c r="FJ73" i="1"/>
  <c r="FH73" i="1"/>
  <c r="ER73" i="1"/>
  <c r="EJ73" i="1"/>
  <c r="EH73" i="1"/>
  <c r="DX73" i="1"/>
  <c r="DW73" i="1"/>
  <c r="DV73" i="1"/>
  <c r="DT73" i="1"/>
  <c r="DS73" i="1"/>
  <c r="DD73" i="1"/>
  <c r="DC73" i="1"/>
  <c r="DB73" i="1"/>
  <c r="DY73" i="1" s="1"/>
  <c r="CZ73" i="1"/>
  <c r="CY73" i="1"/>
  <c r="CI73" i="1"/>
  <c r="CH73" i="1"/>
  <c r="CG73" i="1"/>
  <c r="BM73" i="1"/>
  <c r="BL73" i="1"/>
  <c r="BH73" i="1"/>
  <c r="BG73" i="1"/>
  <c r="AZ73" i="1"/>
  <c r="H73" i="1"/>
  <c r="FR72" i="1"/>
  <c r="FQ72" i="1"/>
  <c r="FP72" i="1"/>
  <c r="FO72" i="1"/>
  <c r="FN72" i="1"/>
  <c r="FM72" i="1"/>
  <c r="FL72" i="1"/>
  <c r="FK72" i="1"/>
  <c r="FJ72" i="1"/>
  <c r="FI72" i="1"/>
  <c r="FH72" i="1"/>
  <c r="ER72" i="1"/>
  <c r="EJ72" i="1"/>
  <c r="EH72" i="1"/>
  <c r="DX72" i="1"/>
  <c r="DW72" i="1"/>
  <c r="DV72" i="1"/>
  <c r="DU72" i="1"/>
  <c r="DT72" i="1"/>
  <c r="DS72" i="1"/>
  <c r="DE72" i="1"/>
  <c r="DD72" i="1"/>
  <c r="DC72" i="1"/>
  <c r="DB72" i="1"/>
  <c r="DY72" i="1" s="1"/>
  <c r="CZ72" i="1"/>
  <c r="CY72" i="1"/>
  <c r="CJ72" i="1"/>
  <c r="CI72" i="1"/>
  <c r="CH72" i="1"/>
  <c r="CG72" i="1"/>
  <c r="BO72" i="1"/>
  <c r="BN72" i="1"/>
  <c r="BM72" i="1"/>
  <c r="BL72" i="1"/>
  <c r="BJ72" i="1"/>
  <c r="BI72" i="1"/>
  <c r="BH72" i="1"/>
  <c r="BG72" i="1"/>
  <c r="BF72" i="1"/>
  <c r="BA72" i="1"/>
  <c r="AZ72" i="1"/>
  <c r="H72" i="1"/>
  <c r="FR71" i="1"/>
  <c r="FQ71" i="1"/>
  <c r="FP71" i="1"/>
  <c r="FO71" i="1"/>
  <c r="FN71" i="1"/>
  <c r="FM71" i="1"/>
  <c r="FL71" i="1"/>
  <c r="FK71" i="1"/>
  <c r="FJ71" i="1"/>
  <c r="FI71" i="1"/>
  <c r="FH71" i="1"/>
  <c r="ER71" i="1"/>
  <c r="EJ71" i="1"/>
  <c r="EH71" i="1"/>
  <c r="DX71" i="1"/>
  <c r="DW71" i="1"/>
  <c r="DV71" i="1"/>
  <c r="DU71" i="1"/>
  <c r="DT71" i="1"/>
  <c r="DS71" i="1"/>
  <c r="DE71" i="1"/>
  <c r="DD71" i="1"/>
  <c r="DC71" i="1"/>
  <c r="DB71" i="1"/>
  <c r="DY71" i="1" s="1"/>
  <c r="CZ71" i="1"/>
  <c r="CY71" i="1"/>
  <c r="CJ71" i="1"/>
  <c r="CI71" i="1"/>
  <c r="CH71" i="1"/>
  <c r="CG71" i="1"/>
  <c r="BO71" i="1"/>
  <c r="BN71" i="1"/>
  <c r="BM71" i="1"/>
  <c r="BL71" i="1"/>
  <c r="BJ71" i="1"/>
  <c r="BI71" i="1"/>
  <c r="BH71" i="1"/>
  <c r="BG71" i="1"/>
  <c r="BF71" i="1"/>
  <c r="BA71" i="1"/>
  <c r="AZ71" i="1"/>
  <c r="H71" i="1"/>
  <c r="FR70" i="1"/>
  <c r="FQ70" i="1"/>
  <c r="FO70" i="1"/>
  <c r="FN70" i="1"/>
  <c r="FM70" i="1"/>
  <c r="FL70" i="1"/>
  <c r="FK70" i="1"/>
  <c r="FJ70" i="1"/>
  <c r="FI70" i="1"/>
  <c r="ER70" i="1"/>
  <c r="EJ70" i="1"/>
  <c r="EH70" i="1"/>
  <c r="DX70" i="1"/>
  <c r="DW70" i="1"/>
  <c r="DV70" i="1"/>
  <c r="DU70" i="1"/>
  <c r="DT70" i="1"/>
  <c r="DS70" i="1"/>
  <c r="DE70" i="1"/>
  <c r="DD70" i="1"/>
  <c r="DC70" i="1"/>
  <c r="DB70" i="1"/>
  <c r="DY70" i="1" s="1"/>
  <c r="CZ70" i="1"/>
  <c r="CY70" i="1"/>
  <c r="CJ70" i="1"/>
  <c r="CI70" i="1"/>
  <c r="CH70" i="1"/>
  <c r="CG70" i="1"/>
  <c r="BO70" i="1"/>
  <c r="BN70" i="1"/>
  <c r="BM70" i="1"/>
  <c r="BL70" i="1"/>
  <c r="BJ70" i="1"/>
  <c r="BI70" i="1"/>
  <c r="BH70" i="1"/>
  <c r="BG70" i="1"/>
  <c r="BF70" i="1"/>
  <c r="BA70" i="1"/>
  <c r="AZ70" i="1"/>
  <c r="AN70" i="1"/>
  <c r="H70" i="1"/>
  <c r="FR69" i="1"/>
  <c r="FQ69" i="1"/>
  <c r="FP69" i="1"/>
  <c r="FO69" i="1"/>
  <c r="FN69" i="1"/>
  <c r="FM69" i="1"/>
  <c r="FL69" i="1"/>
  <c r="FK69" i="1"/>
  <c r="FJ69" i="1"/>
  <c r="FI69" i="1"/>
  <c r="FH69" i="1"/>
  <c r="ER69" i="1"/>
  <c r="EJ69" i="1"/>
  <c r="EH69" i="1"/>
  <c r="DX69" i="1"/>
  <c r="DW69" i="1"/>
  <c r="DV69" i="1"/>
  <c r="DU69" i="1"/>
  <c r="DT69" i="1"/>
  <c r="DS69" i="1"/>
  <c r="DE69" i="1"/>
  <c r="DD69" i="1"/>
  <c r="DC69" i="1"/>
  <c r="DB69" i="1"/>
  <c r="DY69" i="1" s="1"/>
  <c r="CZ69" i="1"/>
  <c r="CY69" i="1"/>
  <c r="CJ69" i="1"/>
  <c r="CI69" i="1"/>
  <c r="CH69" i="1"/>
  <c r="CG69" i="1"/>
  <c r="BO69" i="1"/>
  <c r="BN69" i="1"/>
  <c r="BM69" i="1"/>
  <c r="BL69" i="1"/>
  <c r="BJ69" i="1"/>
  <c r="BI69" i="1"/>
  <c r="BH69" i="1"/>
  <c r="BG69" i="1"/>
  <c r="BF69" i="1"/>
  <c r="BA69" i="1"/>
  <c r="AZ69" i="1"/>
  <c r="AN69" i="1"/>
  <c r="H69" i="1"/>
  <c r="FR68" i="1"/>
  <c r="FQ68" i="1"/>
  <c r="FP68" i="1"/>
  <c r="FO68" i="1"/>
  <c r="FN68" i="1"/>
  <c r="FM68" i="1"/>
  <c r="FL68" i="1"/>
  <c r="FK68" i="1"/>
  <c r="FJ68" i="1"/>
  <c r="FI68" i="1"/>
  <c r="FH68" i="1"/>
  <c r="ER68" i="1"/>
  <c r="EJ68" i="1"/>
  <c r="EH68" i="1"/>
  <c r="DX68" i="1"/>
  <c r="DW68" i="1"/>
  <c r="DV68" i="1"/>
  <c r="DU68" i="1"/>
  <c r="DT68" i="1"/>
  <c r="DS68" i="1"/>
  <c r="DE68" i="1"/>
  <c r="DD68" i="1"/>
  <c r="DC68" i="1"/>
  <c r="DB68" i="1"/>
  <c r="DY68" i="1" s="1"/>
  <c r="CZ68" i="1"/>
  <c r="CY68" i="1"/>
  <c r="CJ68" i="1"/>
  <c r="CI68" i="1"/>
  <c r="CH68" i="1"/>
  <c r="CG68" i="1"/>
  <c r="BO68" i="1"/>
  <c r="BN68" i="1"/>
  <c r="BM68" i="1"/>
  <c r="BL68" i="1"/>
  <c r="BJ68" i="1"/>
  <c r="BI68" i="1"/>
  <c r="BH68" i="1"/>
  <c r="BG68" i="1"/>
  <c r="BF68" i="1"/>
  <c r="BA68" i="1"/>
  <c r="AZ68" i="1"/>
  <c r="AN68" i="1"/>
  <c r="H68" i="1"/>
  <c r="FR67" i="1"/>
  <c r="FQ67" i="1"/>
  <c r="FP67" i="1"/>
  <c r="FO67" i="1"/>
  <c r="FN67" i="1"/>
  <c r="FM67" i="1"/>
  <c r="FL67" i="1"/>
  <c r="FK67" i="1"/>
  <c r="FJ67" i="1"/>
  <c r="FI67" i="1"/>
  <c r="FH67" i="1"/>
  <c r="ER67" i="1"/>
  <c r="EJ67" i="1"/>
  <c r="EH67" i="1"/>
  <c r="DX67" i="1"/>
  <c r="DW67" i="1"/>
  <c r="DV67" i="1"/>
  <c r="DU67" i="1"/>
  <c r="DT67" i="1"/>
  <c r="DS67" i="1"/>
  <c r="DE67" i="1"/>
  <c r="DD67" i="1"/>
  <c r="DC67" i="1"/>
  <c r="DB67" i="1"/>
  <c r="DY67" i="1" s="1"/>
  <c r="CZ67" i="1"/>
  <c r="CY67" i="1"/>
  <c r="CJ67" i="1"/>
  <c r="CI67" i="1"/>
  <c r="CH67" i="1"/>
  <c r="CG67" i="1"/>
  <c r="BO67" i="1"/>
  <c r="BN67" i="1"/>
  <c r="BM67" i="1"/>
  <c r="BL67" i="1"/>
  <c r="BJ67" i="1"/>
  <c r="BI67" i="1"/>
  <c r="BH67" i="1"/>
  <c r="BG67" i="1"/>
  <c r="BF67" i="1"/>
  <c r="BA67" i="1"/>
  <c r="AZ67" i="1"/>
  <c r="AN67" i="1"/>
  <c r="H67" i="1"/>
  <c r="FR66" i="1"/>
  <c r="FQ66" i="1"/>
  <c r="FP66" i="1"/>
  <c r="FO66" i="1"/>
  <c r="FN66" i="1"/>
  <c r="FM66" i="1"/>
  <c r="FL66" i="1"/>
  <c r="FK66" i="1"/>
  <c r="FJ66" i="1"/>
  <c r="FI66" i="1"/>
  <c r="FH66" i="1"/>
  <c r="ER66" i="1"/>
  <c r="EJ66" i="1"/>
  <c r="EH66" i="1"/>
  <c r="DX66" i="1"/>
  <c r="DW66" i="1"/>
  <c r="DV66" i="1"/>
  <c r="DU66" i="1"/>
  <c r="DT66" i="1"/>
  <c r="DS66" i="1"/>
  <c r="DE66" i="1"/>
  <c r="DD66" i="1"/>
  <c r="DC66" i="1"/>
  <c r="DB66" i="1"/>
  <c r="DY66" i="1" s="1"/>
  <c r="CZ66" i="1"/>
  <c r="CY66" i="1"/>
  <c r="CJ66" i="1"/>
  <c r="CI66" i="1"/>
  <c r="CH66" i="1"/>
  <c r="CG66" i="1"/>
  <c r="BO66" i="1"/>
  <c r="BN66" i="1"/>
  <c r="BM66" i="1"/>
  <c r="BL66" i="1"/>
  <c r="BJ66" i="1"/>
  <c r="BI66" i="1"/>
  <c r="BH66" i="1"/>
  <c r="BG66" i="1"/>
  <c r="BF66" i="1"/>
  <c r="BA66" i="1"/>
  <c r="AZ66" i="1"/>
  <c r="H66" i="1"/>
  <c r="FR65" i="1"/>
  <c r="FQ65" i="1"/>
  <c r="FP65" i="1"/>
  <c r="FO65" i="1"/>
  <c r="FN65" i="1"/>
  <c r="FM65" i="1"/>
  <c r="FL65" i="1"/>
  <c r="FK65" i="1"/>
  <c r="FJ65" i="1"/>
  <c r="FI65" i="1"/>
  <c r="FH65" i="1"/>
  <c r="ER65" i="1"/>
  <c r="EJ65" i="1"/>
  <c r="EH65" i="1"/>
  <c r="DX65" i="1"/>
  <c r="DW65" i="1"/>
  <c r="DV65" i="1"/>
  <c r="DU65" i="1"/>
  <c r="DT65" i="1"/>
  <c r="DS65" i="1"/>
  <c r="DE65" i="1"/>
  <c r="DD65" i="1"/>
  <c r="DC65" i="1"/>
  <c r="DB65" i="1"/>
  <c r="DY65" i="1" s="1"/>
  <c r="CZ65" i="1"/>
  <c r="CY65" i="1"/>
  <c r="CJ65" i="1"/>
  <c r="CI65" i="1"/>
  <c r="CH65" i="1"/>
  <c r="CG65" i="1"/>
  <c r="BM65" i="1"/>
  <c r="BL65" i="1"/>
  <c r="BH65" i="1"/>
  <c r="BG65" i="1"/>
  <c r="AZ65" i="1"/>
  <c r="AN65" i="1"/>
  <c r="H65" i="1"/>
  <c r="FR64" i="1"/>
  <c r="FQ64" i="1"/>
  <c r="FP64" i="1"/>
  <c r="FO64" i="1"/>
  <c r="FN64" i="1"/>
  <c r="FM64" i="1"/>
  <c r="FL64" i="1"/>
  <c r="FK64" i="1"/>
  <c r="FJ64" i="1"/>
  <c r="FI64" i="1"/>
  <c r="FH64" i="1"/>
  <c r="ER64" i="1"/>
  <c r="EJ64" i="1"/>
  <c r="EH64" i="1"/>
  <c r="DX64" i="1"/>
  <c r="DW64" i="1"/>
  <c r="DV64" i="1"/>
  <c r="DU64" i="1"/>
  <c r="DT64" i="1"/>
  <c r="DS64" i="1"/>
  <c r="DE64" i="1"/>
  <c r="DD64" i="1"/>
  <c r="DC64" i="1"/>
  <c r="DB64" i="1"/>
  <c r="DY64" i="1" s="1"/>
  <c r="CZ64" i="1"/>
  <c r="CY64" i="1"/>
  <c r="CJ64" i="1"/>
  <c r="CI64" i="1"/>
  <c r="CH64" i="1"/>
  <c r="CG64" i="1"/>
  <c r="BO64" i="1"/>
  <c r="BN64" i="1"/>
  <c r="BM64" i="1"/>
  <c r="BL64" i="1"/>
  <c r="BJ64" i="1"/>
  <c r="BI64" i="1"/>
  <c r="BH64" i="1"/>
  <c r="BG64" i="1"/>
  <c r="BF64" i="1"/>
  <c r="BA64" i="1"/>
  <c r="AZ64" i="1"/>
  <c r="AN64" i="1"/>
  <c r="H64" i="1"/>
  <c r="FR63" i="1"/>
  <c r="FQ63" i="1"/>
  <c r="FO63" i="1"/>
  <c r="FM63" i="1"/>
  <c r="FK63" i="1"/>
  <c r="FI63" i="1"/>
  <c r="FH63" i="1"/>
  <c r="ER63" i="1"/>
  <c r="EJ63" i="1"/>
  <c r="EH63" i="1"/>
  <c r="DX63" i="1"/>
  <c r="DW63" i="1"/>
  <c r="DV63" i="1"/>
  <c r="DU63" i="1"/>
  <c r="DT63" i="1"/>
  <c r="DS63" i="1"/>
  <c r="DE63" i="1"/>
  <c r="DD63" i="1"/>
  <c r="DC63" i="1"/>
  <c r="DB63" i="1"/>
  <c r="DY63" i="1" s="1"/>
  <c r="CZ63" i="1"/>
  <c r="CY63" i="1"/>
  <c r="CJ63" i="1"/>
  <c r="CI63" i="1"/>
  <c r="CH63" i="1"/>
  <c r="CG63" i="1"/>
  <c r="AN63" i="1"/>
  <c r="H63" i="1"/>
  <c r="FR62" i="1"/>
  <c r="FQ62" i="1"/>
  <c r="FO62" i="1"/>
  <c r="FM62" i="1"/>
  <c r="FK62" i="1"/>
  <c r="FI62" i="1"/>
  <c r="FH62" i="1"/>
  <c r="ER62" i="1"/>
  <c r="EJ62" i="1"/>
  <c r="EH62" i="1"/>
  <c r="DX62" i="1"/>
  <c r="DW62" i="1"/>
  <c r="DV62" i="1"/>
  <c r="DU62" i="1"/>
  <c r="DT62" i="1"/>
  <c r="DS62" i="1"/>
  <c r="DE62" i="1"/>
  <c r="DD62" i="1"/>
  <c r="DC62" i="1"/>
  <c r="DB62" i="1"/>
  <c r="DY62" i="1" s="1"/>
  <c r="CZ62" i="1"/>
  <c r="CY62" i="1"/>
  <c r="CJ62" i="1"/>
  <c r="CI62" i="1"/>
  <c r="CH62" i="1"/>
  <c r="CG62" i="1"/>
  <c r="BO62" i="1"/>
  <c r="BN62" i="1"/>
  <c r="BM62" i="1"/>
  <c r="BL62" i="1"/>
  <c r="BJ62" i="1"/>
  <c r="BI62" i="1"/>
  <c r="BH62" i="1"/>
  <c r="BG62" i="1"/>
  <c r="BF62" i="1"/>
  <c r="BA62" i="1"/>
  <c r="AZ62" i="1"/>
  <c r="AN62" i="1"/>
  <c r="H62" i="1"/>
  <c r="FR61" i="1"/>
  <c r="FQ61" i="1"/>
  <c r="FP61" i="1"/>
  <c r="FO61" i="1"/>
  <c r="FN61" i="1"/>
  <c r="FM61" i="1"/>
  <c r="FL61" i="1"/>
  <c r="FK61" i="1"/>
  <c r="FJ61" i="1"/>
  <c r="FI61" i="1"/>
  <c r="FH61" i="1"/>
  <c r="ER61" i="1"/>
  <c r="EJ61" i="1"/>
  <c r="EH61" i="1"/>
  <c r="DX61" i="1"/>
  <c r="DW61" i="1"/>
  <c r="DV61" i="1"/>
  <c r="DU61" i="1"/>
  <c r="DT61" i="1"/>
  <c r="DS61" i="1"/>
  <c r="DE61" i="1"/>
  <c r="DD61" i="1"/>
  <c r="DC61" i="1"/>
  <c r="DB61" i="1"/>
  <c r="DY61" i="1" s="1"/>
  <c r="CZ61" i="1"/>
  <c r="CY61" i="1"/>
  <c r="CJ61" i="1"/>
  <c r="CI61" i="1"/>
  <c r="CH61" i="1"/>
  <c r="CG61" i="1"/>
  <c r="BO61" i="1"/>
  <c r="BN61" i="1"/>
  <c r="BM61" i="1"/>
  <c r="BL61" i="1"/>
  <c r="BJ61" i="1"/>
  <c r="BI61" i="1"/>
  <c r="BH61" i="1"/>
  <c r="BG61" i="1"/>
  <c r="BF61" i="1"/>
  <c r="BA61" i="1"/>
  <c r="AZ61" i="1"/>
  <c r="AN61" i="1"/>
  <c r="H61" i="1"/>
  <c r="FR60" i="1"/>
  <c r="FQ60" i="1"/>
  <c r="FP60" i="1"/>
  <c r="FO60" i="1"/>
  <c r="FN60" i="1"/>
  <c r="FM60" i="1"/>
  <c r="FL60" i="1"/>
  <c r="FK60" i="1"/>
  <c r="FJ60" i="1"/>
  <c r="FI60" i="1"/>
  <c r="FH60" i="1"/>
  <c r="ER60" i="1"/>
  <c r="EJ60" i="1"/>
  <c r="EH60" i="1"/>
  <c r="DX60" i="1"/>
  <c r="DW60" i="1"/>
  <c r="DV60" i="1"/>
  <c r="DU60" i="1"/>
  <c r="DT60" i="1"/>
  <c r="DS60" i="1"/>
  <c r="DE60" i="1"/>
  <c r="DD60" i="1"/>
  <c r="DC60" i="1"/>
  <c r="DB60" i="1"/>
  <c r="DY60" i="1" s="1"/>
  <c r="CZ60" i="1"/>
  <c r="CY60" i="1"/>
  <c r="CJ60" i="1"/>
  <c r="CI60" i="1"/>
  <c r="CH60" i="1"/>
  <c r="CG60" i="1"/>
  <c r="BO60" i="1"/>
  <c r="BN60" i="1"/>
  <c r="BM60" i="1"/>
  <c r="BL60" i="1"/>
  <c r="BJ60" i="1"/>
  <c r="BI60" i="1"/>
  <c r="BH60" i="1"/>
  <c r="BG60" i="1"/>
  <c r="BF60" i="1"/>
  <c r="BA60" i="1"/>
  <c r="AZ60" i="1"/>
  <c r="AN60" i="1"/>
  <c r="H60" i="1"/>
  <c r="FR59" i="1"/>
  <c r="FQ59" i="1"/>
  <c r="FP59" i="1"/>
  <c r="FO59" i="1"/>
  <c r="FN59" i="1"/>
  <c r="FM59" i="1"/>
  <c r="FL59" i="1"/>
  <c r="FK59" i="1"/>
  <c r="FJ59" i="1"/>
  <c r="FI59" i="1"/>
  <c r="FH59" i="1"/>
  <c r="ER59" i="1"/>
  <c r="EJ59" i="1"/>
  <c r="EH59" i="1"/>
  <c r="DX59" i="1"/>
  <c r="DW59" i="1"/>
  <c r="DV59" i="1"/>
  <c r="DU59" i="1"/>
  <c r="DT59" i="1"/>
  <c r="DS59" i="1"/>
  <c r="DE59" i="1"/>
  <c r="DD59" i="1"/>
  <c r="DC59" i="1"/>
  <c r="DB59" i="1"/>
  <c r="DY59" i="1" s="1"/>
  <c r="CZ59" i="1"/>
  <c r="CY59" i="1"/>
  <c r="CJ59" i="1"/>
  <c r="CI59" i="1"/>
  <c r="CH59" i="1"/>
  <c r="CG59" i="1"/>
  <c r="BO59" i="1"/>
  <c r="BN59" i="1"/>
  <c r="BM59" i="1"/>
  <c r="BL59" i="1"/>
  <c r="BJ59" i="1"/>
  <c r="BI59" i="1"/>
  <c r="BH59" i="1"/>
  <c r="BG59" i="1"/>
  <c r="BF59" i="1"/>
  <c r="BA59" i="1"/>
  <c r="AZ59" i="1"/>
  <c r="AN59" i="1"/>
  <c r="H59" i="1"/>
  <c r="FR58" i="1"/>
  <c r="FQ58" i="1"/>
  <c r="FP58" i="1"/>
  <c r="FO58" i="1"/>
  <c r="FN58" i="1"/>
  <c r="FM58" i="1"/>
  <c r="FL58" i="1"/>
  <c r="FK58" i="1"/>
  <c r="FJ58" i="1"/>
  <c r="FI58" i="1"/>
  <c r="FH58" i="1"/>
  <c r="ER58" i="1"/>
  <c r="EJ58" i="1"/>
  <c r="EH58" i="1"/>
  <c r="DX58" i="1"/>
  <c r="DW58" i="1"/>
  <c r="DV58" i="1"/>
  <c r="DU58" i="1"/>
  <c r="DT58" i="1"/>
  <c r="DS58" i="1"/>
  <c r="DE58" i="1"/>
  <c r="DD58" i="1"/>
  <c r="DC58" i="1"/>
  <c r="DB58" i="1"/>
  <c r="DY58" i="1" s="1"/>
  <c r="CZ58" i="1"/>
  <c r="CY58" i="1"/>
  <c r="CJ58" i="1"/>
  <c r="CI58" i="1"/>
  <c r="CH58" i="1"/>
  <c r="CG58" i="1"/>
  <c r="BO58" i="1"/>
  <c r="BN58" i="1"/>
  <c r="BM58" i="1"/>
  <c r="BL58" i="1"/>
  <c r="BJ58" i="1"/>
  <c r="BI58" i="1"/>
  <c r="BH58" i="1"/>
  <c r="BG58" i="1"/>
  <c r="BF58" i="1"/>
  <c r="BA58" i="1"/>
  <c r="AZ58" i="1"/>
  <c r="H58" i="1"/>
  <c r="FP57" i="1"/>
  <c r="FN57" i="1"/>
  <c r="FL57" i="1"/>
  <c r="FJ57" i="1"/>
  <c r="FH57" i="1"/>
  <c r="ER57" i="1"/>
  <c r="EJ57" i="1"/>
  <c r="EH57" i="1"/>
  <c r="DX57" i="1"/>
  <c r="DW57" i="1"/>
  <c r="DV57" i="1"/>
  <c r="DU57" i="1"/>
  <c r="DT57" i="1"/>
  <c r="DS57" i="1"/>
  <c r="DE57" i="1"/>
  <c r="DD57" i="1"/>
  <c r="DC57" i="1"/>
  <c r="DB57" i="1"/>
  <c r="DY57" i="1" s="1"/>
  <c r="CZ57" i="1"/>
  <c r="CY57" i="1"/>
  <c r="CJ57" i="1"/>
  <c r="CI57" i="1"/>
  <c r="CH57" i="1"/>
  <c r="CG57" i="1"/>
  <c r="BO57" i="1"/>
  <c r="BN57" i="1"/>
  <c r="BM57" i="1"/>
  <c r="BL57" i="1"/>
  <c r="BJ57" i="1"/>
  <c r="BI57" i="1"/>
  <c r="BH57" i="1"/>
  <c r="BG57" i="1"/>
  <c r="BF57" i="1"/>
  <c r="BA57" i="1"/>
  <c r="AZ57" i="1"/>
  <c r="H57" i="1"/>
  <c r="FR56" i="1"/>
  <c r="FQ56" i="1"/>
  <c r="FP56" i="1"/>
  <c r="FO56" i="1"/>
  <c r="FN56" i="1"/>
  <c r="FM56" i="1"/>
  <c r="FL56" i="1"/>
  <c r="FK56" i="1"/>
  <c r="FJ56" i="1"/>
  <c r="FI56" i="1"/>
  <c r="FH56" i="1"/>
  <c r="ER56" i="1"/>
  <c r="EJ56" i="1"/>
  <c r="EH56" i="1"/>
  <c r="DX56" i="1"/>
  <c r="DW56" i="1"/>
  <c r="DV56" i="1"/>
  <c r="DU56" i="1"/>
  <c r="DT56" i="1"/>
  <c r="DS56" i="1"/>
  <c r="DE56" i="1"/>
  <c r="DD56" i="1"/>
  <c r="DC56" i="1"/>
  <c r="DB56" i="1"/>
  <c r="DY56" i="1" s="1"/>
  <c r="CZ56" i="1"/>
  <c r="CY56" i="1"/>
  <c r="CJ56" i="1"/>
  <c r="CI56" i="1"/>
  <c r="CH56" i="1"/>
  <c r="CG56" i="1"/>
  <c r="BO56" i="1"/>
  <c r="BN56" i="1"/>
  <c r="BM56" i="1"/>
  <c r="BL56" i="1"/>
  <c r="BJ56" i="1"/>
  <c r="BI56" i="1"/>
  <c r="BH56" i="1"/>
  <c r="BG56" i="1"/>
  <c r="BF56" i="1"/>
  <c r="BA56" i="1"/>
  <c r="AZ56" i="1"/>
  <c r="H56" i="1"/>
  <c r="FR55" i="1"/>
  <c r="FQ55" i="1"/>
  <c r="FP55" i="1"/>
  <c r="FO55" i="1"/>
  <c r="FN55" i="1"/>
  <c r="FM55" i="1"/>
  <c r="FL55" i="1"/>
  <c r="FK55" i="1"/>
  <c r="FJ55" i="1"/>
  <c r="FI55" i="1"/>
  <c r="FH55" i="1"/>
  <c r="ER55" i="1"/>
  <c r="EJ55" i="1"/>
  <c r="EH55" i="1"/>
  <c r="DX55" i="1"/>
  <c r="DW55" i="1"/>
  <c r="DV55" i="1"/>
  <c r="DU55" i="1"/>
  <c r="DT55" i="1"/>
  <c r="DS55" i="1"/>
  <c r="DE55" i="1"/>
  <c r="DD55" i="1"/>
  <c r="DC55" i="1"/>
  <c r="DB55" i="1"/>
  <c r="DY55" i="1" s="1"/>
  <c r="CZ55" i="1"/>
  <c r="CY55" i="1"/>
  <c r="CJ55" i="1"/>
  <c r="CI55" i="1"/>
  <c r="CH55" i="1"/>
  <c r="CG55" i="1"/>
  <c r="BO55" i="1"/>
  <c r="BN55" i="1"/>
  <c r="BM55" i="1"/>
  <c r="BL55" i="1"/>
  <c r="BJ55" i="1"/>
  <c r="BI55" i="1"/>
  <c r="BH55" i="1"/>
  <c r="BG55" i="1"/>
  <c r="BF55" i="1"/>
  <c r="BA55" i="1"/>
  <c r="AZ55" i="1"/>
  <c r="AN55" i="1"/>
  <c r="H55" i="1"/>
  <c r="FR54" i="1"/>
  <c r="FQ54" i="1"/>
  <c r="FP54" i="1"/>
  <c r="FO54" i="1"/>
  <c r="FN54" i="1"/>
  <c r="FM54" i="1"/>
  <c r="FL54" i="1"/>
  <c r="FK54" i="1"/>
  <c r="FJ54" i="1"/>
  <c r="FI54" i="1"/>
  <c r="FH54" i="1"/>
  <c r="ER54" i="1"/>
  <c r="EJ54" i="1"/>
  <c r="EH54" i="1"/>
  <c r="DX54" i="1"/>
  <c r="DW54" i="1"/>
  <c r="DV54" i="1"/>
  <c r="DU54" i="1"/>
  <c r="DT54" i="1"/>
  <c r="DS54" i="1"/>
  <c r="DE54" i="1"/>
  <c r="DD54" i="1"/>
  <c r="DC54" i="1"/>
  <c r="DB54" i="1"/>
  <c r="DY54" i="1" s="1"/>
  <c r="CZ54" i="1"/>
  <c r="CY54" i="1"/>
  <c r="CJ54" i="1"/>
  <c r="CI54" i="1"/>
  <c r="CH54" i="1"/>
  <c r="CG54" i="1"/>
  <c r="BO54" i="1"/>
  <c r="BN54" i="1"/>
  <c r="BM54" i="1"/>
  <c r="BL54" i="1"/>
  <c r="BJ54" i="1"/>
  <c r="BI54" i="1"/>
  <c r="BH54" i="1"/>
  <c r="BG54" i="1"/>
  <c r="BF54" i="1"/>
  <c r="BA54" i="1"/>
  <c r="AZ54" i="1"/>
  <c r="AN54" i="1"/>
  <c r="H54" i="1"/>
  <c r="FR53" i="1"/>
  <c r="FQ53" i="1"/>
  <c r="FP53" i="1"/>
  <c r="FO53" i="1"/>
  <c r="FN53" i="1"/>
  <c r="FM53" i="1"/>
  <c r="FL53" i="1"/>
  <c r="FK53" i="1"/>
  <c r="FJ53" i="1"/>
  <c r="FI53" i="1"/>
  <c r="FH53" i="1"/>
  <c r="ER53" i="1"/>
  <c r="EJ53" i="1"/>
  <c r="EH53" i="1"/>
  <c r="DX53" i="1"/>
  <c r="DW53" i="1"/>
  <c r="DV53" i="1"/>
  <c r="DU53" i="1"/>
  <c r="DT53" i="1"/>
  <c r="DS53" i="1"/>
  <c r="DE53" i="1"/>
  <c r="DD53" i="1"/>
  <c r="DC53" i="1"/>
  <c r="DB53" i="1"/>
  <c r="DY53" i="1" s="1"/>
  <c r="CZ53" i="1"/>
  <c r="CY53" i="1"/>
  <c r="CJ53" i="1"/>
  <c r="CI53" i="1"/>
  <c r="CH53" i="1"/>
  <c r="CG53" i="1"/>
  <c r="BO53" i="1"/>
  <c r="BN53" i="1"/>
  <c r="BM53" i="1"/>
  <c r="BL53" i="1"/>
  <c r="BJ53" i="1"/>
  <c r="BI53" i="1"/>
  <c r="BH53" i="1"/>
  <c r="BG53" i="1"/>
  <c r="BF53" i="1"/>
  <c r="BA53" i="1"/>
  <c r="AZ53" i="1"/>
  <c r="H53" i="1"/>
  <c r="FR52" i="1"/>
  <c r="FQ52" i="1"/>
  <c r="FP52" i="1"/>
  <c r="FO52" i="1"/>
  <c r="FN52" i="1"/>
  <c r="FM52" i="1"/>
  <c r="FL52" i="1"/>
  <c r="FK52" i="1"/>
  <c r="FJ52" i="1"/>
  <c r="FI52" i="1"/>
  <c r="FH52" i="1"/>
  <c r="ER52" i="1"/>
  <c r="EJ52" i="1"/>
  <c r="EH52" i="1"/>
  <c r="DX52" i="1"/>
  <c r="DW52" i="1"/>
  <c r="DV52" i="1"/>
  <c r="DU52" i="1"/>
  <c r="DT52" i="1"/>
  <c r="DS52" i="1"/>
  <c r="DE52" i="1"/>
  <c r="DD52" i="1"/>
  <c r="DC52" i="1"/>
  <c r="DB52" i="1"/>
  <c r="DY52" i="1" s="1"/>
  <c r="CZ52" i="1"/>
  <c r="CY52" i="1"/>
  <c r="CJ52" i="1"/>
  <c r="CI52" i="1"/>
  <c r="CH52" i="1"/>
  <c r="CG52" i="1"/>
  <c r="BO52" i="1"/>
  <c r="BN52" i="1"/>
  <c r="BM52" i="1"/>
  <c r="BL52" i="1"/>
  <c r="BG52" i="1"/>
  <c r="BA52" i="1"/>
  <c r="BP52" i="1" s="1"/>
  <c r="AZ52" i="1"/>
  <c r="AN52" i="1"/>
  <c r="H52" i="1"/>
  <c r="FR51" i="1"/>
  <c r="FQ51" i="1"/>
  <c r="FP51" i="1"/>
  <c r="FO51" i="1"/>
  <c r="FN51" i="1"/>
  <c r="FM51" i="1"/>
  <c r="FL51" i="1"/>
  <c r="FK51" i="1"/>
  <c r="FJ51" i="1"/>
  <c r="FI51" i="1"/>
  <c r="FH51" i="1"/>
  <c r="ER51" i="1"/>
  <c r="EJ51" i="1"/>
  <c r="EH51" i="1"/>
  <c r="DX51" i="1"/>
  <c r="DW51" i="1"/>
  <c r="DV51" i="1"/>
  <c r="DU51" i="1"/>
  <c r="DT51" i="1"/>
  <c r="DS51" i="1"/>
  <c r="DE51" i="1"/>
  <c r="DD51" i="1"/>
  <c r="DC51" i="1"/>
  <c r="DB51" i="1"/>
  <c r="DY51" i="1" s="1"/>
  <c r="CZ51" i="1"/>
  <c r="CY51" i="1"/>
  <c r="CJ51" i="1"/>
  <c r="CI51" i="1"/>
  <c r="CH51" i="1"/>
  <c r="CG51" i="1"/>
  <c r="BO51" i="1"/>
  <c r="BN51" i="1"/>
  <c r="BM51" i="1"/>
  <c r="BL51" i="1"/>
  <c r="BJ51" i="1"/>
  <c r="BI51" i="1"/>
  <c r="BH51" i="1"/>
  <c r="BG51" i="1"/>
  <c r="BF51" i="1"/>
  <c r="BA51" i="1"/>
  <c r="AZ51" i="1"/>
  <c r="AN51" i="1"/>
  <c r="H51" i="1"/>
  <c r="FR50" i="1"/>
  <c r="FQ50" i="1"/>
  <c r="FP50" i="1"/>
  <c r="FO50" i="1"/>
  <c r="FN50" i="1"/>
  <c r="FM50" i="1"/>
  <c r="FL50" i="1"/>
  <c r="FK50" i="1"/>
  <c r="FJ50" i="1"/>
  <c r="FI50" i="1"/>
  <c r="FH50" i="1"/>
  <c r="ER50" i="1"/>
  <c r="EJ50" i="1"/>
  <c r="EH50" i="1"/>
  <c r="DX50" i="1"/>
  <c r="DW50" i="1"/>
  <c r="DV50" i="1"/>
  <c r="DU50" i="1"/>
  <c r="DT50" i="1"/>
  <c r="DS50" i="1"/>
  <c r="DE50" i="1"/>
  <c r="DD50" i="1"/>
  <c r="DC50" i="1"/>
  <c r="DB50" i="1"/>
  <c r="DY50" i="1" s="1"/>
  <c r="CZ50" i="1"/>
  <c r="CY50" i="1"/>
  <c r="CJ50" i="1"/>
  <c r="CI50" i="1"/>
  <c r="CH50" i="1"/>
  <c r="CG50" i="1"/>
  <c r="BO50" i="1"/>
  <c r="BN50" i="1"/>
  <c r="BM50" i="1"/>
  <c r="BL50" i="1"/>
  <c r="BJ50" i="1"/>
  <c r="BI50" i="1"/>
  <c r="BH50" i="1"/>
  <c r="BG50" i="1"/>
  <c r="BF50" i="1"/>
  <c r="BA50" i="1"/>
  <c r="AZ50" i="1"/>
  <c r="AN50" i="1"/>
  <c r="H50" i="1"/>
  <c r="FR49" i="1"/>
  <c r="FQ49" i="1"/>
  <c r="FP49" i="1"/>
  <c r="FO49" i="1"/>
  <c r="FN49" i="1"/>
  <c r="FM49" i="1"/>
  <c r="FL49" i="1"/>
  <c r="FK49" i="1"/>
  <c r="FJ49" i="1"/>
  <c r="FI49" i="1"/>
  <c r="FH49" i="1"/>
  <c r="ER49" i="1"/>
  <c r="EJ49" i="1"/>
  <c r="EH49" i="1"/>
  <c r="DX49" i="1"/>
  <c r="DW49" i="1"/>
  <c r="DV49" i="1"/>
  <c r="DU49" i="1"/>
  <c r="DT49" i="1"/>
  <c r="DS49" i="1"/>
  <c r="DE49" i="1"/>
  <c r="DD49" i="1"/>
  <c r="DC49" i="1"/>
  <c r="DB49" i="1"/>
  <c r="DY49" i="1" s="1"/>
  <c r="CZ49" i="1"/>
  <c r="CY49" i="1"/>
  <c r="CJ49" i="1"/>
  <c r="CI49" i="1"/>
  <c r="CH49" i="1"/>
  <c r="CG49" i="1"/>
  <c r="BO49" i="1"/>
  <c r="BN49" i="1"/>
  <c r="BM49" i="1"/>
  <c r="BL49" i="1"/>
  <c r="BJ49" i="1"/>
  <c r="BI49" i="1"/>
  <c r="BH49" i="1"/>
  <c r="BG49" i="1"/>
  <c r="BF49" i="1"/>
  <c r="BA49" i="1"/>
  <c r="AZ49" i="1"/>
  <c r="AN49" i="1"/>
  <c r="H49" i="1"/>
  <c r="FR48" i="1"/>
  <c r="FQ48" i="1"/>
  <c r="FP48" i="1"/>
  <c r="FO48" i="1"/>
  <c r="FN48" i="1"/>
  <c r="FM48" i="1"/>
  <c r="FL48" i="1"/>
  <c r="FK48" i="1"/>
  <c r="FJ48" i="1"/>
  <c r="FI48" i="1"/>
  <c r="FH48" i="1"/>
  <c r="ER48" i="1"/>
  <c r="EJ48" i="1"/>
  <c r="EH48" i="1"/>
  <c r="DX48" i="1"/>
  <c r="DW48" i="1"/>
  <c r="DV48" i="1"/>
  <c r="DU48" i="1"/>
  <c r="DT48" i="1"/>
  <c r="DS48" i="1"/>
  <c r="DE48" i="1"/>
  <c r="DD48" i="1"/>
  <c r="DC48" i="1"/>
  <c r="DB48" i="1"/>
  <c r="DY48" i="1" s="1"/>
  <c r="CZ48" i="1"/>
  <c r="CY48" i="1"/>
  <c r="CJ48" i="1"/>
  <c r="CI48" i="1"/>
  <c r="CH48" i="1"/>
  <c r="CG48" i="1"/>
  <c r="BO48" i="1"/>
  <c r="BN48" i="1"/>
  <c r="BM48" i="1"/>
  <c r="BL48" i="1"/>
  <c r="BJ48" i="1"/>
  <c r="BI48" i="1"/>
  <c r="BH48" i="1"/>
  <c r="BG48" i="1"/>
  <c r="BF48" i="1"/>
  <c r="BA48" i="1"/>
  <c r="AZ48" i="1"/>
  <c r="AN48" i="1"/>
  <c r="H48" i="1"/>
  <c r="FR47" i="1"/>
  <c r="FQ47" i="1"/>
  <c r="FO47" i="1"/>
  <c r="FM47" i="1"/>
  <c r="FK47" i="1"/>
  <c r="FI47" i="1"/>
  <c r="FH47" i="1"/>
  <c r="ER47" i="1"/>
  <c r="EJ47" i="1"/>
  <c r="EH47" i="1"/>
  <c r="DX47" i="1"/>
  <c r="DW47" i="1"/>
  <c r="DV47" i="1"/>
  <c r="DU47" i="1"/>
  <c r="DT47" i="1"/>
  <c r="DS47" i="1"/>
  <c r="DE47" i="1"/>
  <c r="DD47" i="1"/>
  <c r="DC47" i="1"/>
  <c r="DB47" i="1"/>
  <c r="DY47" i="1" s="1"/>
  <c r="CZ47" i="1"/>
  <c r="CY47" i="1"/>
  <c r="CJ47" i="1"/>
  <c r="CI47" i="1"/>
  <c r="CH47" i="1"/>
  <c r="CG47" i="1"/>
  <c r="BO47" i="1"/>
  <c r="BN47" i="1"/>
  <c r="BM47" i="1"/>
  <c r="BL47" i="1"/>
  <c r="BJ47" i="1"/>
  <c r="BI47" i="1"/>
  <c r="BH47" i="1"/>
  <c r="BG47" i="1"/>
  <c r="BF47" i="1"/>
  <c r="BA47" i="1"/>
  <c r="AZ47" i="1"/>
  <c r="AN47" i="1"/>
  <c r="H47" i="1"/>
  <c r="FR46" i="1"/>
  <c r="FK46" i="1"/>
  <c r="FI46" i="1"/>
  <c r="FH46" i="1"/>
  <c r="ER46" i="1"/>
  <c r="EJ46" i="1"/>
  <c r="EH46" i="1"/>
  <c r="DX46" i="1"/>
  <c r="DW46" i="1"/>
  <c r="DV46" i="1"/>
  <c r="DU46" i="1"/>
  <c r="DT46" i="1"/>
  <c r="DS46" i="1"/>
  <c r="DE46" i="1"/>
  <c r="DD46" i="1"/>
  <c r="DC46" i="1"/>
  <c r="DB46" i="1"/>
  <c r="DY46" i="1" s="1"/>
  <c r="CZ46" i="1"/>
  <c r="CY46" i="1"/>
  <c r="CJ46" i="1"/>
  <c r="CI46" i="1"/>
  <c r="CH46" i="1"/>
  <c r="CG46" i="1"/>
  <c r="BO46" i="1"/>
  <c r="BN46" i="1"/>
  <c r="BM46" i="1"/>
  <c r="BL46" i="1"/>
  <c r="BJ46" i="1"/>
  <c r="BI46" i="1"/>
  <c r="BH46" i="1"/>
  <c r="BG46" i="1"/>
  <c r="BF46" i="1"/>
  <c r="BA46" i="1"/>
  <c r="AZ46" i="1"/>
  <c r="AN46" i="1"/>
  <c r="H46" i="1"/>
  <c r="FR45" i="1"/>
  <c r="FK45" i="1"/>
  <c r="FI45" i="1"/>
  <c r="FH45" i="1"/>
  <c r="ER45" i="1"/>
  <c r="EJ45" i="1"/>
  <c r="DX45" i="1"/>
  <c r="DW45" i="1"/>
  <c r="DV45" i="1"/>
  <c r="DU45" i="1"/>
  <c r="DT45" i="1"/>
  <c r="DS45" i="1"/>
  <c r="DE45" i="1"/>
  <c r="DD45" i="1"/>
  <c r="DC45" i="1"/>
  <c r="DB45" i="1"/>
  <c r="DY45" i="1" s="1"/>
  <c r="CZ45" i="1"/>
  <c r="CY45" i="1"/>
  <c r="CJ45" i="1"/>
  <c r="CI45" i="1"/>
  <c r="CH45" i="1"/>
  <c r="CG45" i="1"/>
  <c r="BO45" i="1"/>
  <c r="BM45" i="1"/>
  <c r="BL45" i="1"/>
  <c r="BJ45" i="1"/>
  <c r="BH45" i="1"/>
  <c r="BA45" i="1"/>
  <c r="AZ45" i="1"/>
  <c r="AN45" i="1"/>
  <c r="H45" i="1"/>
  <c r="FR44" i="1"/>
  <c r="FK44" i="1"/>
  <c r="FI44" i="1"/>
  <c r="FH44" i="1"/>
  <c r="ER44" i="1"/>
  <c r="EJ44" i="1"/>
  <c r="DX44" i="1"/>
  <c r="DW44" i="1"/>
  <c r="DV44" i="1"/>
  <c r="DU44" i="1"/>
  <c r="DT44" i="1"/>
  <c r="DS44" i="1"/>
  <c r="DE44" i="1"/>
  <c r="DD44" i="1"/>
  <c r="DC44" i="1"/>
  <c r="DB44" i="1"/>
  <c r="DY44" i="1" s="1"/>
  <c r="CZ44" i="1"/>
  <c r="CY44" i="1"/>
  <c r="CJ44" i="1"/>
  <c r="CI44" i="1"/>
  <c r="CH44" i="1"/>
  <c r="CG44" i="1"/>
  <c r="BO44" i="1"/>
  <c r="BN44" i="1"/>
  <c r="BM44" i="1"/>
  <c r="BL44" i="1"/>
  <c r="BJ44" i="1"/>
  <c r="BI44" i="1"/>
  <c r="BH44" i="1"/>
  <c r="BG44" i="1"/>
  <c r="BF44" i="1"/>
  <c r="BA44" i="1"/>
  <c r="AZ44" i="1"/>
  <c r="AN44" i="1"/>
  <c r="H44" i="1"/>
  <c r="FR43" i="1"/>
  <c r="FI43" i="1"/>
  <c r="FH43" i="1"/>
  <c r="ER43" i="1"/>
  <c r="EJ43" i="1"/>
  <c r="DX43" i="1"/>
  <c r="DW43" i="1"/>
  <c r="DV43" i="1"/>
  <c r="DU43" i="1"/>
  <c r="DT43" i="1"/>
  <c r="DS43" i="1"/>
  <c r="DE43" i="1"/>
  <c r="DD43" i="1"/>
  <c r="DC43" i="1"/>
  <c r="DB43" i="1"/>
  <c r="DY43" i="1" s="1"/>
  <c r="CZ43" i="1"/>
  <c r="CY43" i="1"/>
  <c r="CJ43" i="1"/>
  <c r="CI43" i="1"/>
  <c r="CH43" i="1"/>
  <c r="CG43" i="1"/>
  <c r="BN43" i="1"/>
  <c r="BM43" i="1"/>
  <c r="BL43" i="1"/>
  <c r="BJ43" i="1"/>
  <c r="BI43" i="1"/>
  <c r="BH43" i="1"/>
  <c r="BG43" i="1"/>
  <c r="BF43" i="1"/>
  <c r="AZ43" i="1"/>
  <c r="AN43" i="1"/>
  <c r="H43" i="1"/>
  <c r="FR42" i="1"/>
  <c r="FK42" i="1"/>
  <c r="FI42" i="1"/>
  <c r="FH42" i="1"/>
  <c r="ER42" i="1"/>
  <c r="EJ42" i="1"/>
  <c r="DX42" i="1"/>
  <c r="DW42" i="1"/>
  <c r="DV42" i="1"/>
  <c r="DU42" i="1"/>
  <c r="DT42" i="1"/>
  <c r="DS42" i="1"/>
  <c r="DE42" i="1"/>
  <c r="DD42" i="1"/>
  <c r="DC42" i="1"/>
  <c r="DB42" i="1"/>
  <c r="DY42" i="1" s="1"/>
  <c r="CZ42" i="1"/>
  <c r="CY42" i="1"/>
  <c r="CJ42" i="1"/>
  <c r="CI42" i="1"/>
  <c r="CH42" i="1"/>
  <c r="CG42" i="1"/>
  <c r="BO42" i="1"/>
  <c r="BN42" i="1"/>
  <c r="BM42" i="1"/>
  <c r="BL42" i="1"/>
  <c r="BJ42" i="1"/>
  <c r="BI42" i="1"/>
  <c r="BH42" i="1"/>
  <c r="BG42" i="1"/>
  <c r="BF42" i="1"/>
  <c r="BA42" i="1"/>
  <c r="AZ42" i="1"/>
  <c r="AN42" i="1"/>
  <c r="H42" i="1"/>
  <c r="FR41" i="1"/>
  <c r="FK41" i="1"/>
  <c r="FJ41" i="1"/>
  <c r="FI41" i="1"/>
  <c r="FH41" i="1"/>
  <c r="ER41" i="1"/>
  <c r="EJ41" i="1"/>
  <c r="DX41" i="1"/>
  <c r="DW41" i="1"/>
  <c r="DV41" i="1"/>
  <c r="DU41" i="1"/>
  <c r="DT41" i="1"/>
  <c r="DS41" i="1"/>
  <c r="DE41" i="1"/>
  <c r="DD41" i="1"/>
  <c r="DC41" i="1"/>
  <c r="DB41" i="1"/>
  <c r="DY41" i="1" s="1"/>
  <c r="CZ41" i="1"/>
  <c r="CY41" i="1"/>
  <c r="CJ41" i="1"/>
  <c r="CI41" i="1"/>
  <c r="CH41" i="1"/>
  <c r="CG41" i="1"/>
  <c r="BO41" i="1"/>
  <c r="BN41" i="1"/>
  <c r="BM41" i="1"/>
  <c r="BL41" i="1"/>
  <c r="BJ41" i="1"/>
  <c r="BI41" i="1"/>
  <c r="BH41" i="1"/>
  <c r="BG41" i="1"/>
  <c r="BF41" i="1"/>
  <c r="BA41" i="1"/>
  <c r="AZ41" i="1"/>
  <c r="AN41" i="1"/>
  <c r="H41" i="1"/>
  <c r="FR40" i="1"/>
  <c r="FK40" i="1"/>
  <c r="FI40" i="1"/>
  <c r="FH40" i="1"/>
  <c r="ER40" i="1"/>
  <c r="EJ40" i="1"/>
  <c r="DX40" i="1"/>
  <c r="DW40" i="1"/>
  <c r="DV40" i="1"/>
  <c r="DU40" i="1"/>
  <c r="DT40" i="1"/>
  <c r="DS40" i="1"/>
  <c r="DE40" i="1"/>
  <c r="DD40" i="1"/>
  <c r="DC40" i="1"/>
  <c r="DB40" i="1"/>
  <c r="DY40" i="1" s="1"/>
  <c r="CZ40" i="1"/>
  <c r="CY40" i="1"/>
  <c r="CJ40" i="1"/>
  <c r="CI40" i="1"/>
  <c r="CH40" i="1"/>
  <c r="CG40" i="1"/>
  <c r="BO40" i="1"/>
  <c r="BN40" i="1"/>
  <c r="BM40" i="1"/>
  <c r="BL40" i="1"/>
  <c r="BJ40" i="1"/>
  <c r="BI40" i="1"/>
  <c r="BH40" i="1"/>
  <c r="BG40" i="1"/>
  <c r="BF40" i="1"/>
  <c r="BA40" i="1"/>
  <c r="AZ40" i="1"/>
  <c r="AN40" i="1"/>
  <c r="H40" i="1"/>
  <c r="FR39" i="1"/>
  <c r="FK39" i="1"/>
  <c r="FI39" i="1"/>
  <c r="FH39" i="1"/>
  <c r="ER39" i="1"/>
  <c r="EJ39" i="1"/>
  <c r="DX39" i="1"/>
  <c r="DW39" i="1"/>
  <c r="DV39" i="1"/>
  <c r="DU39" i="1"/>
  <c r="DT39" i="1"/>
  <c r="DS39" i="1"/>
  <c r="DE39" i="1"/>
  <c r="DD39" i="1"/>
  <c r="DC39" i="1"/>
  <c r="DB39" i="1"/>
  <c r="DY39" i="1" s="1"/>
  <c r="CZ39" i="1"/>
  <c r="CY39" i="1"/>
  <c r="CJ39" i="1"/>
  <c r="CI39" i="1"/>
  <c r="CH39" i="1"/>
  <c r="CG39" i="1"/>
  <c r="BO39" i="1"/>
  <c r="BN39" i="1"/>
  <c r="BM39" i="1"/>
  <c r="BL39" i="1"/>
  <c r="BJ39" i="1"/>
  <c r="BI39" i="1"/>
  <c r="BH39" i="1"/>
  <c r="BG39" i="1"/>
  <c r="BF39" i="1"/>
  <c r="BA39" i="1"/>
  <c r="AZ39" i="1"/>
  <c r="AN39" i="1"/>
  <c r="H39" i="1"/>
  <c r="FR38" i="1"/>
  <c r="FK38" i="1"/>
  <c r="FI38" i="1"/>
  <c r="FH38" i="1"/>
  <c r="ER38" i="1"/>
  <c r="EJ38" i="1"/>
  <c r="DX38" i="1"/>
  <c r="DW38" i="1"/>
  <c r="DV38" i="1"/>
  <c r="DU38" i="1"/>
  <c r="DT38" i="1"/>
  <c r="DS38" i="1"/>
  <c r="DE38" i="1"/>
  <c r="DD38" i="1"/>
  <c r="DC38" i="1"/>
  <c r="DB38" i="1"/>
  <c r="DY38" i="1" s="1"/>
  <c r="CZ38" i="1"/>
  <c r="CY38" i="1"/>
  <c r="CJ38" i="1"/>
  <c r="CI38" i="1"/>
  <c r="CH38" i="1"/>
  <c r="CG38" i="1"/>
  <c r="BO38" i="1"/>
  <c r="BN38" i="1"/>
  <c r="BM38" i="1"/>
  <c r="BL38" i="1"/>
  <c r="BJ38" i="1"/>
  <c r="BI38" i="1"/>
  <c r="BH38" i="1"/>
  <c r="BG38" i="1"/>
  <c r="BF38" i="1"/>
  <c r="BA38" i="1"/>
  <c r="AZ38" i="1"/>
  <c r="AN38" i="1"/>
  <c r="H38" i="1"/>
  <c r="FR37" i="1"/>
  <c r="FK37" i="1"/>
  <c r="FI37" i="1"/>
  <c r="FH37" i="1"/>
  <c r="ER37" i="1"/>
  <c r="EJ37" i="1"/>
  <c r="EH37" i="1"/>
  <c r="DX37" i="1"/>
  <c r="DW37" i="1"/>
  <c r="DV37" i="1"/>
  <c r="DU37" i="1"/>
  <c r="DT37" i="1"/>
  <c r="DS37" i="1"/>
  <c r="DE37" i="1"/>
  <c r="DD37" i="1"/>
  <c r="DC37" i="1"/>
  <c r="DB37" i="1"/>
  <c r="DY37" i="1" s="1"/>
  <c r="CZ37" i="1"/>
  <c r="CY37" i="1"/>
  <c r="CJ37" i="1"/>
  <c r="CI37" i="1"/>
  <c r="CH37" i="1"/>
  <c r="CG37" i="1"/>
  <c r="BO37" i="1"/>
  <c r="BN37" i="1"/>
  <c r="BM37" i="1"/>
  <c r="BL37" i="1"/>
  <c r="BJ37" i="1"/>
  <c r="BI37" i="1"/>
  <c r="BH37" i="1"/>
  <c r="BG37" i="1"/>
  <c r="BF37" i="1"/>
  <c r="BA37" i="1"/>
  <c r="AZ37" i="1"/>
  <c r="AN37" i="1"/>
  <c r="H37" i="1"/>
  <c r="FR36" i="1"/>
  <c r="FK36" i="1"/>
  <c r="FI36" i="1"/>
  <c r="EJ36" i="1"/>
  <c r="DX36" i="1"/>
  <c r="DW36" i="1"/>
  <c r="DV36" i="1"/>
  <c r="DU36" i="1"/>
  <c r="DT36" i="1"/>
  <c r="DS36" i="1"/>
  <c r="DE36" i="1"/>
  <c r="DD36" i="1"/>
  <c r="DC36" i="1"/>
  <c r="DB36" i="1"/>
  <c r="DY36" i="1" s="1"/>
  <c r="CZ36" i="1"/>
  <c r="CY36" i="1"/>
  <c r="CJ36" i="1"/>
  <c r="CI36" i="1"/>
  <c r="CH36" i="1"/>
  <c r="CG36" i="1"/>
  <c r="BO36" i="1"/>
  <c r="BN36" i="1"/>
  <c r="BM36" i="1"/>
  <c r="BL36" i="1"/>
  <c r="BJ36" i="1"/>
  <c r="BI36" i="1"/>
  <c r="BH36" i="1"/>
  <c r="BG36" i="1"/>
  <c r="BF36" i="1"/>
  <c r="BA36" i="1"/>
  <c r="AZ36" i="1"/>
  <c r="AN36" i="1"/>
  <c r="H36" i="1"/>
  <c r="FR35" i="1"/>
  <c r="FK35" i="1"/>
  <c r="FI35" i="1"/>
  <c r="EJ35" i="1"/>
  <c r="EH35" i="1"/>
  <c r="DX35" i="1"/>
  <c r="DW35" i="1"/>
  <c r="DV35" i="1"/>
  <c r="DU35" i="1"/>
  <c r="DT35" i="1"/>
  <c r="DS35" i="1"/>
  <c r="DE35" i="1"/>
  <c r="DD35" i="1"/>
  <c r="DC35" i="1"/>
  <c r="DB35" i="1"/>
  <c r="DY35" i="1" s="1"/>
  <c r="CZ35" i="1"/>
  <c r="CY35" i="1"/>
  <c r="CJ35" i="1"/>
  <c r="CI35" i="1"/>
  <c r="CH35" i="1"/>
  <c r="CG35" i="1"/>
  <c r="BO35" i="1"/>
  <c r="BN35" i="1"/>
  <c r="BM35" i="1"/>
  <c r="BL35" i="1"/>
  <c r="BJ35" i="1"/>
  <c r="BI35" i="1"/>
  <c r="BH35" i="1"/>
  <c r="BG35" i="1"/>
  <c r="BF35" i="1"/>
  <c r="BA35" i="1"/>
  <c r="AZ35" i="1"/>
  <c r="AN35" i="1"/>
  <c r="H35" i="1"/>
  <c r="FR34" i="1"/>
  <c r="FK34" i="1"/>
  <c r="FI34" i="1"/>
  <c r="FH34" i="1"/>
  <c r="EJ34" i="1"/>
  <c r="EH34" i="1"/>
  <c r="DX34" i="1"/>
  <c r="DW34" i="1"/>
  <c r="DV34" i="1"/>
  <c r="DU34" i="1"/>
  <c r="DT34" i="1"/>
  <c r="DS34" i="1"/>
  <c r="DE34" i="1"/>
  <c r="DD34" i="1"/>
  <c r="DC34" i="1"/>
  <c r="DB34" i="1"/>
  <c r="DY34" i="1" s="1"/>
  <c r="CZ34" i="1"/>
  <c r="CY34" i="1"/>
  <c r="CJ34" i="1"/>
  <c r="CI34" i="1"/>
  <c r="CH34" i="1"/>
  <c r="CG34" i="1"/>
  <c r="BO34" i="1"/>
  <c r="BN34" i="1"/>
  <c r="BM34" i="1"/>
  <c r="BL34" i="1"/>
  <c r="BJ34" i="1"/>
  <c r="BI34" i="1"/>
  <c r="BH34" i="1"/>
  <c r="BG34" i="1"/>
  <c r="BF34" i="1"/>
  <c r="BA34" i="1"/>
  <c r="AZ34" i="1"/>
  <c r="AN34" i="1"/>
  <c r="H34" i="1"/>
  <c r="FR33" i="1"/>
  <c r="FK33" i="1"/>
  <c r="FI33" i="1"/>
  <c r="EJ33" i="1"/>
  <c r="EH33" i="1"/>
  <c r="DX33" i="1"/>
  <c r="DW33" i="1"/>
  <c r="DV33" i="1"/>
  <c r="DU33" i="1"/>
  <c r="DT33" i="1"/>
  <c r="DS33" i="1"/>
  <c r="DE33" i="1"/>
  <c r="DD33" i="1"/>
  <c r="DC33" i="1"/>
  <c r="DB33" i="1"/>
  <c r="DY33" i="1" s="1"/>
  <c r="CZ33" i="1"/>
  <c r="CY33" i="1"/>
  <c r="CJ33" i="1"/>
  <c r="CI33" i="1"/>
  <c r="CH33" i="1"/>
  <c r="CG33" i="1"/>
  <c r="BO33" i="1"/>
  <c r="BN33" i="1"/>
  <c r="BM33" i="1"/>
  <c r="BL33" i="1"/>
  <c r="BJ33" i="1"/>
  <c r="BI33" i="1"/>
  <c r="BH33" i="1"/>
  <c r="BG33" i="1"/>
  <c r="BF33" i="1"/>
  <c r="BA33" i="1"/>
  <c r="AZ33" i="1"/>
  <c r="AN33" i="1"/>
  <c r="H33" i="1"/>
  <c r="FR32" i="1"/>
  <c r="FK32" i="1"/>
  <c r="FI32" i="1"/>
  <c r="FH32" i="1"/>
  <c r="EJ32" i="1"/>
  <c r="EH32" i="1"/>
  <c r="DX32" i="1"/>
  <c r="DW32" i="1"/>
  <c r="DV32" i="1"/>
  <c r="DU32" i="1"/>
  <c r="DT32" i="1"/>
  <c r="DS32" i="1"/>
  <c r="DE32" i="1"/>
  <c r="DD32" i="1"/>
  <c r="DC32" i="1"/>
  <c r="DB32" i="1"/>
  <c r="DY32" i="1" s="1"/>
  <c r="CZ32" i="1"/>
  <c r="CY32" i="1"/>
  <c r="CJ32" i="1"/>
  <c r="CI32" i="1"/>
  <c r="CH32" i="1"/>
  <c r="CG32" i="1"/>
  <c r="BO32" i="1"/>
  <c r="BN32" i="1"/>
  <c r="BM32" i="1"/>
  <c r="BL32" i="1"/>
  <c r="BJ32" i="1"/>
  <c r="BI32" i="1"/>
  <c r="BH32" i="1"/>
  <c r="BG32" i="1"/>
  <c r="BF32" i="1"/>
  <c r="BA32" i="1"/>
  <c r="AZ32" i="1"/>
  <c r="AN32" i="1"/>
  <c r="H32" i="1"/>
  <c r="FR31" i="1"/>
  <c r="FK31" i="1"/>
  <c r="FJ31" i="1"/>
  <c r="FI31" i="1"/>
  <c r="FH31" i="1"/>
  <c r="EJ31" i="1"/>
  <c r="EH31" i="1"/>
  <c r="DX31" i="1"/>
  <c r="DW31" i="1"/>
  <c r="DV31" i="1"/>
  <c r="DU31" i="1"/>
  <c r="DT31" i="1"/>
  <c r="DS31" i="1"/>
  <c r="DE31" i="1"/>
  <c r="DD31" i="1"/>
  <c r="DC31" i="1"/>
  <c r="DB31" i="1"/>
  <c r="DY31" i="1" s="1"/>
  <c r="CZ31" i="1"/>
  <c r="CY31" i="1"/>
  <c r="CJ31" i="1"/>
  <c r="CI31" i="1"/>
  <c r="CH31" i="1"/>
  <c r="CG31" i="1"/>
  <c r="BO31" i="1"/>
  <c r="BN31" i="1"/>
  <c r="BM31" i="1"/>
  <c r="BL31" i="1"/>
  <c r="BJ31" i="1"/>
  <c r="BI31" i="1"/>
  <c r="BH31" i="1"/>
  <c r="BG31" i="1"/>
  <c r="BF31" i="1"/>
  <c r="BA31" i="1"/>
  <c r="AZ31" i="1"/>
  <c r="AN31" i="1"/>
  <c r="H31" i="1"/>
  <c r="FR30" i="1"/>
  <c r="FK30" i="1"/>
  <c r="FI30" i="1"/>
  <c r="FH30" i="1"/>
  <c r="EJ30" i="1"/>
  <c r="EH30" i="1"/>
  <c r="DX30" i="1"/>
  <c r="DW30" i="1"/>
  <c r="DV30" i="1"/>
  <c r="DU30" i="1"/>
  <c r="DT30" i="1"/>
  <c r="DS30" i="1"/>
  <c r="DE30" i="1"/>
  <c r="DD30" i="1"/>
  <c r="DC30" i="1"/>
  <c r="DB30" i="1"/>
  <c r="DY30" i="1" s="1"/>
  <c r="CZ30" i="1"/>
  <c r="CY30" i="1"/>
  <c r="CJ30" i="1"/>
  <c r="CI30" i="1"/>
  <c r="CH30" i="1"/>
  <c r="CG30" i="1"/>
  <c r="BO30" i="1"/>
  <c r="BN30" i="1"/>
  <c r="BM30" i="1"/>
  <c r="BL30" i="1"/>
  <c r="BJ30" i="1"/>
  <c r="BI30" i="1"/>
  <c r="BH30" i="1"/>
  <c r="BG30" i="1"/>
  <c r="BF30" i="1"/>
  <c r="BA30" i="1"/>
  <c r="AZ30" i="1"/>
  <c r="AN30" i="1"/>
  <c r="H30" i="1"/>
  <c r="FR29" i="1"/>
  <c r="FK29" i="1"/>
  <c r="FI29" i="1"/>
  <c r="EJ29" i="1"/>
  <c r="EH29" i="1"/>
  <c r="DX29" i="1"/>
  <c r="DW29" i="1"/>
  <c r="DV29" i="1"/>
  <c r="DU29" i="1"/>
  <c r="DT29" i="1"/>
  <c r="DS29" i="1"/>
  <c r="DE29" i="1"/>
  <c r="DD29" i="1"/>
  <c r="DC29" i="1"/>
  <c r="DB29" i="1"/>
  <c r="DY29" i="1" s="1"/>
  <c r="CZ29" i="1"/>
  <c r="CY29" i="1"/>
  <c r="CJ29" i="1"/>
  <c r="CI29" i="1"/>
  <c r="CH29" i="1"/>
  <c r="CG29" i="1"/>
  <c r="BO29" i="1"/>
  <c r="BN29" i="1"/>
  <c r="BM29" i="1"/>
  <c r="BL29" i="1"/>
  <c r="BJ29" i="1"/>
  <c r="BI29" i="1"/>
  <c r="BH29" i="1"/>
  <c r="BG29" i="1"/>
  <c r="BF29" i="1"/>
  <c r="BA29" i="1"/>
  <c r="AZ29" i="1"/>
  <c r="AN29" i="1"/>
  <c r="H29" i="1"/>
  <c r="FR28" i="1"/>
  <c r="FK28" i="1"/>
  <c r="FI28" i="1"/>
  <c r="EJ28" i="1"/>
  <c r="EH28" i="1"/>
  <c r="DX28" i="1"/>
  <c r="DW28" i="1"/>
  <c r="DV28" i="1"/>
  <c r="DU28" i="1"/>
  <c r="DT28" i="1"/>
  <c r="DS28" i="1"/>
  <c r="DE28" i="1"/>
  <c r="DD28" i="1"/>
  <c r="DC28" i="1"/>
  <c r="DB28" i="1"/>
  <c r="DY28" i="1" s="1"/>
  <c r="CZ28" i="1"/>
  <c r="CY28" i="1"/>
  <c r="CJ28" i="1"/>
  <c r="CI28" i="1"/>
  <c r="CH28" i="1"/>
  <c r="CG28" i="1"/>
  <c r="BO28" i="1"/>
  <c r="BN28" i="1"/>
  <c r="BM28" i="1"/>
  <c r="BL28" i="1"/>
  <c r="BJ28" i="1"/>
  <c r="BI28" i="1"/>
  <c r="BH28" i="1"/>
  <c r="BG28" i="1"/>
  <c r="BF28" i="1"/>
  <c r="BA28" i="1"/>
  <c r="AZ28" i="1"/>
  <c r="AN28" i="1"/>
  <c r="H28" i="1"/>
  <c r="FR27" i="1"/>
  <c r="FK27" i="1"/>
  <c r="FI27" i="1"/>
  <c r="EJ27" i="1"/>
  <c r="EH27" i="1"/>
  <c r="DX27" i="1"/>
  <c r="DW27" i="1"/>
  <c r="DV27" i="1"/>
  <c r="DU27" i="1"/>
  <c r="DT27" i="1"/>
  <c r="DS27" i="1"/>
  <c r="DE27" i="1"/>
  <c r="DD27" i="1"/>
  <c r="DC27" i="1"/>
  <c r="DB27" i="1"/>
  <c r="DY27" i="1" s="1"/>
  <c r="CZ27" i="1"/>
  <c r="CY27" i="1"/>
  <c r="CJ27" i="1"/>
  <c r="CI27" i="1"/>
  <c r="CH27" i="1"/>
  <c r="CG27" i="1"/>
  <c r="BO27" i="1"/>
  <c r="BN27" i="1"/>
  <c r="BM27" i="1"/>
  <c r="BL27" i="1"/>
  <c r="BJ27" i="1"/>
  <c r="BI27" i="1"/>
  <c r="BH27" i="1"/>
  <c r="BG27" i="1"/>
  <c r="BF27" i="1"/>
  <c r="BA27" i="1"/>
  <c r="AZ27" i="1"/>
  <c r="AN27" i="1"/>
  <c r="H27" i="1"/>
  <c r="FR26" i="1"/>
  <c r="FK26" i="1"/>
  <c r="FI26" i="1"/>
  <c r="FH26" i="1"/>
  <c r="ER26" i="1"/>
  <c r="EJ26" i="1"/>
  <c r="EH26" i="1"/>
  <c r="DX26" i="1"/>
  <c r="DW26" i="1"/>
  <c r="DV26" i="1"/>
  <c r="DU26" i="1"/>
  <c r="DT26" i="1"/>
  <c r="DS26" i="1"/>
  <c r="DE26" i="1"/>
  <c r="DD26" i="1"/>
  <c r="DC26" i="1"/>
  <c r="DB26" i="1"/>
  <c r="DY26" i="1" s="1"/>
  <c r="CZ26" i="1"/>
  <c r="CY26" i="1"/>
  <c r="CJ26" i="1"/>
  <c r="CI26" i="1"/>
  <c r="CH26" i="1"/>
  <c r="CG26" i="1"/>
  <c r="BO26" i="1"/>
  <c r="BN26" i="1"/>
  <c r="BM26" i="1"/>
  <c r="BL26" i="1"/>
  <c r="BJ26" i="1"/>
  <c r="BI26" i="1"/>
  <c r="BH26" i="1"/>
  <c r="BG26" i="1"/>
  <c r="BF26" i="1"/>
  <c r="BA26" i="1"/>
  <c r="AZ26" i="1"/>
  <c r="AN26" i="1"/>
  <c r="H26" i="1"/>
  <c r="FR25" i="1"/>
  <c r="FK25" i="1"/>
  <c r="FI25" i="1"/>
  <c r="FH25" i="1"/>
  <c r="ER25" i="1"/>
  <c r="EJ25" i="1"/>
  <c r="EH25" i="1"/>
  <c r="DX25" i="1"/>
  <c r="DW25" i="1"/>
  <c r="DV25" i="1"/>
  <c r="DU25" i="1"/>
  <c r="DT25" i="1"/>
  <c r="DS25" i="1"/>
  <c r="DE25" i="1"/>
  <c r="DD25" i="1"/>
  <c r="DC25" i="1"/>
  <c r="DB25" i="1"/>
  <c r="DY25" i="1" s="1"/>
  <c r="CZ25" i="1"/>
  <c r="CY25" i="1"/>
  <c r="CJ25" i="1"/>
  <c r="CI25" i="1"/>
  <c r="CH25" i="1"/>
  <c r="CG25" i="1"/>
  <c r="BO25" i="1"/>
  <c r="BN25" i="1"/>
  <c r="BM25" i="1"/>
  <c r="BL25" i="1"/>
  <c r="BJ25" i="1"/>
  <c r="BI25" i="1"/>
  <c r="BH25" i="1"/>
  <c r="BG25" i="1"/>
  <c r="BF25" i="1"/>
  <c r="BA25" i="1"/>
  <c r="AZ25" i="1"/>
  <c r="AN25" i="1"/>
  <c r="H25" i="1"/>
  <c r="FR24" i="1"/>
  <c r="FK24" i="1"/>
  <c r="FI24" i="1"/>
  <c r="FH24" i="1"/>
  <c r="ER24" i="1"/>
  <c r="EJ24" i="1"/>
  <c r="EH24" i="1"/>
  <c r="DX24" i="1"/>
  <c r="DW24" i="1"/>
  <c r="DV24" i="1"/>
  <c r="DU24" i="1"/>
  <c r="DT24" i="1"/>
  <c r="DS24" i="1"/>
  <c r="DE24" i="1"/>
  <c r="DD24" i="1"/>
  <c r="DC24" i="1"/>
  <c r="DB24" i="1"/>
  <c r="DY24" i="1" s="1"/>
  <c r="CZ24" i="1"/>
  <c r="CY24" i="1"/>
  <c r="CJ24" i="1"/>
  <c r="CI24" i="1"/>
  <c r="CH24" i="1"/>
  <c r="CG24" i="1"/>
  <c r="BO24" i="1"/>
  <c r="BN24" i="1"/>
  <c r="BM24" i="1"/>
  <c r="BL24" i="1"/>
  <c r="BJ24" i="1"/>
  <c r="BI24" i="1"/>
  <c r="BH24" i="1"/>
  <c r="BG24" i="1"/>
  <c r="BF24" i="1"/>
  <c r="BA24" i="1"/>
  <c r="AZ24" i="1"/>
  <c r="AN24" i="1"/>
  <c r="H24" i="1"/>
  <c r="FR23" i="1"/>
  <c r="FI23" i="1"/>
  <c r="FH23" i="1"/>
  <c r="ER23" i="1"/>
  <c r="EJ23" i="1"/>
  <c r="EH23" i="1"/>
  <c r="DX23" i="1"/>
  <c r="DW23" i="1"/>
  <c r="DV23" i="1"/>
  <c r="DU23" i="1"/>
  <c r="DT23" i="1"/>
  <c r="DS23" i="1"/>
  <c r="DE23" i="1"/>
  <c r="DD23" i="1"/>
  <c r="DC23" i="1"/>
  <c r="DB23" i="1"/>
  <c r="DY23" i="1" s="1"/>
  <c r="CZ23" i="1"/>
  <c r="CY23" i="1"/>
  <c r="CJ23" i="1"/>
  <c r="CI23" i="1"/>
  <c r="CH23" i="1"/>
  <c r="CG23" i="1"/>
  <c r="BO23" i="1"/>
  <c r="BN23" i="1"/>
  <c r="BM23" i="1"/>
  <c r="BL23" i="1"/>
  <c r="BJ23" i="1"/>
  <c r="BI23" i="1"/>
  <c r="BH23" i="1"/>
  <c r="BG23" i="1"/>
  <c r="BF23" i="1"/>
  <c r="BA23" i="1"/>
  <c r="AZ23" i="1"/>
  <c r="AN23" i="1"/>
  <c r="H23" i="1"/>
  <c r="FR22" i="1"/>
  <c r="FK22" i="1"/>
  <c r="FI22" i="1"/>
  <c r="EJ22" i="1"/>
  <c r="EH22" i="1"/>
  <c r="DX22" i="1"/>
  <c r="DW22" i="1"/>
  <c r="DV22" i="1"/>
  <c r="DU22" i="1"/>
  <c r="DT22" i="1"/>
  <c r="DS22" i="1"/>
  <c r="DE22" i="1"/>
  <c r="DD22" i="1"/>
  <c r="DC22" i="1"/>
  <c r="DB22" i="1"/>
  <c r="DY22" i="1" s="1"/>
  <c r="CZ22" i="1"/>
  <c r="CY22" i="1"/>
  <c r="CJ22" i="1"/>
  <c r="CI22" i="1"/>
  <c r="CH22" i="1"/>
  <c r="CG22" i="1"/>
  <c r="AN22" i="1"/>
  <c r="H22" i="1"/>
  <c r="FR21" i="1"/>
  <c r="FK21" i="1"/>
  <c r="FI21" i="1"/>
  <c r="EJ21" i="1"/>
  <c r="EH21" i="1"/>
  <c r="DX21" i="1"/>
  <c r="DW21" i="1"/>
  <c r="DV21" i="1"/>
  <c r="DU21" i="1"/>
  <c r="DT21" i="1"/>
  <c r="DS21" i="1"/>
  <c r="DE21" i="1"/>
  <c r="DD21" i="1"/>
  <c r="DC21" i="1"/>
  <c r="DB21" i="1"/>
  <c r="DY21" i="1" s="1"/>
  <c r="CZ21" i="1"/>
  <c r="CY21" i="1"/>
  <c r="CJ21" i="1"/>
  <c r="CI21" i="1"/>
  <c r="CH21" i="1"/>
  <c r="CG21" i="1"/>
  <c r="BO21" i="1"/>
  <c r="BN21" i="1"/>
  <c r="BM21" i="1"/>
  <c r="BL21" i="1"/>
  <c r="BJ21" i="1"/>
  <c r="BI21" i="1"/>
  <c r="BH21" i="1"/>
  <c r="BG21" i="1"/>
  <c r="BF21" i="1"/>
  <c r="BA21" i="1"/>
  <c r="AZ21" i="1"/>
  <c r="AN21" i="1"/>
  <c r="H21" i="1"/>
  <c r="FR20" i="1"/>
  <c r="FK20" i="1"/>
  <c r="FI20" i="1"/>
  <c r="EJ20" i="1"/>
  <c r="EH20" i="1"/>
  <c r="DX20" i="1"/>
  <c r="DW20" i="1"/>
  <c r="DV20" i="1"/>
  <c r="DU20" i="1"/>
  <c r="DT20" i="1"/>
  <c r="DS20" i="1"/>
  <c r="DE20" i="1"/>
  <c r="DD20" i="1"/>
  <c r="DC20" i="1"/>
  <c r="DB20" i="1"/>
  <c r="DY20" i="1" s="1"/>
  <c r="CZ20" i="1"/>
  <c r="CY20" i="1"/>
  <c r="CJ20" i="1"/>
  <c r="CI20" i="1"/>
  <c r="CH20" i="1"/>
  <c r="CG20" i="1"/>
  <c r="BO20" i="1"/>
  <c r="BN20" i="1"/>
  <c r="BM20" i="1"/>
  <c r="BL20" i="1"/>
  <c r="BJ20" i="1"/>
  <c r="BI20" i="1"/>
  <c r="BH20" i="1"/>
  <c r="BG20" i="1"/>
  <c r="BF20" i="1"/>
  <c r="BA20" i="1"/>
  <c r="AZ20" i="1"/>
  <c r="AN20" i="1"/>
  <c r="H20" i="1"/>
  <c r="FR19" i="1"/>
  <c r="FI19" i="1"/>
  <c r="EJ19" i="1"/>
  <c r="EH19" i="1"/>
  <c r="DX19" i="1"/>
  <c r="DW19" i="1"/>
  <c r="DV19" i="1"/>
  <c r="DU19" i="1"/>
  <c r="DT19" i="1"/>
  <c r="DS19" i="1"/>
  <c r="DE19" i="1"/>
  <c r="DD19" i="1"/>
  <c r="DC19" i="1"/>
  <c r="DB19" i="1"/>
  <c r="DY19" i="1" s="1"/>
  <c r="CZ19" i="1"/>
  <c r="CY19" i="1"/>
  <c r="CJ19" i="1"/>
  <c r="CI19" i="1"/>
  <c r="CH19" i="1"/>
  <c r="CG19" i="1"/>
  <c r="BO19" i="1"/>
  <c r="BN19" i="1"/>
  <c r="BM19" i="1"/>
  <c r="BL19" i="1"/>
  <c r="BJ19" i="1"/>
  <c r="BI19" i="1"/>
  <c r="BH19" i="1"/>
  <c r="BG19" i="1"/>
  <c r="BF19" i="1"/>
  <c r="BA19" i="1"/>
  <c r="AZ19" i="1"/>
  <c r="AN19" i="1"/>
  <c r="H19" i="1"/>
  <c r="FR18" i="1"/>
  <c r="FK18" i="1"/>
  <c r="FI18" i="1"/>
  <c r="FH18" i="1"/>
  <c r="EJ18" i="1"/>
  <c r="EH18" i="1"/>
  <c r="DX18" i="1"/>
  <c r="DW18" i="1"/>
  <c r="DV18" i="1"/>
  <c r="DU18" i="1"/>
  <c r="DT18" i="1"/>
  <c r="DS18" i="1"/>
  <c r="DE18" i="1"/>
  <c r="DD18" i="1"/>
  <c r="DC18" i="1"/>
  <c r="DB18" i="1"/>
  <c r="DY18" i="1" s="1"/>
  <c r="CZ18" i="1"/>
  <c r="CY18" i="1"/>
  <c r="CJ18" i="1"/>
  <c r="CI18" i="1"/>
  <c r="CH18" i="1"/>
  <c r="CG18" i="1"/>
  <c r="BO18" i="1"/>
  <c r="BN18" i="1"/>
  <c r="BM18" i="1"/>
  <c r="BL18" i="1"/>
  <c r="BJ18" i="1"/>
  <c r="BI18" i="1"/>
  <c r="BH18" i="1"/>
  <c r="BG18" i="1"/>
  <c r="BF18" i="1"/>
  <c r="BA18" i="1"/>
  <c r="AZ18" i="1"/>
  <c r="AN18" i="1"/>
  <c r="H18" i="1"/>
  <c r="EJ17" i="1"/>
  <c r="DX17" i="1"/>
  <c r="DW17" i="1"/>
  <c r="DV17" i="1"/>
  <c r="DS17" i="1"/>
  <c r="DC17" i="1"/>
  <c r="DB17" i="1"/>
  <c r="DY17" i="1" s="1"/>
  <c r="CZ17" i="1"/>
  <c r="CY17" i="1"/>
  <c r="CH17" i="1"/>
  <c r="CG17" i="1"/>
  <c r="BA17" i="1"/>
  <c r="AZ17" i="1"/>
  <c r="AN17" i="1"/>
  <c r="H17" i="1"/>
  <c r="FR16" i="1"/>
  <c r="FK16" i="1"/>
  <c r="FI16" i="1"/>
  <c r="FH16" i="1"/>
  <c r="EJ16" i="1"/>
  <c r="EH16" i="1"/>
  <c r="DX16" i="1"/>
  <c r="DW16" i="1"/>
  <c r="DV16" i="1"/>
  <c r="DU16" i="1"/>
  <c r="DT16" i="1"/>
  <c r="DS16" i="1"/>
  <c r="DE16" i="1"/>
  <c r="DD16" i="1"/>
  <c r="DC16" i="1"/>
  <c r="DB16" i="1"/>
  <c r="DY16" i="1" s="1"/>
  <c r="CZ16" i="1"/>
  <c r="CY16" i="1"/>
  <c r="CJ16" i="1"/>
  <c r="CI16" i="1"/>
  <c r="CH16" i="1"/>
  <c r="CG16" i="1"/>
  <c r="BO16" i="1"/>
  <c r="BN16" i="1"/>
  <c r="BM16" i="1"/>
  <c r="BL16" i="1"/>
  <c r="BJ16" i="1"/>
  <c r="BI16" i="1"/>
  <c r="BH16" i="1"/>
  <c r="BG16" i="1"/>
  <c r="BF16" i="1"/>
  <c r="BA16" i="1"/>
  <c r="AZ16" i="1"/>
  <c r="AN16" i="1"/>
  <c r="H16" i="1"/>
  <c r="FR15" i="1"/>
  <c r="FK15" i="1"/>
  <c r="FI15" i="1"/>
  <c r="FH15" i="1"/>
  <c r="EJ15" i="1"/>
  <c r="EH15" i="1"/>
  <c r="DX15" i="1"/>
  <c r="DW15" i="1"/>
  <c r="DV15" i="1"/>
  <c r="DU15" i="1"/>
  <c r="DT15" i="1"/>
  <c r="DS15" i="1"/>
  <c r="DE15" i="1"/>
  <c r="DD15" i="1"/>
  <c r="DC15" i="1"/>
  <c r="DB15" i="1"/>
  <c r="DY15" i="1" s="1"/>
  <c r="CZ15" i="1"/>
  <c r="CY15" i="1"/>
  <c r="CJ15" i="1"/>
  <c r="CI15" i="1"/>
  <c r="CH15" i="1"/>
  <c r="CG15" i="1"/>
  <c r="BO15" i="1"/>
  <c r="BN15" i="1"/>
  <c r="BM15" i="1"/>
  <c r="BL15" i="1"/>
  <c r="BJ15" i="1"/>
  <c r="BI15" i="1"/>
  <c r="BH15" i="1"/>
  <c r="BG15" i="1"/>
  <c r="BF15" i="1"/>
  <c r="BA15" i="1"/>
  <c r="AZ15" i="1"/>
  <c r="AN15" i="1"/>
  <c r="H15" i="1"/>
  <c r="FR14" i="1"/>
  <c r="FK14" i="1"/>
  <c r="FI14" i="1"/>
  <c r="FH14" i="1"/>
  <c r="EJ14" i="1"/>
  <c r="EH14" i="1"/>
  <c r="DX14" i="1"/>
  <c r="DW14" i="1"/>
  <c r="DV14" i="1"/>
  <c r="DU14" i="1"/>
  <c r="DT14" i="1"/>
  <c r="DS14" i="1"/>
  <c r="DE14" i="1"/>
  <c r="DD14" i="1"/>
  <c r="DC14" i="1"/>
  <c r="DB14" i="1"/>
  <c r="DY14" i="1" s="1"/>
  <c r="CZ14" i="1"/>
  <c r="CY14" i="1"/>
  <c r="CJ14" i="1"/>
  <c r="CI14" i="1"/>
  <c r="CH14" i="1"/>
  <c r="CG14" i="1"/>
  <c r="BO14" i="1"/>
  <c r="BN14" i="1"/>
  <c r="BM14" i="1"/>
  <c r="BL14" i="1"/>
  <c r="BJ14" i="1"/>
  <c r="BI14" i="1"/>
  <c r="BH14" i="1"/>
  <c r="BG14" i="1"/>
  <c r="BF14" i="1"/>
  <c r="BA14" i="1"/>
  <c r="AZ14" i="1"/>
  <c r="AN14" i="1"/>
  <c r="H14" i="1"/>
  <c r="FR13" i="1"/>
  <c r="FK13" i="1"/>
  <c r="FI13" i="1"/>
  <c r="FH13" i="1"/>
  <c r="EJ13" i="1"/>
  <c r="EH13" i="1"/>
  <c r="DX13" i="1"/>
  <c r="DW13" i="1"/>
  <c r="DV13" i="1"/>
  <c r="DU13" i="1"/>
  <c r="DT13" i="1"/>
  <c r="DS13" i="1"/>
  <c r="DE13" i="1"/>
  <c r="DD13" i="1"/>
  <c r="DC13" i="1"/>
  <c r="DB13" i="1"/>
  <c r="DY13" i="1" s="1"/>
  <c r="CZ13" i="1"/>
  <c r="CY13" i="1"/>
  <c r="CJ13" i="1"/>
  <c r="CI13" i="1"/>
  <c r="CH13" i="1"/>
  <c r="CG13" i="1"/>
  <c r="BO13" i="1"/>
  <c r="BN13" i="1"/>
  <c r="BM13" i="1"/>
  <c r="BL13" i="1"/>
  <c r="BJ13" i="1"/>
  <c r="BI13" i="1"/>
  <c r="BH13" i="1"/>
  <c r="BG13" i="1"/>
  <c r="BF13" i="1"/>
  <c r="BA13" i="1"/>
  <c r="AZ13" i="1"/>
  <c r="AN13" i="1"/>
  <c r="H13" i="1"/>
  <c r="FR12" i="1"/>
  <c r="FK12" i="1"/>
  <c r="FI12" i="1"/>
  <c r="FH12" i="1"/>
  <c r="EJ12" i="1"/>
  <c r="EH12" i="1"/>
  <c r="DX12" i="1"/>
  <c r="DW12" i="1"/>
  <c r="DV12" i="1"/>
  <c r="DU12" i="1"/>
  <c r="DT12" i="1"/>
  <c r="DS12" i="1"/>
  <c r="DE12" i="1"/>
  <c r="DD12" i="1"/>
  <c r="DC12" i="1"/>
  <c r="DB12" i="1"/>
  <c r="DY12" i="1" s="1"/>
  <c r="CZ12" i="1"/>
  <c r="CY12" i="1"/>
  <c r="CJ12" i="1"/>
  <c r="CI12" i="1"/>
  <c r="CH12" i="1"/>
  <c r="CG12" i="1"/>
  <c r="BO12" i="1"/>
  <c r="BN12" i="1"/>
  <c r="BM12" i="1"/>
  <c r="BL12" i="1"/>
  <c r="BJ12" i="1"/>
  <c r="BI12" i="1"/>
  <c r="BH12" i="1"/>
  <c r="BG12" i="1"/>
  <c r="BF12" i="1"/>
  <c r="BA12" i="1"/>
  <c r="AZ12" i="1"/>
  <c r="AN12" i="1"/>
  <c r="H12" i="1"/>
  <c r="FR11" i="1"/>
  <c r="FK11" i="1"/>
  <c r="FI11" i="1"/>
  <c r="FH11" i="1"/>
  <c r="EJ11" i="1"/>
  <c r="EH11" i="1"/>
  <c r="DX11" i="1"/>
  <c r="DW11" i="1"/>
  <c r="DV11" i="1"/>
  <c r="DU11" i="1"/>
  <c r="DT11" i="1"/>
  <c r="DS11" i="1"/>
  <c r="DE11" i="1"/>
  <c r="DD11" i="1"/>
  <c r="DC11" i="1"/>
  <c r="DB11" i="1"/>
  <c r="DY11" i="1" s="1"/>
  <c r="CZ11" i="1"/>
  <c r="CY11" i="1"/>
  <c r="CJ11" i="1"/>
  <c r="CI11" i="1"/>
  <c r="CH11" i="1"/>
  <c r="CG11" i="1"/>
  <c r="BO11" i="1"/>
  <c r="BN11" i="1"/>
  <c r="BM11" i="1"/>
  <c r="BL11" i="1"/>
  <c r="BJ11" i="1"/>
  <c r="BI11" i="1"/>
  <c r="BH11" i="1"/>
  <c r="BG11" i="1"/>
  <c r="BF11" i="1"/>
  <c r="BA11" i="1"/>
  <c r="AZ11" i="1"/>
  <c r="AN11" i="1"/>
  <c r="H11" i="1"/>
  <c r="FR10" i="1"/>
  <c r="FK10" i="1"/>
  <c r="FI10" i="1"/>
  <c r="FH10" i="1"/>
  <c r="EJ10" i="1"/>
  <c r="EH10" i="1"/>
  <c r="DX10" i="1"/>
  <c r="DW10" i="1"/>
  <c r="DV10" i="1"/>
  <c r="DU10" i="1"/>
  <c r="DT10" i="1"/>
  <c r="DS10" i="1"/>
  <c r="DE10" i="1"/>
  <c r="DD10" i="1"/>
  <c r="DC10" i="1"/>
  <c r="DB10" i="1"/>
  <c r="DY10" i="1" s="1"/>
  <c r="CZ10" i="1"/>
  <c r="CY10" i="1"/>
  <c r="CJ10" i="1"/>
  <c r="CI10" i="1"/>
  <c r="CH10" i="1"/>
  <c r="CG10" i="1"/>
  <c r="BO10" i="1"/>
  <c r="BN10" i="1"/>
  <c r="BM10" i="1"/>
  <c r="BL10" i="1"/>
  <c r="BJ10" i="1"/>
  <c r="BI10" i="1"/>
  <c r="BH10" i="1"/>
  <c r="BG10" i="1"/>
  <c r="BF10" i="1"/>
  <c r="BA10" i="1"/>
  <c r="AZ10" i="1"/>
  <c r="AN10" i="1"/>
  <c r="H10" i="1"/>
  <c r="FR9" i="1"/>
  <c r="FK9" i="1"/>
  <c r="FI9" i="1"/>
  <c r="FH9" i="1"/>
  <c r="EJ9" i="1"/>
  <c r="EH9" i="1"/>
  <c r="DX9" i="1"/>
  <c r="DW9" i="1"/>
  <c r="DV9" i="1"/>
  <c r="DU9" i="1"/>
  <c r="DT9" i="1"/>
  <c r="DS9" i="1"/>
  <c r="DE9" i="1"/>
  <c r="DD9" i="1"/>
  <c r="DC9" i="1"/>
  <c r="DB9" i="1"/>
  <c r="DY9" i="1" s="1"/>
  <c r="CZ9" i="1"/>
  <c r="CY9" i="1"/>
  <c r="CJ9" i="1"/>
  <c r="CI9" i="1"/>
  <c r="CH9" i="1"/>
  <c r="CG9" i="1"/>
  <c r="BO9" i="1"/>
  <c r="BN9" i="1"/>
  <c r="BM9" i="1"/>
  <c r="BL9" i="1"/>
  <c r="BJ9" i="1"/>
  <c r="BI9" i="1"/>
  <c r="BH9" i="1"/>
  <c r="BG9" i="1"/>
  <c r="BF9" i="1"/>
  <c r="BA9" i="1"/>
  <c r="AZ9" i="1"/>
  <c r="AN9" i="1"/>
  <c r="H9" i="1"/>
  <c r="EJ8" i="1"/>
  <c r="DX8" i="1"/>
  <c r="DW8" i="1"/>
  <c r="DV8" i="1"/>
  <c r="DU8" i="1"/>
  <c r="DT8" i="1"/>
  <c r="DS8" i="1"/>
  <c r="DE8" i="1"/>
  <c r="DD8" i="1"/>
  <c r="DC8" i="1"/>
  <c r="DB8" i="1"/>
  <c r="DY8" i="1" s="1"/>
  <c r="CZ8" i="1"/>
  <c r="CY8" i="1"/>
  <c r="CJ8" i="1"/>
  <c r="CI8" i="1"/>
  <c r="CH8" i="1"/>
  <c r="CG8" i="1"/>
  <c r="BA8" i="1"/>
  <c r="AZ8" i="1"/>
  <c r="AN8" i="1"/>
  <c r="H8" i="1"/>
  <c r="EJ7" i="1"/>
  <c r="DX7" i="1"/>
  <c r="DW7" i="1"/>
  <c r="DV7" i="1"/>
  <c r="DU7" i="1"/>
  <c r="DT7" i="1"/>
  <c r="DS7" i="1"/>
  <c r="DE7" i="1"/>
  <c r="DD7" i="1"/>
  <c r="DC7" i="1"/>
  <c r="DB7" i="1"/>
  <c r="DY7" i="1" s="1"/>
  <c r="CZ7" i="1"/>
  <c r="CY7" i="1"/>
  <c r="CJ7" i="1"/>
  <c r="CI7" i="1"/>
  <c r="CH7" i="1"/>
  <c r="CG7" i="1"/>
  <c r="BA7" i="1"/>
  <c r="AZ7" i="1"/>
  <c r="AN7" i="1"/>
  <c r="H7" i="1"/>
  <c r="EJ6" i="1"/>
  <c r="DX6" i="1"/>
  <c r="DW6" i="1"/>
  <c r="DV6" i="1"/>
  <c r="DU6" i="1"/>
  <c r="DT6" i="1"/>
  <c r="DS6" i="1"/>
  <c r="DE6" i="1"/>
  <c r="DD6" i="1"/>
  <c r="DC6" i="1"/>
  <c r="DB6" i="1"/>
  <c r="DY6" i="1" s="1"/>
  <c r="CZ6" i="1"/>
  <c r="CY6" i="1"/>
  <c r="CJ6" i="1"/>
  <c r="CI6" i="1"/>
  <c r="CH6" i="1"/>
  <c r="CG6" i="1"/>
  <c r="AZ6" i="1"/>
  <c r="AN6" i="1"/>
  <c r="H6" i="1"/>
  <c r="EJ5" i="1"/>
  <c r="DX5" i="1"/>
  <c r="DW5" i="1"/>
  <c r="DV5" i="1"/>
  <c r="DU5" i="1"/>
  <c r="DT5" i="1"/>
  <c r="DS5" i="1"/>
  <c r="DE5" i="1"/>
  <c r="DD5" i="1"/>
  <c r="DC5" i="1"/>
  <c r="DB5" i="1"/>
  <c r="DY5" i="1" s="1"/>
  <c r="CZ5" i="1"/>
  <c r="CY5" i="1"/>
  <c r="CJ5" i="1"/>
  <c r="CI5" i="1"/>
  <c r="CG5" i="1"/>
  <c r="BA5" i="1"/>
  <c r="AZ5" i="1"/>
  <c r="AN5" i="1"/>
  <c r="H5" i="1"/>
  <c r="EJ4" i="1"/>
  <c r="DX4" i="1"/>
  <c r="DW4" i="1"/>
  <c r="DV4" i="1"/>
  <c r="DU4" i="1"/>
  <c r="DT4" i="1"/>
  <c r="DS4" i="1"/>
  <c r="DE4" i="1"/>
  <c r="DD4" i="1"/>
  <c r="DC4" i="1"/>
  <c r="DB4" i="1"/>
  <c r="DY4" i="1" s="1"/>
  <c r="CZ4" i="1"/>
  <c r="CY4" i="1"/>
  <c r="CJ4" i="1"/>
  <c r="CI4" i="1"/>
  <c r="CH4" i="1"/>
  <c r="CG4" i="1"/>
  <c r="BO4" i="1"/>
  <c r="BN4" i="1"/>
  <c r="BM4" i="1"/>
  <c r="BL4" i="1"/>
  <c r="BJ4" i="1"/>
  <c r="BI4" i="1"/>
  <c r="BH4" i="1"/>
  <c r="BG4" i="1"/>
  <c r="BF4" i="1"/>
  <c r="BA4" i="1"/>
  <c r="AZ4" i="1"/>
  <c r="AN4" i="1"/>
  <c r="H4" i="1"/>
  <c r="EJ3" i="1"/>
  <c r="DX3" i="1"/>
  <c r="DW3" i="1"/>
  <c r="DV3" i="1"/>
  <c r="DU3" i="1"/>
  <c r="DT3" i="1"/>
  <c r="DS3" i="1"/>
  <c r="DE3" i="1"/>
  <c r="DD3" i="1"/>
  <c r="DC3" i="1"/>
  <c r="DB3" i="1"/>
  <c r="DY3" i="1" s="1"/>
  <c r="CZ3" i="1"/>
  <c r="CY3" i="1"/>
  <c r="CJ3" i="1"/>
  <c r="CI3" i="1"/>
  <c r="CH3" i="1"/>
  <c r="CG3" i="1"/>
  <c r="BO3" i="1"/>
  <c r="BN3" i="1"/>
  <c r="BM3" i="1"/>
  <c r="BL3" i="1"/>
  <c r="BJ3" i="1"/>
  <c r="BI3" i="1"/>
  <c r="BH3" i="1"/>
  <c r="BG3" i="1"/>
  <c r="BF3" i="1"/>
  <c r="BA3" i="1"/>
  <c r="AZ3" i="1"/>
  <c r="AN3" i="1"/>
  <c r="H3" i="1"/>
  <c r="BP69" i="1" l="1"/>
  <c r="BP74" i="1"/>
  <c r="BP11" i="1"/>
  <c r="BP78" i="1"/>
  <c r="BP96" i="1"/>
  <c r="BP119" i="1"/>
  <c r="BP31" i="1"/>
  <c r="BP102" i="1"/>
  <c r="BP27" i="1"/>
  <c r="BP54" i="1"/>
  <c r="BP105" i="1"/>
  <c r="BP107" i="1"/>
  <c r="BP10" i="1"/>
  <c r="BK11" i="1"/>
  <c r="BP37" i="1"/>
  <c r="BP94" i="1"/>
  <c r="BP42" i="1"/>
  <c r="BP87" i="1"/>
  <c r="BP89" i="1"/>
  <c r="BP33" i="1"/>
  <c r="BP76" i="1"/>
  <c r="BK87" i="1"/>
  <c r="BP112" i="1"/>
  <c r="BP4" i="1"/>
  <c r="BP19" i="1"/>
  <c r="BP29" i="1"/>
  <c r="BP13" i="1"/>
  <c r="BP28" i="1"/>
  <c r="BP39" i="1"/>
  <c r="BK41" i="1"/>
  <c r="BK42" i="1"/>
  <c r="BP56" i="1"/>
  <c r="BP84" i="1"/>
  <c r="BP9" i="1"/>
  <c r="BP26" i="1"/>
  <c r="BP3" i="1"/>
  <c r="BP14" i="1"/>
  <c r="BK16" i="1"/>
  <c r="BK20" i="1"/>
  <c r="BP30" i="1"/>
  <c r="BP32" i="1"/>
  <c r="BP36" i="1"/>
  <c r="BP47" i="1"/>
  <c r="BK48" i="1"/>
  <c r="BK49" i="1"/>
  <c r="BP67" i="1"/>
  <c r="BP77" i="1"/>
  <c r="BP88" i="1"/>
  <c r="BP91" i="1"/>
  <c r="BP101" i="1"/>
  <c r="BP113" i="1"/>
  <c r="BP115" i="1"/>
  <c r="BK9" i="1"/>
  <c r="BP12" i="1"/>
  <c r="BK12" i="1"/>
  <c r="BK13" i="1"/>
  <c r="BP24" i="1"/>
  <c r="BP25" i="1"/>
  <c r="BK30" i="1"/>
  <c r="BK32" i="1"/>
  <c r="BK33" i="1"/>
  <c r="BP35" i="1"/>
  <c r="BP41" i="1"/>
  <c r="BP44" i="1"/>
  <c r="BP50" i="1"/>
  <c r="BP60" i="1"/>
  <c r="BP64" i="1"/>
  <c r="BP86" i="1"/>
  <c r="BK91" i="1"/>
  <c r="BP99" i="1"/>
  <c r="BP104" i="1"/>
  <c r="BP16" i="1"/>
  <c r="BP20" i="1"/>
  <c r="BK38" i="1"/>
  <c r="BK39" i="1"/>
  <c r="BP46" i="1"/>
  <c r="BP49" i="1"/>
  <c r="BP58" i="1"/>
  <c r="BP62" i="1"/>
  <c r="BP72" i="1"/>
  <c r="BP82" i="1"/>
  <c r="BK83" i="1"/>
  <c r="BP98" i="1"/>
  <c r="BP106" i="1"/>
  <c r="BP108" i="1"/>
  <c r="BK3" i="1"/>
  <c r="BK4" i="1"/>
  <c r="BK10" i="1"/>
  <c r="BK14" i="1"/>
  <c r="BP18" i="1"/>
  <c r="BP21" i="1"/>
  <c r="BK24" i="1"/>
  <c r="BK25" i="1"/>
  <c r="BK29" i="1"/>
  <c r="BK36" i="1"/>
  <c r="BP40" i="1"/>
  <c r="BK44" i="1"/>
  <c r="BK47" i="1"/>
  <c r="BK54" i="1"/>
  <c r="BP57" i="1"/>
  <c r="BP59" i="1"/>
  <c r="BP61" i="1"/>
  <c r="BP66" i="1"/>
  <c r="BP68" i="1"/>
  <c r="BP70" i="1"/>
  <c r="BK74" i="1"/>
  <c r="BP79" i="1"/>
  <c r="BK80" i="1"/>
  <c r="BK82" i="1"/>
  <c r="BP85" i="1"/>
  <c r="BP92" i="1"/>
  <c r="BK93" i="1"/>
  <c r="BP97" i="1"/>
  <c r="BK99" i="1"/>
  <c r="BP100" i="1"/>
  <c r="BK103" i="1"/>
  <c r="BK106" i="1"/>
  <c r="BK113" i="1"/>
  <c r="BP15" i="1"/>
  <c r="BK21" i="1"/>
  <c r="BK26" i="1"/>
  <c r="BK28" i="1"/>
  <c r="BP34" i="1"/>
  <c r="BP38" i="1"/>
  <c r="BP48" i="1"/>
  <c r="BP51" i="1"/>
  <c r="BP55" i="1"/>
  <c r="BK57" i="1"/>
  <c r="BK58" i="1"/>
  <c r="BK60" i="1"/>
  <c r="BK62" i="1"/>
  <c r="BK67" i="1"/>
  <c r="BK69" i="1"/>
  <c r="BP71" i="1"/>
  <c r="BP75" i="1"/>
  <c r="BK78" i="1"/>
  <c r="BK79" i="1"/>
  <c r="BP83" i="1"/>
  <c r="BK85" i="1"/>
  <c r="BK89" i="1"/>
  <c r="BP90" i="1"/>
  <c r="BP95" i="1"/>
  <c r="BK97" i="1"/>
  <c r="BK100" i="1"/>
  <c r="BK105" i="1"/>
  <c r="BP114" i="1"/>
  <c r="BP116" i="1"/>
  <c r="BP118" i="1"/>
  <c r="BK19" i="1"/>
  <c r="BP23" i="1"/>
  <c r="BK34" i="1"/>
  <c r="BK37" i="1"/>
  <c r="BK40" i="1"/>
  <c r="BK43" i="1"/>
  <c r="BK50" i="1"/>
  <c r="BK51" i="1"/>
  <c r="BP53" i="1"/>
  <c r="BK56" i="1"/>
  <c r="BK71" i="1"/>
  <c r="BK76" i="1"/>
  <c r="BP80" i="1"/>
  <c r="BK88" i="1"/>
  <c r="BP93" i="1"/>
  <c r="BK95" i="1"/>
  <c r="BP103" i="1"/>
  <c r="BK119" i="1"/>
  <c r="BK86" i="1"/>
  <c r="BK108" i="1"/>
  <c r="BK92" i="1"/>
  <c r="BK15" i="1"/>
  <c r="BK27" i="1"/>
  <c r="BK59" i="1"/>
  <c r="BK61" i="1"/>
  <c r="BK64" i="1"/>
  <c r="BK66" i="1"/>
  <c r="BK68" i="1"/>
  <c r="BK70" i="1"/>
  <c r="BK72" i="1"/>
  <c r="BK75" i="1"/>
  <c r="BK84" i="1"/>
  <c r="BK90" i="1"/>
  <c r="BK96" i="1"/>
  <c r="BK102" i="1"/>
  <c r="BK104" i="1"/>
  <c r="BK114" i="1"/>
  <c r="BK116" i="1"/>
  <c r="BK118" i="1"/>
  <c r="BK77" i="1"/>
  <c r="BK18" i="1"/>
  <c r="BK23" i="1"/>
  <c r="BK31" i="1"/>
  <c r="BK35" i="1"/>
  <c r="BK46" i="1"/>
  <c r="BK53" i="1"/>
  <c r="BK55" i="1"/>
  <c r="BK94" i="1"/>
  <c r="BK98" i="1"/>
  <c r="BK101" i="1"/>
  <c r="BK107" i="1"/>
  <c r="BK111" i="1"/>
  <c r="BK112" i="1"/>
  <c r="BK115" i="1"/>
</calcChain>
</file>

<file path=xl/sharedStrings.xml><?xml version="1.0" encoding="utf-8"?>
<sst xmlns="http://schemas.openxmlformats.org/spreadsheetml/2006/main" count="333" uniqueCount="210">
  <si>
    <t>No.</t>
    <phoneticPr fontId="3"/>
  </si>
  <si>
    <t>入院日</t>
    <rPh sb="0" eb="2">
      <t>ニュウイン</t>
    </rPh>
    <rPh sb="2" eb="3">
      <t>ビ</t>
    </rPh>
    <phoneticPr fontId="3"/>
  </si>
  <si>
    <t>年齢</t>
    <rPh sb="0" eb="2">
      <t>ネンレイ</t>
    </rPh>
    <phoneticPr fontId="3"/>
  </si>
  <si>
    <t>性別
男:1 女:0</t>
    <rPh sb="0" eb="2">
      <t>セイベツ</t>
    </rPh>
    <rPh sb="3" eb="4">
      <t>オトコ</t>
    </rPh>
    <rPh sb="7" eb="8">
      <t>オンナ</t>
    </rPh>
    <phoneticPr fontId="3"/>
  </si>
  <si>
    <t>身長</t>
    <rPh sb="0" eb="2">
      <t>シンチョウ</t>
    </rPh>
    <phoneticPr fontId="3"/>
  </si>
  <si>
    <t>入院時体重</t>
    <rPh sb="0" eb="2">
      <t>ニュウイン</t>
    </rPh>
    <rPh sb="2" eb="3">
      <t>ジ</t>
    </rPh>
    <rPh sb="3" eb="5">
      <t>タイジュウ</t>
    </rPh>
    <phoneticPr fontId="3"/>
  </si>
  <si>
    <t>BMI</t>
    <phoneticPr fontId="3"/>
  </si>
  <si>
    <t>既往歴　-:0 +:1</t>
    <rPh sb="0" eb="2">
      <t>キオウ</t>
    </rPh>
    <rPh sb="2" eb="3">
      <t>レキ</t>
    </rPh>
    <phoneticPr fontId="3"/>
  </si>
  <si>
    <t>入院時降圧薬</t>
    <rPh sb="0" eb="2">
      <t>ニュウイン</t>
    </rPh>
    <rPh sb="2" eb="3">
      <t>ジ</t>
    </rPh>
    <rPh sb="3" eb="6">
      <t>コウアツヤク</t>
    </rPh>
    <phoneticPr fontId="3"/>
  </si>
  <si>
    <t>入院時利尿薬　×:0 〇:1</t>
    <rPh sb="0" eb="2">
      <t>ニュウイン</t>
    </rPh>
    <rPh sb="2" eb="3">
      <t>ジ</t>
    </rPh>
    <rPh sb="3" eb="6">
      <t>リニョウヤク</t>
    </rPh>
    <phoneticPr fontId="3"/>
  </si>
  <si>
    <t>入院時脂質改善薬</t>
    <rPh sb="0" eb="2">
      <t>ニュウイン</t>
    </rPh>
    <rPh sb="2" eb="3">
      <t>ジ</t>
    </rPh>
    <rPh sb="3" eb="5">
      <t>シシツ</t>
    </rPh>
    <rPh sb="5" eb="7">
      <t>カイゼン</t>
    </rPh>
    <rPh sb="7" eb="8">
      <t>ヤク</t>
    </rPh>
    <phoneticPr fontId="3"/>
  </si>
  <si>
    <t>入院時尿酸値改善薬</t>
    <rPh sb="0" eb="2">
      <t>ニュウイン</t>
    </rPh>
    <rPh sb="2" eb="3">
      <t>ジ</t>
    </rPh>
    <rPh sb="3" eb="6">
      <t>ニョウサンチ</t>
    </rPh>
    <rPh sb="6" eb="8">
      <t>カイゼン</t>
    </rPh>
    <rPh sb="8" eb="9">
      <t>ヤク</t>
    </rPh>
    <phoneticPr fontId="3"/>
  </si>
  <si>
    <t>CS</t>
    <phoneticPr fontId="3"/>
  </si>
  <si>
    <t>Nohria</t>
    <phoneticPr fontId="3"/>
  </si>
  <si>
    <t>基礎心疾患　×:0 ○:1</t>
    <rPh sb="0" eb="2">
      <t>キソ</t>
    </rPh>
    <rPh sb="2" eb="5">
      <t>シンシッカン</t>
    </rPh>
    <phoneticPr fontId="3"/>
  </si>
  <si>
    <t>通常時eGFR</t>
    <rPh sb="0" eb="2">
      <t>ツウジョウ</t>
    </rPh>
    <rPh sb="2" eb="3">
      <t>ジ</t>
    </rPh>
    <phoneticPr fontId="3"/>
  </si>
  <si>
    <t>サムスカ最大投与量</t>
    <rPh sb="4" eb="6">
      <t>サイダイ</t>
    </rPh>
    <rPh sb="6" eb="8">
      <t>トウヨ</t>
    </rPh>
    <rPh sb="8" eb="9">
      <t>リョウ</t>
    </rPh>
    <phoneticPr fontId="3"/>
  </si>
  <si>
    <t>サムスカ投与日数</t>
    <rPh sb="4" eb="6">
      <t>トウヨ</t>
    </rPh>
    <rPh sb="6" eb="8">
      <t>ニッスウ</t>
    </rPh>
    <phoneticPr fontId="3"/>
  </si>
  <si>
    <t>サムスカ副作用　×:0 ○:1</t>
    <rPh sb="4" eb="7">
      <t>フクサヨウ</t>
    </rPh>
    <phoneticPr fontId="3"/>
  </si>
  <si>
    <t>ハンプ容量</t>
    <rPh sb="3" eb="5">
      <t>ヨウリョウ</t>
    </rPh>
    <phoneticPr fontId="3"/>
  </si>
  <si>
    <t>ハンプ投与日数</t>
    <rPh sb="3" eb="5">
      <t>トウヨ</t>
    </rPh>
    <rPh sb="5" eb="7">
      <t>ニッスウ</t>
    </rPh>
    <phoneticPr fontId="3"/>
  </si>
  <si>
    <t>退院時サムスカ継続
×:0 ○:1</t>
    <rPh sb="0" eb="2">
      <t>タイイン</t>
    </rPh>
    <rPh sb="2" eb="3">
      <t>ジ</t>
    </rPh>
    <rPh sb="7" eb="9">
      <t>ケイゾク</t>
    </rPh>
    <phoneticPr fontId="3"/>
  </si>
  <si>
    <t>入院日数</t>
    <rPh sb="0" eb="2">
      <t>ニュウイン</t>
    </rPh>
    <rPh sb="2" eb="4">
      <t>ニッスウ</t>
    </rPh>
    <phoneticPr fontId="3"/>
  </si>
  <si>
    <t>備考</t>
    <rPh sb="0" eb="2">
      <t>ビコウ</t>
    </rPh>
    <phoneticPr fontId="3"/>
  </si>
  <si>
    <t>死亡　なし:0 あり:1</t>
    <rPh sb="0" eb="2">
      <t>シボウ</t>
    </rPh>
    <phoneticPr fontId="3"/>
  </si>
  <si>
    <t>死亡日、原因</t>
    <rPh sb="0" eb="2">
      <t>シボウ</t>
    </rPh>
    <rPh sb="2" eb="3">
      <t>ヒ</t>
    </rPh>
    <rPh sb="4" eb="6">
      <t>ゲンイン</t>
    </rPh>
    <phoneticPr fontId="3"/>
  </si>
  <si>
    <t>尿量</t>
    <rPh sb="0" eb="2">
      <t>ニョウリョウ</t>
    </rPh>
    <phoneticPr fontId="3"/>
  </si>
  <si>
    <t>飲水量</t>
    <rPh sb="0" eb="1">
      <t>イン</t>
    </rPh>
    <rPh sb="1" eb="2">
      <t>スイ</t>
    </rPh>
    <rPh sb="2" eb="3">
      <t>リョウ</t>
    </rPh>
    <phoneticPr fontId="3"/>
  </si>
  <si>
    <t>尿量ー飲水量</t>
    <rPh sb="0" eb="2">
      <t>ニョウリョウ</t>
    </rPh>
    <rPh sb="3" eb="4">
      <t>イン</t>
    </rPh>
    <rPh sb="4" eb="5">
      <t>スイ</t>
    </rPh>
    <rPh sb="5" eb="6">
      <t>リョウ</t>
    </rPh>
    <phoneticPr fontId="3"/>
  </si>
  <si>
    <t>飲水量/尿量</t>
    <rPh sb="0" eb="1">
      <t>イン</t>
    </rPh>
    <rPh sb="1" eb="2">
      <t>スイ</t>
    </rPh>
    <rPh sb="2" eb="3">
      <t>リョウ</t>
    </rPh>
    <rPh sb="4" eb="6">
      <t>ニョウリョウ</t>
    </rPh>
    <phoneticPr fontId="3"/>
  </si>
  <si>
    <t>ALB</t>
    <phoneticPr fontId="3"/>
  </si>
  <si>
    <t>レニン活性</t>
    <rPh sb="3" eb="5">
      <t>カッセイ</t>
    </rPh>
    <phoneticPr fontId="3"/>
  </si>
  <si>
    <t>心不全既往</t>
    <rPh sb="0" eb="3">
      <t>シンフゼン</t>
    </rPh>
    <rPh sb="3" eb="5">
      <t>キオウ</t>
    </rPh>
    <phoneticPr fontId="3"/>
  </si>
  <si>
    <t>ACE0I,ARB</t>
  </si>
  <si>
    <t>ループ利尿薬</t>
    <rPh sb="3" eb="6">
      <t>リニョウヤク</t>
    </rPh>
    <phoneticPr fontId="3"/>
  </si>
  <si>
    <t>抗アルドステロン薬</t>
    <rPh sb="0" eb="1">
      <t>コウ</t>
    </rPh>
    <rPh sb="8" eb="9">
      <t>ヤク</t>
    </rPh>
    <phoneticPr fontId="3"/>
  </si>
  <si>
    <t>サイアザイド系</t>
    <rPh sb="6" eb="7">
      <t>ケイ</t>
    </rPh>
    <phoneticPr fontId="3"/>
  </si>
  <si>
    <t>1 or 0
0:0 1:1</t>
  </si>
  <si>
    <t>虚血</t>
    <rPh sb="0" eb="2">
      <t>キョケツ</t>
    </rPh>
    <phoneticPr fontId="3"/>
  </si>
  <si>
    <t>不整脈</t>
    <rPh sb="0" eb="3">
      <t>フセイミャク</t>
    </rPh>
    <phoneticPr fontId="3"/>
  </si>
  <si>
    <t>弁膜症</t>
    <rPh sb="0" eb="3">
      <t>ベンマクショウ</t>
    </rPh>
    <phoneticPr fontId="3"/>
  </si>
  <si>
    <t>心筋症</t>
    <rPh sb="0" eb="3">
      <t>シンキンショウ</t>
    </rPh>
    <phoneticPr fontId="3"/>
  </si>
  <si>
    <t>高Na血症</t>
    <rPh sb="0" eb="1">
      <t>コウ</t>
    </rPh>
    <rPh sb="3" eb="5">
      <t>ケッショウ</t>
    </rPh>
    <phoneticPr fontId="3"/>
  </si>
  <si>
    <t>口渇</t>
    <rPh sb="0" eb="2">
      <t>コウカツ</t>
    </rPh>
    <phoneticPr fontId="3"/>
  </si>
  <si>
    <t>肝機能障害</t>
    <rPh sb="0" eb="3">
      <t>カンキノウ</t>
    </rPh>
    <rPh sb="3" eb="5">
      <t>ショウガイ</t>
    </rPh>
    <phoneticPr fontId="3"/>
  </si>
  <si>
    <t>ハンプ投与</t>
    <rPh sb="3" eb="5">
      <t>トウヨ</t>
    </rPh>
    <phoneticPr fontId="3"/>
  </si>
  <si>
    <t>BL</t>
  </si>
  <si>
    <t>day1</t>
  </si>
  <si>
    <t>day2</t>
  </si>
  <si>
    <t>day3</t>
  </si>
  <si>
    <t>total(BL-1)</t>
  </si>
  <si>
    <t>total(BL-3)</t>
  </si>
  <si>
    <t>totol(BL-3)</t>
  </si>
  <si>
    <t>day7</t>
    <phoneticPr fontId="3"/>
  </si>
  <si>
    <t>MaxΔCr(BL-3)</t>
  </si>
  <si>
    <t>MaxCr(BL-4)-Cr(BL)</t>
  </si>
  <si>
    <t>WRF(BL-4)</t>
  </si>
  <si>
    <t>day1-BL</t>
  </si>
  <si>
    <t>day2-BL</t>
  </si>
  <si>
    <t>day3-BL</t>
  </si>
  <si>
    <t>max(BL-3)</t>
  </si>
  <si>
    <t>max(BL-3)-BL</t>
  </si>
  <si>
    <t>day7-BL</t>
  </si>
  <si>
    <t>C-BL</t>
  </si>
  <si>
    <t>day14</t>
    <phoneticPr fontId="3"/>
  </si>
  <si>
    <t>心機能低下の原因は不詳</t>
    <rPh sb="0" eb="3">
      <t>シンキノウ</t>
    </rPh>
    <rPh sb="3" eb="5">
      <t>テイカ</t>
    </rPh>
    <rPh sb="6" eb="8">
      <t>ゲンイン</t>
    </rPh>
    <rPh sb="9" eb="11">
      <t>フショウ</t>
    </rPh>
    <phoneticPr fontId="3"/>
  </si>
  <si>
    <t>内服自己中断心不全</t>
    <rPh sb="0" eb="2">
      <t>ナイフク</t>
    </rPh>
    <rPh sb="2" eb="4">
      <t>ジコ</t>
    </rPh>
    <rPh sb="4" eb="6">
      <t>チュウダン</t>
    </rPh>
    <rPh sb="6" eb="9">
      <t>シンフゼン</t>
    </rPh>
    <phoneticPr fontId="3"/>
  </si>
  <si>
    <t>HCM疑い</t>
    <rPh sb="3" eb="4">
      <t>ウタガ</t>
    </rPh>
    <phoneticPr fontId="3"/>
  </si>
  <si>
    <t>mrsa敗血症、死亡退院</t>
    <rPh sb="4" eb="7">
      <t>ハイケツショウ</t>
    </rPh>
    <rPh sb="8" eb="10">
      <t>シボウ</t>
    </rPh>
    <rPh sb="10" eb="12">
      <t>タイイン</t>
    </rPh>
    <phoneticPr fontId="3"/>
  </si>
  <si>
    <t>20170101、MRSA敗血症</t>
    <rPh sb="13" eb="16">
      <t>ハイケツショウ</t>
    </rPh>
    <phoneticPr fontId="3"/>
  </si>
  <si>
    <t>CAVB、pAf、入院中にPMI</t>
    <rPh sb="9" eb="12">
      <t>ニュウインチュウ</t>
    </rPh>
    <phoneticPr fontId="3"/>
  </si>
  <si>
    <t>Af tachy、頻脈性心筋症</t>
    <rPh sb="9" eb="11">
      <t>ヒンミャク</t>
    </rPh>
    <rPh sb="11" eb="12">
      <t>セイ</t>
    </rPh>
    <rPh sb="12" eb="15">
      <t>シンキンショウ</t>
    </rPh>
    <phoneticPr fontId="3"/>
  </si>
  <si>
    <t>OMI.IHD</t>
    <phoneticPr fontId="3"/>
  </si>
  <si>
    <t>Af、ややbrady気味</t>
    <rPh sb="10" eb="12">
      <t>ギミ</t>
    </rPh>
    <phoneticPr fontId="3"/>
  </si>
  <si>
    <t>入院前よりサムスカ15mgあり</t>
    <rPh sb="0" eb="2">
      <t>ニュウイン</t>
    </rPh>
    <rPh sb="2" eb="3">
      <t>マエ</t>
    </rPh>
    <phoneticPr fontId="3"/>
  </si>
  <si>
    <t>20170926、心不全増悪・VT</t>
    <rPh sb="9" eb="12">
      <t>シンフゼン</t>
    </rPh>
    <rPh sb="12" eb="14">
      <t>ゾウアク</t>
    </rPh>
    <phoneticPr fontId="3"/>
  </si>
  <si>
    <t>ASD術後</t>
    <rPh sb="3" eb="5">
      <t>ジュツゴ</t>
    </rPh>
    <phoneticPr fontId="3"/>
  </si>
  <si>
    <t>数年前から薬自己中断</t>
    <rPh sb="0" eb="2">
      <t>スウネン</t>
    </rPh>
    <rPh sb="2" eb="3">
      <t>マエ</t>
    </rPh>
    <rPh sb="5" eb="6">
      <t>クスリ</t>
    </rPh>
    <rPh sb="6" eb="8">
      <t>ジコ</t>
    </rPh>
    <rPh sb="8" eb="10">
      <t>チュウダン</t>
    </rPh>
    <phoneticPr fontId="3"/>
  </si>
  <si>
    <t>SSS(薬剤性ﾍﾙﾍﾞｯｻｰ)&amp;CRF</t>
    <rPh sb="4" eb="7">
      <t>ヤクザイセイ</t>
    </rPh>
    <phoneticPr fontId="3"/>
  </si>
  <si>
    <t>20171001、感染症で死亡</t>
    <rPh sb="9" eb="12">
      <t>カンセンショウ</t>
    </rPh>
    <rPh sb="13" eb="15">
      <t>シボウ</t>
    </rPh>
    <phoneticPr fontId="3"/>
  </si>
  <si>
    <t>心不全？</t>
    <rPh sb="0" eb="3">
      <t>シンフゼン</t>
    </rPh>
    <phoneticPr fontId="3"/>
  </si>
  <si>
    <t>利尿十分でサムスカ終了</t>
    <rPh sb="0" eb="2">
      <t>リニョウ</t>
    </rPh>
    <rPh sb="2" eb="4">
      <t>ジュウブン</t>
    </rPh>
    <rPh sb="9" eb="11">
      <t>シュウリョウ</t>
    </rPh>
    <phoneticPr fontId="3"/>
  </si>
  <si>
    <t>Af、後日肺炎入院で死亡</t>
    <rPh sb="3" eb="5">
      <t>ゴジツ</t>
    </rPh>
    <rPh sb="5" eb="7">
      <t>ハイエン</t>
    </rPh>
    <rPh sb="7" eb="9">
      <t>ニュウイン</t>
    </rPh>
    <rPh sb="10" eb="12">
      <t>シボウ</t>
    </rPh>
    <phoneticPr fontId="3"/>
  </si>
  <si>
    <t>20170236、肺炎・敗血症</t>
    <rPh sb="9" eb="11">
      <t>ハイエン</t>
    </rPh>
    <rPh sb="12" eb="15">
      <t>ハイケツショウ</t>
    </rPh>
    <phoneticPr fontId="3"/>
  </si>
  <si>
    <t>OMI、内服中断</t>
    <rPh sb="4" eb="6">
      <t>ナイフク</t>
    </rPh>
    <rPh sb="6" eb="8">
      <t>チュウダン</t>
    </rPh>
    <phoneticPr fontId="3"/>
  </si>
  <si>
    <t>SSS,CRF,退院後CPA</t>
    <rPh sb="8" eb="11">
      <t>タイインゴ</t>
    </rPh>
    <phoneticPr fontId="3"/>
  </si>
  <si>
    <t>連合弁膜症術後、AfMaze、溶結性貧血、内服自己中断</t>
    <rPh sb="0" eb="2">
      <t>レンゴウ</t>
    </rPh>
    <rPh sb="2" eb="5">
      <t>ベンマクショウ</t>
    </rPh>
    <rPh sb="5" eb="7">
      <t>ジュツゴ</t>
    </rPh>
    <rPh sb="15" eb="17">
      <t>ヨウケツ</t>
    </rPh>
    <rPh sb="17" eb="18">
      <t>セイ</t>
    </rPh>
    <rPh sb="18" eb="20">
      <t>ヒンケツ</t>
    </rPh>
    <rPh sb="21" eb="27">
      <t>ナイフクジコチュウダン</t>
    </rPh>
    <phoneticPr fontId="3"/>
  </si>
  <si>
    <t>元より右心不全、サムスカ7.5mg内服あり</t>
    <rPh sb="0" eb="1">
      <t>モト</t>
    </rPh>
    <rPh sb="3" eb="7">
      <t>ウシンフゼン</t>
    </rPh>
    <rPh sb="17" eb="19">
      <t>ナイフク</t>
    </rPh>
    <phoneticPr fontId="3"/>
  </si>
  <si>
    <t>元よりサムスカ7.5mg、入院中のみ15mg</t>
    <rPh sb="0" eb="1">
      <t>モト</t>
    </rPh>
    <rPh sb="13" eb="16">
      <t>ニュウインチュウ</t>
    </rPh>
    <phoneticPr fontId="3"/>
  </si>
  <si>
    <t>TLV7.5mgで開始、day3より15、弁膜症術後</t>
    <rPh sb="9" eb="11">
      <t>カイシ</t>
    </rPh>
    <rPh sb="21" eb="24">
      <t>ベンマクショウ</t>
    </rPh>
    <rPh sb="24" eb="26">
      <t>ジュツゴ</t>
    </rPh>
    <phoneticPr fontId="3"/>
  </si>
  <si>
    <t>進行胃癌合併あり、後日死亡</t>
    <rPh sb="0" eb="2">
      <t>シンコウ</t>
    </rPh>
    <rPh sb="2" eb="3">
      <t>イ</t>
    </rPh>
    <rPh sb="3" eb="4">
      <t>ガン</t>
    </rPh>
    <rPh sb="4" eb="6">
      <t>ガッペイ</t>
    </rPh>
    <rPh sb="9" eb="11">
      <t>ゴジツ</t>
    </rPh>
    <rPh sb="11" eb="13">
      <t>シボウ</t>
    </rPh>
    <phoneticPr fontId="3"/>
  </si>
  <si>
    <t>肺炎、sepsisにより死亡退院</t>
    <rPh sb="0" eb="2">
      <t>ハイエン</t>
    </rPh>
    <rPh sb="12" eb="14">
      <t>シボウ</t>
    </rPh>
    <rPh sb="14" eb="16">
      <t>タイイン</t>
    </rPh>
    <phoneticPr fontId="3"/>
  </si>
  <si>
    <t>20171124、敗血症</t>
    <rPh sb="9" eb="12">
      <t>ハイケツショウ</t>
    </rPh>
    <phoneticPr fontId="3"/>
  </si>
  <si>
    <t>元よりTLV7.5mg内服？入院中に中止</t>
    <rPh sb="0" eb="1">
      <t>モト</t>
    </rPh>
    <rPh sb="11" eb="13">
      <t>ナイフク</t>
    </rPh>
    <rPh sb="14" eb="17">
      <t>ニュウインチュウ</t>
    </rPh>
    <rPh sb="18" eb="20">
      <t>チュウシ</t>
    </rPh>
    <phoneticPr fontId="3"/>
  </si>
  <si>
    <t>TLVday5より増量し尿量up、HCM-VTで死亡</t>
    <rPh sb="9" eb="11">
      <t>ゾウリョウ</t>
    </rPh>
    <rPh sb="12" eb="14">
      <t>ニョウリョウ</t>
    </rPh>
    <rPh sb="24" eb="26">
      <t>シボウ</t>
    </rPh>
    <phoneticPr fontId="3"/>
  </si>
  <si>
    <t>severeAS,突然RonTにて死亡</t>
    <rPh sb="9" eb="11">
      <t>トツゼン</t>
    </rPh>
    <rPh sb="17" eb="19">
      <t>シボウ</t>
    </rPh>
    <phoneticPr fontId="3"/>
  </si>
  <si>
    <t>20170818、入院中にVT/VF</t>
    <rPh sb="9" eb="12">
      <t>ニュウインチュウ</t>
    </rPh>
    <phoneticPr fontId="3"/>
  </si>
  <si>
    <t>入院後にサムスカ、スピロノラクトン追加</t>
    <rPh sb="0" eb="2">
      <t>ニュウイン</t>
    </rPh>
    <rPh sb="2" eb="3">
      <t>ゴ</t>
    </rPh>
    <rPh sb="17" eb="19">
      <t>ツイカ</t>
    </rPh>
    <phoneticPr fontId="3"/>
  </si>
  <si>
    <t>元よりTLV3.75あり、入院後にhANP</t>
    <rPh sb="0" eb="1">
      <t>モト</t>
    </rPh>
    <rPh sb="13" eb="15">
      <t>ニュウイン</t>
    </rPh>
    <rPh sb="15" eb="16">
      <t>ゴ</t>
    </rPh>
    <phoneticPr fontId="3"/>
  </si>
  <si>
    <t>AF tachy、最終的にEF正常化</t>
    <rPh sb="9" eb="12">
      <t>サイシュウテキ</t>
    </rPh>
    <rPh sb="15" eb="18">
      <t>セイジョウカ</t>
    </rPh>
    <phoneticPr fontId="3"/>
  </si>
  <si>
    <t>高度AS、MR。重症冠動脈。Day7死亡</t>
    <rPh sb="0" eb="1">
      <t>コウ</t>
    </rPh>
    <rPh sb="1" eb="2">
      <t>ド</t>
    </rPh>
    <rPh sb="8" eb="10">
      <t>ジュウショウ</t>
    </rPh>
    <rPh sb="10" eb="13">
      <t>カンドウミャク</t>
    </rPh>
    <rPh sb="18" eb="20">
      <t>シボウ</t>
    </rPh>
    <phoneticPr fontId="3"/>
  </si>
  <si>
    <t>20171003、入院中に死亡</t>
    <rPh sb="9" eb="12">
      <t>ニュウインチュウ</t>
    </rPh>
    <rPh sb="13" eb="15">
      <t>シボウ</t>
    </rPh>
    <phoneticPr fontId="3"/>
  </si>
  <si>
    <t>元より7.5。入院後に追加。高度な貧血、肝膿瘍にて死亡退院</t>
    <rPh sb="0" eb="1">
      <t>モト</t>
    </rPh>
    <rPh sb="7" eb="9">
      <t>ニュウイン</t>
    </rPh>
    <rPh sb="9" eb="10">
      <t>ゴ</t>
    </rPh>
    <rPh sb="11" eb="13">
      <t>ツイカ</t>
    </rPh>
    <rPh sb="14" eb="16">
      <t>コウド</t>
    </rPh>
    <rPh sb="17" eb="19">
      <t>ヒンケツ</t>
    </rPh>
    <rPh sb="20" eb="23">
      <t>カンノウヨウ</t>
    </rPh>
    <rPh sb="25" eb="27">
      <t>シボウ</t>
    </rPh>
    <rPh sb="27" eb="29">
      <t>タイイン</t>
    </rPh>
    <phoneticPr fontId="3"/>
  </si>
  <si>
    <t>20171120、肝膿瘍</t>
    <rPh sb="9" eb="12">
      <t>カンノウヨウ</t>
    </rPh>
    <phoneticPr fontId="3"/>
  </si>
  <si>
    <t>尿器使用理解不良にて尿測困難</t>
    <rPh sb="0" eb="2">
      <t>ニョウキ</t>
    </rPh>
    <rPh sb="2" eb="4">
      <t>シヨウ</t>
    </rPh>
    <rPh sb="4" eb="6">
      <t>リカイ</t>
    </rPh>
    <rPh sb="6" eb="8">
      <t>フリョウ</t>
    </rPh>
    <rPh sb="10" eb="12">
      <t>ニョウソク</t>
    </rPh>
    <rPh sb="12" eb="14">
      <t>コンナン</t>
    </rPh>
    <phoneticPr fontId="3"/>
  </si>
  <si>
    <t>尿測はday2で終了</t>
    <rPh sb="0" eb="2">
      <t>ニョウソク</t>
    </rPh>
    <rPh sb="8" eb="10">
      <t>シュウリョウ</t>
    </rPh>
    <phoneticPr fontId="3"/>
  </si>
  <si>
    <t>20180904、MRSA肺炎</t>
    <rPh sb="13" eb="15">
      <t>ハイエン</t>
    </rPh>
    <phoneticPr fontId="3"/>
  </si>
  <si>
    <t>COPD・肺性心</t>
    <rPh sb="5" eb="8">
      <t>ハイセイシン</t>
    </rPh>
    <rPh sb="7" eb="8">
      <t>シン</t>
    </rPh>
    <phoneticPr fontId="3"/>
  </si>
  <si>
    <t>3日で帰宅希望にて退院、AF、massiveTR</t>
    <rPh sb="1" eb="2">
      <t>ヒ</t>
    </rPh>
    <rPh sb="3" eb="5">
      <t>キタク</t>
    </rPh>
    <rPh sb="5" eb="7">
      <t>キボウ</t>
    </rPh>
    <rPh sb="9" eb="11">
      <t>タイイン</t>
    </rPh>
    <phoneticPr fontId="3"/>
  </si>
  <si>
    <t>AF、AS→後日TAVR</t>
    <rPh sb="6" eb="8">
      <t>ゴジツ</t>
    </rPh>
    <phoneticPr fontId="3"/>
  </si>
  <si>
    <t>抗がん剤心筋症、PAF</t>
    <rPh sb="0" eb="1">
      <t>コウ</t>
    </rPh>
    <rPh sb="3" eb="4">
      <t>ザイ</t>
    </rPh>
    <rPh sb="4" eb="7">
      <t>シンキンショウ</t>
    </rPh>
    <phoneticPr fontId="3"/>
  </si>
  <si>
    <t>認知症強く原因精査は困難</t>
    <rPh sb="0" eb="3">
      <t>ニンチショウ</t>
    </rPh>
    <rPh sb="3" eb="4">
      <t>ツヨ</t>
    </rPh>
    <rPh sb="5" eb="7">
      <t>ゲンイン</t>
    </rPh>
    <rPh sb="7" eb="9">
      <t>セイサ</t>
    </rPh>
    <rPh sb="10" eb="12">
      <t>コンナン</t>
    </rPh>
    <phoneticPr fontId="3"/>
  </si>
  <si>
    <t>m弁膜症術後、AF</t>
    <rPh sb="1" eb="4">
      <t>ベンマクショウ</t>
    </rPh>
    <rPh sb="4" eb="6">
      <t>ジュツゴ</t>
    </rPh>
    <phoneticPr fontId="3"/>
  </si>
  <si>
    <t>AF、SSS→入院中にPMI</t>
    <rPh sb="7" eb="10">
      <t>ニュウインチュウ</t>
    </rPh>
    <phoneticPr fontId="3"/>
  </si>
  <si>
    <t>せん妄強く原因精査困難</t>
    <rPh sb="2" eb="3">
      <t>モウ</t>
    </rPh>
    <rPh sb="3" eb="4">
      <t>ツヨ</t>
    </rPh>
    <rPh sb="5" eb="7">
      <t>ゲンイン</t>
    </rPh>
    <rPh sb="7" eb="9">
      <t>セイサ</t>
    </rPh>
    <rPh sb="9" eb="11">
      <t>コンナン</t>
    </rPh>
    <phoneticPr fontId="3"/>
  </si>
  <si>
    <t>初発心不全、AF</t>
    <rPh sb="0" eb="2">
      <t>ショハツ</t>
    </rPh>
    <rPh sb="2" eb="5">
      <t>シンフゼン</t>
    </rPh>
    <phoneticPr fontId="3"/>
  </si>
  <si>
    <t>TVD PCI後、AVR後、PAF-CryoABL後</t>
    <rPh sb="7" eb="8">
      <t>ゴ</t>
    </rPh>
    <rPh sb="12" eb="13">
      <t>ゴ</t>
    </rPh>
    <rPh sb="25" eb="26">
      <t>ゴ</t>
    </rPh>
    <phoneticPr fontId="3"/>
  </si>
  <si>
    <t>dcm疑い</t>
    <rPh sb="3" eb="4">
      <t>ウタガ</t>
    </rPh>
    <phoneticPr fontId="3"/>
  </si>
  <si>
    <t>入院中誤嚥性肺炎にて死亡</t>
    <rPh sb="0" eb="3">
      <t>ニュウインチュウ</t>
    </rPh>
    <rPh sb="3" eb="8">
      <t>ゴエンセイハイエン</t>
    </rPh>
    <rPh sb="10" eb="12">
      <t>シボウ</t>
    </rPh>
    <phoneticPr fontId="3"/>
  </si>
  <si>
    <t>20180312、誤嚥性肺炎</t>
    <rPh sb="9" eb="14">
      <t>ゴエンセイハイエン</t>
    </rPh>
    <phoneticPr fontId="3"/>
  </si>
  <si>
    <t>TLVいったん中止となるもその後再開</t>
    <rPh sb="7" eb="9">
      <t>チュウシ</t>
    </rPh>
    <rPh sb="15" eb="16">
      <t>ゴ</t>
    </rPh>
    <rPh sb="16" eb="18">
      <t>サイカイ</t>
    </rPh>
    <phoneticPr fontId="3"/>
  </si>
  <si>
    <t>CRF、前回入院より3.75、退院前より7.5</t>
    <rPh sb="4" eb="6">
      <t>ゼンカイ</t>
    </rPh>
    <rPh sb="6" eb="8">
      <t>ニュウイン</t>
    </rPh>
    <rPh sb="15" eb="17">
      <t>タイイン</t>
    </rPh>
    <rPh sb="17" eb="18">
      <t>マエ</t>
    </rPh>
    <phoneticPr fontId="3"/>
  </si>
  <si>
    <t>OMI,severeMR,AF,day6より高Na</t>
    <rPh sb="22" eb="23">
      <t>コウ</t>
    </rPh>
    <phoneticPr fontId="3"/>
  </si>
  <si>
    <t>元より3.75、入院後に7.5に</t>
    <rPh sb="0" eb="1">
      <t>モト</t>
    </rPh>
    <rPh sb="8" eb="10">
      <t>ニュウイン</t>
    </rPh>
    <rPh sb="10" eb="11">
      <t>ゴ</t>
    </rPh>
    <phoneticPr fontId="3"/>
  </si>
  <si>
    <t>元より3.75、入院後に7.5→15に</t>
    <rPh sb="0" eb="1">
      <t>モト</t>
    </rPh>
    <rPh sb="8" eb="10">
      <t>ニュウイン</t>
    </rPh>
    <rPh sb="10" eb="11">
      <t>ゴ</t>
    </rPh>
    <phoneticPr fontId="3"/>
  </si>
  <si>
    <t>vit.B12欠乏性貧血</t>
    <rPh sb="7" eb="9">
      <t>ケツボウ</t>
    </rPh>
    <rPh sb="9" eb="10">
      <t>セイ</t>
    </rPh>
    <rPh sb="10" eb="12">
      <t>ヒンケツ</t>
    </rPh>
    <phoneticPr fontId="3"/>
  </si>
  <si>
    <t>Na高知にて一旦中止となるも、その後再開、退院後まで</t>
    <rPh sb="2" eb="4">
      <t>コウチ</t>
    </rPh>
    <rPh sb="6" eb="8">
      <t>イッタン</t>
    </rPh>
    <rPh sb="8" eb="10">
      <t>チュウシ</t>
    </rPh>
    <rPh sb="17" eb="18">
      <t>ゴ</t>
    </rPh>
    <rPh sb="18" eb="20">
      <t>サイカイ</t>
    </rPh>
    <rPh sb="21" eb="24">
      <t>タイインゴ</t>
    </rPh>
    <phoneticPr fontId="3"/>
  </si>
  <si>
    <t>以前の内服薬自己中断による心不全増悪</t>
    <rPh sb="0" eb="2">
      <t>イゼン</t>
    </rPh>
    <rPh sb="3" eb="6">
      <t>ナイフクヤク</t>
    </rPh>
    <rPh sb="6" eb="8">
      <t>ジコ</t>
    </rPh>
    <rPh sb="8" eb="10">
      <t>チュウダン</t>
    </rPh>
    <rPh sb="13" eb="16">
      <t>シンフゼン</t>
    </rPh>
    <rPh sb="16" eb="18">
      <t>ゾウアク</t>
    </rPh>
    <phoneticPr fontId="3"/>
  </si>
  <si>
    <t>死亡退院</t>
    <rPh sb="0" eb="2">
      <t>シボウ</t>
    </rPh>
    <rPh sb="2" eb="4">
      <t>タイイン</t>
    </rPh>
    <phoneticPr fontId="3"/>
  </si>
  <si>
    <t>20180811、無気肺・肺炎</t>
    <rPh sb="9" eb="12">
      <t>ムキハイ</t>
    </rPh>
    <rPh sb="13" eb="15">
      <t>ハイエン</t>
    </rPh>
    <phoneticPr fontId="3"/>
  </si>
  <si>
    <t>尿量測定なし</t>
    <rPh sb="0" eb="2">
      <t>ニョウリョウ</t>
    </rPh>
    <rPh sb="2" eb="4">
      <t>ソクテイ</t>
    </rPh>
    <phoneticPr fontId="3"/>
  </si>
  <si>
    <t>徐脈性AF</t>
    <rPh sb="0" eb="2">
      <t>ジョミャク</t>
    </rPh>
    <rPh sb="2" eb="3">
      <t>セイ</t>
    </rPh>
    <phoneticPr fontId="3"/>
  </si>
  <si>
    <t>前回退院時より3.75、入院後に7.5に増量</t>
    <rPh sb="0" eb="2">
      <t>ゼンカイ</t>
    </rPh>
    <rPh sb="2" eb="4">
      <t>タイイン</t>
    </rPh>
    <rPh sb="4" eb="5">
      <t>ジ</t>
    </rPh>
    <rPh sb="12" eb="14">
      <t>ニュウイン</t>
    </rPh>
    <rPh sb="14" eb="15">
      <t>ゴ</t>
    </rPh>
    <rPh sb="20" eb="22">
      <t>ゾウリョウ</t>
    </rPh>
    <phoneticPr fontId="3"/>
  </si>
  <si>
    <t>認知症、医療拒否にて継続診療困難</t>
    <rPh sb="0" eb="3">
      <t>ニンチショウ</t>
    </rPh>
    <rPh sb="4" eb="6">
      <t>イリョウ</t>
    </rPh>
    <rPh sb="6" eb="8">
      <t>キョヒ</t>
    </rPh>
    <rPh sb="10" eb="12">
      <t>ケイゾク</t>
    </rPh>
    <rPh sb="12" eb="14">
      <t>シンリョウ</t>
    </rPh>
    <rPh sb="14" eb="16">
      <t>コンナン</t>
    </rPh>
    <phoneticPr fontId="3"/>
  </si>
  <si>
    <t>20181229、退院後約1M、不詳</t>
    <rPh sb="9" eb="12">
      <t>タイインゴ</t>
    </rPh>
    <rPh sb="12" eb="13">
      <t>ヤク</t>
    </rPh>
    <rPh sb="16" eb="18">
      <t>フショウ</t>
    </rPh>
    <phoneticPr fontId="3"/>
  </si>
  <si>
    <t>ID</t>
    <phoneticPr fontId="3"/>
  </si>
  <si>
    <t>NYHA</t>
    <phoneticPr fontId="3"/>
  </si>
  <si>
    <t>LVEF</t>
    <phoneticPr fontId="3"/>
  </si>
  <si>
    <t>SBP</t>
    <phoneticPr fontId="3"/>
  </si>
  <si>
    <t>DBP</t>
    <phoneticPr fontId="3"/>
  </si>
  <si>
    <t>HR</t>
    <phoneticPr fontId="3"/>
  </si>
  <si>
    <t>Ht</t>
    <phoneticPr fontId="3"/>
  </si>
  <si>
    <t>1/Ht</t>
    <phoneticPr fontId="3"/>
  </si>
  <si>
    <t>BUN</t>
    <phoneticPr fontId="3"/>
  </si>
  <si>
    <t>Cr</t>
    <phoneticPr fontId="3"/>
  </si>
  <si>
    <t>BUN/Cr</t>
    <phoneticPr fontId="3"/>
  </si>
  <si>
    <t>eGFR</t>
    <phoneticPr fontId="3"/>
  </si>
  <si>
    <t>UA</t>
    <phoneticPr fontId="3"/>
  </si>
  <si>
    <t>Na</t>
    <phoneticPr fontId="3"/>
  </si>
  <si>
    <t>hypernatremia
risk score</t>
    <phoneticPr fontId="3"/>
  </si>
  <si>
    <t>K</t>
    <phoneticPr fontId="3"/>
  </si>
  <si>
    <r>
      <t>B</t>
    </r>
    <r>
      <rPr>
        <sz val="11"/>
        <color theme="1"/>
        <rFont val="ＭＳ Ｐゴシック"/>
        <family val="2"/>
        <charset val="128"/>
        <scheme val="minor"/>
      </rPr>
      <t>S</t>
    </r>
    <phoneticPr fontId="3"/>
  </si>
  <si>
    <t>BNP</t>
    <phoneticPr fontId="3"/>
  </si>
  <si>
    <t>SOsm≒POsm(mosm/L)</t>
    <phoneticPr fontId="3"/>
  </si>
  <si>
    <t>UOsm(mosm/L)</t>
    <phoneticPr fontId="3"/>
  </si>
  <si>
    <t>UUN(mg/dL)</t>
    <phoneticPr fontId="3"/>
  </si>
  <si>
    <t>UCr(mg/dL)</t>
    <phoneticPr fontId="3"/>
  </si>
  <si>
    <t>UNa(mEq/L)</t>
    <phoneticPr fontId="3"/>
  </si>
  <si>
    <t>UK(mEq/L)</t>
    <phoneticPr fontId="3"/>
  </si>
  <si>
    <t>UUA(mg/dL)</t>
    <phoneticPr fontId="3"/>
  </si>
  <si>
    <t>UOsm/POsm</t>
    <phoneticPr fontId="3"/>
  </si>
  <si>
    <t>FENa</t>
    <phoneticPr fontId="3"/>
  </si>
  <si>
    <t>FEK</t>
    <phoneticPr fontId="3"/>
  </si>
  <si>
    <t>FEUN</t>
    <phoneticPr fontId="3"/>
  </si>
  <si>
    <t>TTKG</t>
    <phoneticPr fontId="3"/>
  </si>
  <si>
    <t>CH2O</t>
    <phoneticPr fontId="3"/>
  </si>
  <si>
    <t>アルドステロン</t>
    <phoneticPr fontId="3"/>
  </si>
  <si>
    <t>アドレナリン</t>
    <phoneticPr fontId="3"/>
  </si>
  <si>
    <t>ノルアドレナリン</t>
    <phoneticPr fontId="3"/>
  </si>
  <si>
    <t>ドーパミン</t>
    <phoneticPr fontId="3"/>
  </si>
  <si>
    <t>DM</t>
    <phoneticPr fontId="3"/>
  </si>
  <si>
    <t>HT</t>
    <phoneticPr fontId="3"/>
  </si>
  <si>
    <t>DLp</t>
    <phoneticPr fontId="3"/>
  </si>
  <si>
    <t>AF</t>
    <phoneticPr fontId="3"/>
  </si>
  <si>
    <t>IHD</t>
    <phoneticPr fontId="3"/>
  </si>
  <si>
    <t>OCI</t>
    <phoneticPr fontId="3"/>
  </si>
  <si>
    <t>βblocker</t>
    <phoneticPr fontId="3"/>
  </si>
  <si>
    <t>CCB</t>
    <phoneticPr fontId="3"/>
  </si>
  <si>
    <t>wet or dry
dry:0 wet:1</t>
    <phoneticPr fontId="3"/>
  </si>
  <si>
    <t>Δmax-min</t>
    <phoneticPr fontId="3"/>
  </si>
  <si>
    <t>Δday1-0</t>
    <phoneticPr fontId="3"/>
  </si>
  <si>
    <t>day14</t>
    <phoneticPr fontId="3"/>
  </si>
  <si>
    <t>day7</t>
    <phoneticPr fontId="3"/>
  </si>
  <si>
    <t>post PMI</t>
    <phoneticPr fontId="3"/>
  </si>
  <si>
    <t>moderateAS</t>
    <phoneticPr fontId="3"/>
  </si>
  <si>
    <t>DCMlike</t>
    <phoneticPr fontId="3"/>
  </si>
  <si>
    <t>OMI,IHD</t>
    <phoneticPr fontId="3"/>
  </si>
  <si>
    <t>severeMR,TR</t>
    <phoneticPr fontId="3"/>
  </si>
  <si>
    <t>Af tachy</t>
    <phoneticPr fontId="3"/>
  </si>
  <si>
    <t>post ASD closure, PAPVC rest</t>
    <phoneticPr fontId="3"/>
  </si>
  <si>
    <t>ー</t>
    <phoneticPr fontId="3"/>
  </si>
  <si>
    <t>postPMI+IHD</t>
    <phoneticPr fontId="3"/>
  </si>
  <si>
    <t>apicalHCM</t>
    <phoneticPr fontId="3"/>
  </si>
  <si>
    <t>Af</t>
    <phoneticPr fontId="3"/>
  </si>
  <si>
    <t>おそらくOMI</t>
    <phoneticPr fontId="3"/>
  </si>
  <si>
    <t>Af,OMI</t>
    <phoneticPr fontId="3"/>
  </si>
  <si>
    <t>20170913、LMT-AMI-PCPS</t>
    <phoneticPr fontId="3"/>
  </si>
  <si>
    <t>AR,Af</t>
    <phoneticPr fontId="3"/>
  </si>
  <si>
    <t>TR</t>
    <phoneticPr fontId="3"/>
  </si>
  <si>
    <t>20171023、MK</t>
    <phoneticPr fontId="3"/>
  </si>
  <si>
    <t>20170823、HCM-VT</t>
    <phoneticPr fontId="3"/>
  </si>
  <si>
    <t>severeMR・AF</t>
    <phoneticPr fontId="3"/>
  </si>
  <si>
    <t>cavb</t>
    <phoneticPr fontId="3"/>
  </si>
  <si>
    <t>af tachy</t>
    <phoneticPr fontId="3"/>
  </si>
  <si>
    <t>severeAR</t>
    <phoneticPr fontId="3"/>
  </si>
  <si>
    <t>CRF</t>
    <phoneticPr fontId="3"/>
  </si>
  <si>
    <t>massiveTR</t>
    <phoneticPr fontId="3"/>
  </si>
  <si>
    <t>af,severeTR</t>
    <phoneticPr fontId="3"/>
  </si>
  <si>
    <t>severeAS</t>
    <phoneticPr fontId="3"/>
  </si>
  <si>
    <t>53,7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</si>
</sst>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C3B36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0" fillId="10" borderId="0" xfId="0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0" fillId="14" borderId="0" xfId="0" applyFont="1" applyFill="1" applyAlignment="1">
      <alignment horizontal="center" vertical="center" wrapText="1"/>
    </xf>
    <xf numFmtId="0" fontId="1" fillId="15" borderId="0" xfId="0" applyFont="1" applyFill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0" fillId="13" borderId="0" xfId="0" applyFont="1" applyFill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0" fillId="17" borderId="0" xfId="0" applyFont="1" applyFill="1" applyAlignment="1">
      <alignment horizontal="center" vertical="center"/>
    </xf>
    <xf numFmtId="0" fontId="1" fillId="17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1" fillId="18" borderId="0" xfId="0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1" fillId="19" borderId="0" xfId="0" applyFont="1" applyFill="1" applyAlignment="1">
      <alignment horizontal="center" vertical="center"/>
    </xf>
    <xf numFmtId="0" fontId="0" fillId="20" borderId="0" xfId="0" applyFont="1" applyFill="1" applyAlignment="1">
      <alignment horizontal="center" vertical="center"/>
    </xf>
    <xf numFmtId="0" fontId="1" fillId="20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21" borderId="0" xfId="0" applyFont="1" applyFill="1" applyAlignment="1">
      <alignment horizontal="center" vertical="center"/>
    </xf>
    <xf numFmtId="0" fontId="1" fillId="21" borderId="0" xfId="0" applyFont="1" applyFill="1" applyAlignment="1">
      <alignment horizontal="center" vertical="center"/>
    </xf>
    <xf numFmtId="0" fontId="2" fillId="22" borderId="0" xfId="0" applyFont="1" applyFill="1" applyAlignment="1">
      <alignment horizontal="center" vertical="center"/>
    </xf>
    <xf numFmtId="0" fontId="1" fillId="23" borderId="0" xfId="0" applyFont="1" applyFill="1" applyAlignment="1">
      <alignment horizontal="center" vertical="center"/>
    </xf>
    <xf numFmtId="0" fontId="0" fillId="19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1" fillId="2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0" fillId="14" borderId="0" xfId="0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17" borderId="0" xfId="0" applyFont="1" applyFill="1" applyAlignment="1">
      <alignment horizontal="center" vertical="center"/>
    </xf>
    <xf numFmtId="0" fontId="1" fillId="18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1" fillId="19" borderId="0" xfId="0" applyFont="1" applyFill="1" applyAlignment="1">
      <alignment horizontal="center" vertical="center"/>
    </xf>
    <xf numFmtId="0" fontId="1" fillId="20" borderId="0" xfId="0" applyFont="1" applyFill="1" applyAlignment="1">
      <alignment horizontal="center" vertical="center"/>
    </xf>
    <xf numFmtId="0" fontId="0" fillId="20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21" borderId="0" xfId="0" applyFont="1" applyFill="1" applyAlignment="1">
      <alignment horizontal="center" vertical="center"/>
    </xf>
    <xf numFmtId="0" fontId="1" fillId="21" borderId="0" xfId="0" applyFont="1" applyFill="1" applyAlignment="1">
      <alignment horizontal="center" vertical="center"/>
    </xf>
    <xf numFmtId="0" fontId="4" fillId="22" borderId="0" xfId="0" applyFont="1" applyFill="1" applyAlignment="1">
      <alignment horizontal="center" vertical="center"/>
    </xf>
    <xf numFmtId="0" fontId="0" fillId="19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10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1" fillId="27" borderId="0" xfId="0" applyFont="1" applyFill="1">
      <alignment vertical="center"/>
    </xf>
    <xf numFmtId="0" fontId="1" fillId="27" borderId="0" xfId="0" applyFont="1" applyFill="1" applyAlignment="1">
      <alignment horizontal="center" vertical="center"/>
    </xf>
    <xf numFmtId="0" fontId="5" fillId="27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12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195"/>
  <sheetViews>
    <sheetView tabSelected="1" workbookViewId="0">
      <selection activeCell="FH120" sqref="FH120:FR195"/>
    </sheetView>
  </sheetViews>
  <sheetFormatPr defaultRowHeight="13.5"/>
  <cols>
    <col min="1" max="1" width="6.25" customWidth="1"/>
    <col min="2" max="3" width="12.125" customWidth="1"/>
    <col min="4" max="5" width="8.625"/>
    <col min="6" max="8" width="14" customWidth="1"/>
    <col min="9" max="14" width="8.625"/>
    <col min="15" max="15" width="14.375" customWidth="1"/>
    <col min="16" max="16" width="12" customWidth="1"/>
    <col min="17" max="17" width="11.375" customWidth="1"/>
    <col min="18" max="18" width="11.875" customWidth="1"/>
    <col min="19" max="19" width="16.375" customWidth="1"/>
    <col min="20" max="20" width="18.875" customWidth="1"/>
    <col min="21" max="21" width="14.375" customWidth="1"/>
    <col min="22" max="22" width="21.625" customWidth="1"/>
    <col min="23" max="23" width="18.125" customWidth="1"/>
    <col min="24" max="25" width="8.625"/>
    <col min="26" max="26" width="12.625" customWidth="1"/>
    <col min="27" max="27" width="13" customWidth="1"/>
    <col min="28" max="28" width="13.25" customWidth="1"/>
    <col min="29" max="29" width="11.5" customWidth="1"/>
    <col min="30" max="30" width="11.125" customWidth="1"/>
    <col min="31" max="31" width="11.5" customWidth="1"/>
    <col min="32" max="32" width="8.625"/>
    <col min="33" max="33" width="13.625" customWidth="1"/>
    <col min="34" max="34" width="18.25" customWidth="1"/>
    <col min="35" max="35" width="16.5" customWidth="1"/>
    <col min="36" max="36" width="8.625"/>
    <col min="37" max="37" width="9.875" customWidth="1"/>
    <col min="38" max="39" width="12.375" customWidth="1"/>
    <col min="40" max="40" width="18.125" customWidth="1"/>
    <col min="41" max="41" width="14.875" customWidth="1"/>
    <col min="42" max="42" width="19.625" customWidth="1"/>
    <col min="43" max="43" width="9.625" customWidth="1"/>
    <col min="44" max="45" width="50" customWidth="1"/>
    <col min="46" max="46" width="45.125" customWidth="1"/>
    <col min="47" max="50" width="8.625"/>
    <col min="51" max="51" width="11" customWidth="1"/>
    <col min="52" max="52" width="15.5" customWidth="1"/>
    <col min="53" max="68" width="14.5" customWidth="1"/>
    <col min="69" max="102" width="8.625"/>
    <col min="103" max="103" width="20.125" customWidth="1"/>
    <col min="104" max="104" width="22.75" customWidth="1"/>
    <col min="105" max="105" width="14.625" customWidth="1"/>
    <col min="106" max="122" width="8.625"/>
    <col min="123" max="126" width="13.625" customWidth="1"/>
    <col min="127" max="127" width="20.125" customWidth="1"/>
    <col min="128" max="129" width="14.375" customWidth="1"/>
    <col min="130" max="137" width="8.625"/>
    <col min="138" max="138" width="11.375" customWidth="1"/>
    <col min="139" max="163" width="8.625"/>
    <col min="164" max="164" width="14.125" customWidth="1"/>
    <col min="165" max="166" width="14.625" customWidth="1"/>
    <col min="167" max="169" width="14.125" customWidth="1"/>
    <col min="170" max="171" width="11.125" customWidth="1"/>
    <col min="172" max="173" width="10.25" customWidth="1"/>
    <col min="174" max="174" width="14.125" customWidth="1"/>
  </cols>
  <sheetData>
    <row r="1" spans="1:184">
      <c r="A1" s="1" t="s">
        <v>0</v>
      </c>
      <c r="B1" s="1" t="s">
        <v>135</v>
      </c>
      <c r="C1" s="1" t="s">
        <v>1</v>
      </c>
      <c r="D1" s="1" t="s">
        <v>2</v>
      </c>
      <c r="E1" s="2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1"/>
      <c r="K1" s="1"/>
      <c r="L1" s="1"/>
      <c r="M1" s="1"/>
      <c r="N1" s="1"/>
      <c r="O1" s="1"/>
      <c r="P1" s="1" t="s">
        <v>8</v>
      </c>
      <c r="Q1" s="1"/>
      <c r="R1" s="1"/>
      <c r="S1" s="3" t="s">
        <v>9</v>
      </c>
      <c r="T1" s="1"/>
      <c r="U1" s="1"/>
      <c r="V1" s="1" t="s">
        <v>10</v>
      </c>
      <c r="W1" s="1" t="s">
        <v>11</v>
      </c>
      <c r="X1" s="1" t="s">
        <v>136</v>
      </c>
      <c r="Y1" s="1" t="s">
        <v>12</v>
      </c>
      <c r="Z1" s="1" t="s">
        <v>13</v>
      </c>
      <c r="AA1" s="1"/>
      <c r="AB1" s="3" t="s">
        <v>14</v>
      </c>
      <c r="AC1" s="1"/>
      <c r="AD1" s="1"/>
      <c r="AE1" s="1"/>
      <c r="AF1" s="1" t="s">
        <v>137</v>
      </c>
      <c r="AG1" s="1" t="s">
        <v>15</v>
      </c>
      <c r="AH1" s="1" t="s">
        <v>16</v>
      </c>
      <c r="AI1" s="1" t="s">
        <v>17</v>
      </c>
      <c r="AJ1" s="3" t="s">
        <v>18</v>
      </c>
      <c r="AK1" s="1"/>
      <c r="AL1" s="1"/>
      <c r="AM1" s="4"/>
      <c r="AN1" s="1" t="s">
        <v>19</v>
      </c>
      <c r="AO1" s="1" t="s">
        <v>20</v>
      </c>
      <c r="AP1" s="2" t="s">
        <v>21</v>
      </c>
      <c r="AQ1" s="1" t="s">
        <v>22</v>
      </c>
      <c r="AR1" s="1" t="s">
        <v>23</v>
      </c>
      <c r="AS1" s="3" t="s">
        <v>24</v>
      </c>
      <c r="AT1" s="3" t="s">
        <v>25</v>
      </c>
      <c r="AU1" s="5" t="s">
        <v>26</v>
      </c>
      <c r="AV1" s="5"/>
      <c r="AW1" s="5"/>
      <c r="AX1" s="5"/>
      <c r="AY1" s="5"/>
      <c r="AZ1" s="5"/>
      <c r="BA1" s="5"/>
      <c r="BB1" s="6" t="s">
        <v>27</v>
      </c>
      <c r="BC1" s="7"/>
      <c r="BD1" s="7"/>
      <c r="BE1" s="7"/>
      <c r="BF1" s="8"/>
      <c r="BG1" s="3" t="s">
        <v>28</v>
      </c>
      <c r="BH1" s="3"/>
      <c r="BI1" s="3"/>
      <c r="BJ1" s="3"/>
      <c r="BK1" s="3"/>
      <c r="BL1" s="9" t="s">
        <v>29</v>
      </c>
      <c r="BM1" s="9"/>
      <c r="BN1" s="9"/>
      <c r="BO1" s="9"/>
      <c r="BP1" s="9"/>
      <c r="BQ1" s="10" t="s">
        <v>138</v>
      </c>
      <c r="BR1" s="10"/>
      <c r="BS1" s="10"/>
      <c r="BT1" s="10"/>
      <c r="BU1" s="11" t="s">
        <v>139</v>
      </c>
      <c r="BV1" s="11"/>
      <c r="BW1" s="11"/>
      <c r="BX1" s="11"/>
      <c r="BY1" s="12" t="s">
        <v>140</v>
      </c>
      <c r="BZ1" s="12"/>
      <c r="CA1" s="12"/>
      <c r="CB1" s="12"/>
      <c r="CC1" s="13" t="s">
        <v>141</v>
      </c>
      <c r="CD1" s="13"/>
      <c r="CE1" s="13"/>
      <c r="CF1" s="13"/>
      <c r="CG1" s="14" t="s">
        <v>142</v>
      </c>
      <c r="CH1" s="15"/>
      <c r="CI1" s="15"/>
      <c r="CJ1" s="15"/>
      <c r="CK1" s="16" t="s">
        <v>30</v>
      </c>
      <c r="CL1" s="16"/>
      <c r="CM1" s="16"/>
      <c r="CN1" s="16"/>
      <c r="CO1" s="17" t="s">
        <v>143</v>
      </c>
      <c r="CP1" s="17"/>
      <c r="CQ1" s="17"/>
      <c r="CR1" s="17"/>
      <c r="CS1" s="18"/>
      <c r="CT1" s="19" t="s">
        <v>144</v>
      </c>
      <c r="CU1" s="19"/>
      <c r="CV1" s="19"/>
      <c r="CW1" s="19"/>
      <c r="CX1" s="19"/>
      <c r="CY1" s="19"/>
      <c r="CZ1" s="19"/>
      <c r="DA1" s="19"/>
      <c r="DB1" s="16" t="s">
        <v>145</v>
      </c>
      <c r="DC1" s="16"/>
      <c r="DD1" s="16"/>
      <c r="DE1" s="16"/>
      <c r="DF1" s="12" t="s">
        <v>146</v>
      </c>
      <c r="DG1" s="12"/>
      <c r="DH1" s="12"/>
      <c r="DI1" s="12"/>
      <c r="DJ1" s="1" t="s">
        <v>147</v>
      </c>
      <c r="DK1" s="1"/>
      <c r="DL1" s="1"/>
      <c r="DM1" s="1"/>
      <c r="DN1" s="20" t="s">
        <v>148</v>
      </c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1" t="s">
        <v>149</v>
      </c>
      <c r="DZ1" s="22" t="s">
        <v>150</v>
      </c>
      <c r="EA1" s="22"/>
      <c r="EB1" s="22"/>
      <c r="EC1" s="22"/>
      <c r="ED1" s="23"/>
      <c r="EE1" s="24" t="s">
        <v>151</v>
      </c>
      <c r="EF1" s="1" t="s">
        <v>152</v>
      </c>
      <c r="EG1" s="1"/>
      <c r="EH1" s="1"/>
      <c r="EI1" s="12" t="s">
        <v>153</v>
      </c>
      <c r="EJ1" s="12"/>
      <c r="EK1" s="12"/>
      <c r="EL1" s="12"/>
      <c r="EM1" s="12"/>
      <c r="EN1" s="25" t="s">
        <v>154</v>
      </c>
      <c r="EO1" s="25"/>
      <c r="EP1" s="25"/>
      <c r="EQ1" s="25"/>
      <c r="ER1" s="25"/>
      <c r="ES1" s="26" t="s">
        <v>155</v>
      </c>
      <c r="ET1" s="27"/>
      <c r="EU1" s="27"/>
      <c r="EV1" s="28" t="s">
        <v>156</v>
      </c>
      <c r="EW1" s="29"/>
      <c r="EX1" s="29"/>
      <c r="EY1" s="30" t="s">
        <v>157</v>
      </c>
      <c r="EZ1" s="31"/>
      <c r="FA1" s="31"/>
      <c r="FB1" s="31"/>
      <c r="FC1" s="32" t="s">
        <v>158</v>
      </c>
      <c r="FD1" s="32"/>
      <c r="FE1" s="33" t="s">
        <v>159</v>
      </c>
      <c r="FF1" s="34"/>
      <c r="FG1" s="34"/>
      <c r="FH1" s="35" t="s">
        <v>160</v>
      </c>
      <c r="FI1" s="35"/>
      <c r="FJ1" s="25" t="s">
        <v>161</v>
      </c>
      <c r="FK1" s="25"/>
      <c r="FL1" s="36" t="s">
        <v>162</v>
      </c>
      <c r="FM1" s="37"/>
      <c r="FN1" s="1" t="s">
        <v>163</v>
      </c>
      <c r="FO1" s="1"/>
      <c r="FP1" s="38" t="s">
        <v>164</v>
      </c>
      <c r="FQ1" s="38"/>
      <c r="FR1" s="39" t="s">
        <v>165</v>
      </c>
      <c r="FS1" s="40" t="s">
        <v>31</v>
      </c>
      <c r="FT1" s="32"/>
      <c r="FU1" s="41" t="s">
        <v>166</v>
      </c>
      <c r="FV1" s="42"/>
      <c r="FW1" s="14" t="s">
        <v>167</v>
      </c>
      <c r="FX1" s="15"/>
      <c r="FY1" s="43" t="s">
        <v>168</v>
      </c>
      <c r="FZ1" s="44"/>
      <c r="GA1" s="45" t="s">
        <v>169</v>
      </c>
      <c r="GB1" s="46"/>
    </row>
    <row r="2" spans="1:184" ht="27">
      <c r="A2" s="1"/>
      <c r="B2" s="1"/>
      <c r="C2" s="1"/>
      <c r="D2" s="1"/>
      <c r="E2" s="1"/>
      <c r="F2" s="1"/>
      <c r="G2" s="1"/>
      <c r="H2" s="1"/>
      <c r="I2" s="47" t="s">
        <v>170</v>
      </c>
      <c r="J2" s="4" t="s">
        <v>171</v>
      </c>
      <c r="K2" s="4" t="s">
        <v>172</v>
      </c>
      <c r="L2" s="4" t="s">
        <v>173</v>
      </c>
      <c r="M2" s="4" t="s">
        <v>174</v>
      </c>
      <c r="N2" s="4" t="s">
        <v>175</v>
      </c>
      <c r="O2" s="4" t="s">
        <v>32</v>
      </c>
      <c r="P2" s="4" t="s">
        <v>33</v>
      </c>
      <c r="Q2" s="4" t="s">
        <v>176</v>
      </c>
      <c r="R2" s="4" t="s">
        <v>177</v>
      </c>
      <c r="S2" s="4" t="s">
        <v>34</v>
      </c>
      <c r="T2" s="4" t="s">
        <v>35</v>
      </c>
      <c r="U2" s="4" t="s">
        <v>36</v>
      </c>
      <c r="V2" s="1"/>
      <c r="W2" s="1"/>
      <c r="X2" s="1"/>
      <c r="Y2" s="1"/>
      <c r="Z2" s="48" t="s">
        <v>178</v>
      </c>
      <c r="AA2" s="48" t="s">
        <v>37</v>
      </c>
      <c r="AB2" s="4" t="s">
        <v>38</v>
      </c>
      <c r="AC2" s="4" t="s">
        <v>39</v>
      </c>
      <c r="AD2" s="4" t="s">
        <v>40</v>
      </c>
      <c r="AE2" s="4" t="s">
        <v>41</v>
      </c>
      <c r="AF2" s="1"/>
      <c r="AG2" s="1"/>
      <c r="AH2" s="1"/>
      <c r="AI2" s="1"/>
      <c r="AJ2" s="4" t="s">
        <v>42</v>
      </c>
      <c r="AK2" s="4" t="s">
        <v>43</v>
      </c>
      <c r="AL2" s="4" t="s">
        <v>44</v>
      </c>
      <c r="AM2" s="47" t="s">
        <v>45</v>
      </c>
      <c r="AN2" s="1"/>
      <c r="AO2" s="1"/>
      <c r="AP2" s="1"/>
      <c r="AQ2" s="1"/>
      <c r="AR2" s="1"/>
      <c r="AS2" s="1"/>
      <c r="AT2" s="1"/>
      <c r="AU2" s="49" t="s">
        <v>46</v>
      </c>
      <c r="AV2" s="49" t="s">
        <v>47</v>
      </c>
      <c r="AW2" s="49" t="s">
        <v>48</v>
      </c>
      <c r="AX2" s="49" t="s">
        <v>49</v>
      </c>
      <c r="AY2" s="49" t="s">
        <v>53</v>
      </c>
      <c r="AZ2" s="50" t="s">
        <v>50</v>
      </c>
      <c r="BA2" s="50" t="s">
        <v>51</v>
      </c>
      <c r="BB2" s="51" t="s">
        <v>46</v>
      </c>
      <c r="BC2" s="51" t="s">
        <v>47</v>
      </c>
      <c r="BD2" s="51" t="s">
        <v>48</v>
      </c>
      <c r="BE2" s="51" t="s">
        <v>49</v>
      </c>
      <c r="BF2" s="51" t="s">
        <v>52</v>
      </c>
      <c r="BG2" s="47" t="s">
        <v>46</v>
      </c>
      <c r="BH2" s="47" t="s">
        <v>47</v>
      </c>
      <c r="BI2" s="47" t="s">
        <v>48</v>
      </c>
      <c r="BJ2" s="47" t="s">
        <v>49</v>
      </c>
      <c r="BK2" s="47" t="s">
        <v>52</v>
      </c>
      <c r="BL2" s="52" t="s">
        <v>46</v>
      </c>
      <c r="BM2" s="52" t="s">
        <v>47</v>
      </c>
      <c r="BN2" s="52" t="s">
        <v>48</v>
      </c>
      <c r="BO2" s="52" t="s">
        <v>49</v>
      </c>
      <c r="BP2" s="52" t="s">
        <v>52</v>
      </c>
      <c r="BQ2" s="53" t="s">
        <v>46</v>
      </c>
      <c r="BR2" s="53" t="s">
        <v>47</v>
      </c>
      <c r="BS2" s="53" t="s">
        <v>48</v>
      </c>
      <c r="BT2" s="53" t="s">
        <v>49</v>
      </c>
      <c r="BU2" s="54" t="s">
        <v>46</v>
      </c>
      <c r="BV2" s="54" t="s">
        <v>47</v>
      </c>
      <c r="BW2" s="54" t="s">
        <v>48</v>
      </c>
      <c r="BX2" s="54" t="s">
        <v>49</v>
      </c>
      <c r="BY2" s="55" t="s">
        <v>46</v>
      </c>
      <c r="BZ2" s="55" t="s">
        <v>47</v>
      </c>
      <c r="CA2" s="55" t="s">
        <v>48</v>
      </c>
      <c r="CB2" s="55" t="s">
        <v>49</v>
      </c>
      <c r="CC2" s="56" t="s">
        <v>46</v>
      </c>
      <c r="CD2" s="56" t="s">
        <v>47</v>
      </c>
      <c r="CE2" s="56" t="s">
        <v>48</v>
      </c>
      <c r="CF2" s="56" t="s">
        <v>49</v>
      </c>
      <c r="CG2" s="57" t="s">
        <v>46</v>
      </c>
      <c r="CH2" s="57" t="s">
        <v>47</v>
      </c>
      <c r="CI2" s="57" t="s">
        <v>48</v>
      </c>
      <c r="CJ2" s="57" t="s">
        <v>49</v>
      </c>
      <c r="CK2" s="58" t="s">
        <v>46</v>
      </c>
      <c r="CL2" s="58" t="s">
        <v>47</v>
      </c>
      <c r="CM2" s="58" t="s">
        <v>48</v>
      </c>
      <c r="CN2" s="58" t="s">
        <v>49</v>
      </c>
      <c r="CO2" s="18" t="s">
        <v>46</v>
      </c>
      <c r="CP2" s="18" t="s">
        <v>47</v>
      </c>
      <c r="CQ2" s="18" t="s">
        <v>48</v>
      </c>
      <c r="CR2" s="18" t="s">
        <v>49</v>
      </c>
      <c r="CS2" s="18" t="s">
        <v>53</v>
      </c>
      <c r="CT2" s="59" t="s">
        <v>46</v>
      </c>
      <c r="CU2" s="59" t="s">
        <v>47</v>
      </c>
      <c r="CV2" s="59" t="s">
        <v>48</v>
      </c>
      <c r="CW2" s="59" t="s">
        <v>49</v>
      </c>
      <c r="CX2" s="59" t="s">
        <v>53</v>
      </c>
      <c r="CY2" s="24" t="s">
        <v>54</v>
      </c>
      <c r="CZ2" s="24" t="s">
        <v>55</v>
      </c>
      <c r="DA2" s="59" t="s">
        <v>56</v>
      </c>
      <c r="DB2" s="58" t="s">
        <v>46</v>
      </c>
      <c r="DC2" s="58" t="s">
        <v>47</v>
      </c>
      <c r="DD2" s="58" t="s">
        <v>48</v>
      </c>
      <c r="DE2" s="58" t="s">
        <v>49</v>
      </c>
      <c r="DF2" s="55" t="s">
        <v>46</v>
      </c>
      <c r="DG2" s="55" t="s">
        <v>47</v>
      </c>
      <c r="DH2" s="55" t="s">
        <v>48</v>
      </c>
      <c r="DI2" s="55" t="s">
        <v>49</v>
      </c>
      <c r="DJ2" s="4" t="s">
        <v>46</v>
      </c>
      <c r="DK2" s="4" t="s">
        <v>47</v>
      </c>
      <c r="DL2" s="4" t="s">
        <v>48</v>
      </c>
      <c r="DM2" s="4" t="s">
        <v>49</v>
      </c>
      <c r="DN2" s="60" t="s">
        <v>46</v>
      </c>
      <c r="DO2" s="60" t="s">
        <v>47</v>
      </c>
      <c r="DP2" s="60" t="s">
        <v>48</v>
      </c>
      <c r="DQ2" s="60" t="s">
        <v>49</v>
      </c>
      <c r="DR2" s="60" t="s">
        <v>53</v>
      </c>
      <c r="DS2" s="60" t="s">
        <v>57</v>
      </c>
      <c r="DT2" s="60" t="s">
        <v>58</v>
      </c>
      <c r="DU2" s="60" t="s">
        <v>59</v>
      </c>
      <c r="DV2" s="61" t="s">
        <v>60</v>
      </c>
      <c r="DW2" s="61" t="s">
        <v>61</v>
      </c>
      <c r="DX2" s="60" t="s">
        <v>179</v>
      </c>
      <c r="DY2" s="20"/>
      <c r="DZ2" s="23" t="s">
        <v>46</v>
      </c>
      <c r="EA2" s="23" t="s">
        <v>47</v>
      </c>
      <c r="EB2" s="23" t="s">
        <v>48</v>
      </c>
      <c r="EC2" s="23" t="s">
        <v>49</v>
      </c>
      <c r="ED2" s="62" t="s">
        <v>53</v>
      </c>
      <c r="EE2" s="24" t="s">
        <v>46</v>
      </c>
      <c r="EF2" s="4" t="s">
        <v>46</v>
      </c>
      <c r="EG2" s="4" t="s">
        <v>53</v>
      </c>
      <c r="EH2" s="4" t="s">
        <v>62</v>
      </c>
      <c r="EI2" s="55" t="s">
        <v>46</v>
      </c>
      <c r="EJ2" s="63" t="s">
        <v>63</v>
      </c>
      <c r="EK2" s="55" t="s">
        <v>47</v>
      </c>
      <c r="EL2" s="55" t="s">
        <v>53</v>
      </c>
      <c r="EM2" s="63" t="s">
        <v>64</v>
      </c>
      <c r="EN2" s="64" t="s">
        <v>46</v>
      </c>
      <c r="EO2" s="64" t="s">
        <v>47</v>
      </c>
      <c r="EP2" s="64" t="s">
        <v>53</v>
      </c>
      <c r="EQ2" s="65" t="s">
        <v>64</v>
      </c>
      <c r="ER2" s="65" t="s">
        <v>180</v>
      </c>
      <c r="ES2" s="66" t="s">
        <v>46</v>
      </c>
      <c r="ET2" s="66" t="s">
        <v>53</v>
      </c>
      <c r="EU2" s="66" t="s">
        <v>64</v>
      </c>
      <c r="EV2" s="67" t="s">
        <v>46</v>
      </c>
      <c r="EW2" s="67" t="s">
        <v>53</v>
      </c>
      <c r="EX2" s="68" t="s">
        <v>181</v>
      </c>
      <c r="EY2" s="4" t="s">
        <v>46</v>
      </c>
      <c r="EZ2" s="4" t="s">
        <v>47</v>
      </c>
      <c r="FA2" s="4" t="s">
        <v>53</v>
      </c>
      <c r="FB2" s="47" t="s">
        <v>181</v>
      </c>
      <c r="FC2" s="69" t="s">
        <v>46</v>
      </c>
      <c r="FD2" s="69" t="s">
        <v>53</v>
      </c>
      <c r="FE2" s="70" t="s">
        <v>46</v>
      </c>
      <c r="FF2" s="70" t="s">
        <v>53</v>
      </c>
      <c r="FG2" s="71" t="s">
        <v>64</v>
      </c>
      <c r="FH2" s="72" t="s">
        <v>46</v>
      </c>
      <c r="FI2" s="72" t="s">
        <v>182</v>
      </c>
      <c r="FJ2" s="65" t="s">
        <v>46</v>
      </c>
      <c r="FK2" s="64" t="s">
        <v>53</v>
      </c>
      <c r="FL2" s="73" t="s">
        <v>46</v>
      </c>
      <c r="FM2" s="74" t="s">
        <v>53</v>
      </c>
      <c r="FN2" s="4" t="s">
        <v>46</v>
      </c>
      <c r="FO2" s="4" t="s">
        <v>53</v>
      </c>
      <c r="FP2" s="75" t="s">
        <v>46</v>
      </c>
      <c r="FQ2" s="75" t="s">
        <v>53</v>
      </c>
      <c r="FR2" s="39" t="s">
        <v>53</v>
      </c>
      <c r="FS2" s="76" t="s">
        <v>46</v>
      </c>
      <c r="FT2" s="76" t="s">
        <v>53</v>
      </c>
      <c r="FU2" s="77" t="s">
        <v>46</v>
      </c>
      <c r="FV2" s="77" t="s">
        <v>182</v>
      </c>
      <c r="FW2" s="78" t="s">
        <v>46</v>
      </c>
      <c r="FX2" s="78" t="s">
        <v>53</v>
      </c>
      <c r="FY2" s="79" t="s">
        <v>46</v>
      </c>
      <c r="FZ2" s="79" t="s">
        <v>53</v>
      </c>
      <c r="GA2" s="80" t="s">
        <v>46</v>
      </c>
      <c r="GB2" s="80" t="s">
        <v>53</v>
      </c>
    </row>
    <row r="3" spans="1:184">
      <c r="A3" s="81">
        <v>1</v>
      </c>
      <c r="B3" s="81">
        <v>5374551</v>
      </c>
      <c r="C3" s="82">
        <v>20160329</v>
      </c>
      <c r="D3" s="82">
        <v>85</v>
      </c>
      <c r="E3" s="82">
        <v>0</v>
      </c>
      <c r="F3" s="82">
        <v>137</v>
      </c>
      <c r="G3" s="82">
        <v>37</v>
      </c>
      <c r="H3" s="81">
        <f>G3/F3/F3*10000</f>
        <v>19.713357131440141</v>
      </c>
      <c r="I3" s="82">
        <v>0</v>
      </c>
      <c r="J3" s="82">
        <v>1</v>
      </c>
      <c r="K3" s="82">
        <v>1</v>
      </c>
      <c r="L3" s="82">
        <v>0</v>
      </c>
      <c r="M3" s="82">
        <v>0</v>
      </c>
      <c r="N3" s="82">
        <v>0</v>
      </c>
      <c r="O3" s="82">
        <v>1</v>
      </c>
      <c r="P3" s="82">
        <v>0</v>
      </c>
      <c r="Q3" s="82">
        <v>0</v>
      </c>
      <c r="R3" s="82">
        <v>0</v>
      </c>
      <c r="S3" s="82">
        <v>0</v>
      </c>
      <c r="T3" s="82">
        <v>0</v>
      </c>
      <c r="U3" s="82">
        <v>0</v>
      </c>
      <c r="V3" s="82">
        <v>1</v>
      </c>
      <c r="W3" s="82">
        <v>0</v>
      </c>
      <c r="X3" s="82">
        <v>4</v>
      </c>
      <c r="Y3" s="82">
        <v>1</v>
      </c>
      <c r="Z3" s="82">
        <v>1</v>
      </c>
      <c r="AA3" s="82">
        <v>1</v>
      </c>
      <c r="AB3" s="82">
        <v>0</v>
      </c>
      <c r="AC3" s="82">
        <v>1</v>
      </c>
      <c r="AD3" s="82">
        <v>0</v>
      </c>
      <c r="AE3" s="82">
        <v>0</v>
      </c>
      <c r="AF3" s="82">
        <v>35</v>
      </c>
      <c r="AG3" s="82">
        <v>62.1</v>
      </c>
      <c r="AH3" s="82">
        <v>7.5</v>
      </c>
      <c r="AI3" s="82">
        <v>3</v>
      </c>
      <c r="AJ3" s="82">
        <v>0</v>
      </c>
      <c r="AK3" s="82">
        <v>0</v>
      </c>
      <c r="AL3" s="82">
        <v>0</v>
      </c>
      <c r="AM3" s="82">
        <v>1</v>
      </c>
      <c r="AN3" s="82">
        <f>2000/24/60/G3</f>
        <v>3.7537537537537538E-2</v>
      </c>
      <c r="AO3" s="82">
        <v>7</v>
      </c>
      <c r="AP3" s="82">
        <v>0</v>
      </c>
      <c r="AQ3" s="82">
        <v>12</v>
      </c>
      <c r="AR3" s="82" t="s">
        <v>183</v>
      </c>
      <c r="AS3" s="82">
        <v>0</v>
      </c>
      <c r="AT3" s="82"/>
      <c r="AU3" s="82">
        <v>1060</v>
      </c>
      <c r="AV3" s="82">
        <v>1400</v>
      </c>
      <c r="AW3" s="82">
        <v>2800</v>
      </c>
      <c r="AX3" s="82">
        <v>2050</v>
      </c>
      <c r="AY3" s="82"/>
      <c r="AZ3" s="82">
        <f>AU3+AV3</f>
        <v>2460</v>
      </c>
      <c r="BA3" s="82">
        <f t="shared" ref="BA3:BA21" si="0">AU3+AV3+AW3+AX3</f>
        <v>7310</v>
      </c>
      <c r="BB3" s="82">
        <v>50</v>
      </c>
      <c r="BC3" s="82">
        <v>100</v>
      </c>
      <c r="BD3" s="82">
        <v>800</v>
      </c>
      <c r="BE3" s="82">
        <v>720</v>
      </c>
      <c r="BF3" s="82">
        <f t="shared" ref="BF3:BF64" si="1">SUM(BB3:BE3)</f>
        <v>1670</v>
      </c>
      <c r="BG3" s="82">
        <f t="shared" ref="BG3:BJ65" si="2">AU3-BB3</f>
        <v>1010</v>
      </c>
      <c r="BH3" s="82">
        <f t="shared" si="2"/>
        <v>1300</v>
      </c>
      <c r="BI3" s="82">
        <f t="shared" si="2"/>
        <v>2000</v>
      </c>
      <c r="BJ3" s="82">
        <f t="shared" si="2"/>
        <v>1330</v>
      </c>
      <c r="BK3" s="82">
        <f>SUM(BG3:BJ3)</f>
        <v>5640</v>
      </c>
      <c r="BL3" s="83">
        <f>BB3/AU3</f>
        <v>4.716981132075472E-2</v>
      </c>
      <c r="BM3" s="83">
        <f t="shared" ref="BM3:BO4" si="3">BC3/AV3</f>
        <v>7.1428571428571425E-2</v>
      </c>
      <c r="BN3" s="83">
        <f t="shared" si="3"/>
        <v>0.2857142857142857</v>
      </c>
      <c r="BO3" s="83">
        <f t="shared" si="3"/>
        <v>0.35121951219512193</v>
      </c>
      <c r="BP3" s="83">
        <f>BF3/BA3</f>
        <v>0.22845417236662108</v>
      </c>
      <c r="BQ3" s="82">
        <v>110</v>
      </c>
      <c r="BR3" s="82">
        <v>124</v>
      </c>
      <c r="BS3" s="82">
        <v>130</v>
      </c>
      <c r="BT3" s="82">
        <v>130</v>
      </c>
      <c r="BU3" s="82">
        <v>70</v>
      </c>
      <c r="BV3" s="82">
        <v>43</v>
      </c>
      <c r="BW3" s="82">
        <v>45</v>
      </c>
      <c r="BX3" s="82">
        <v>48</v>
      </c>
      <c r="BY3" s="82">
        <v>98</v>
      </c>
      <c r="BZ3" s="82">
        <v>57</v>
      </c>
      <c r="CA3" s="82">
        <v>56</v>
      </c>
      <c r="CB3" s="82">
        <v>50</v>
      </c>
      <c r="CC3" s="82">
        <v>39.5</v>
      </c>
      <c r="CD3" s="82">
        <v>35.799999999999997</v>
      </c>
      <c r="CE3" s="82">
        <v>34.799999999999997</v>
      </c>
      <c r="CF3" s="82">
        <v>34.799999999999997</v>
      </c>
      <c r="CG3" s="82">
        <f>1/CC3</f>
        <v>2.5316455696202531E-2</v>
      </c>
      <c r="CH3" s="82">
        <f>1/CD3</f>
        <v>2.793296089385475E-2</v>
      </c>
      <c r="CI3" s="82">
        <f>1/CE3</f>
        <v>2.8735632183908049E-2</v>
      </c>
      <c r="CJ3" s="82">
        <f>1/CF3</f>
        <v>2.8735632183908049E-2</v>
      </c>
      <c r="CK3" s="82">
        <v>4.3</v>
      </c>
      <c r="CL3" s="82">
        <v>3.5</v>
      </c>
      <c r="CM3" s="82">
        <v>3.5</v>
      </c>
      <c r="CN3" s="82">
        <v>3.5</v>
      </c>
      <c r="CO3" s="82">
        <v>18</v>
      </c>
      <c r="CP3" s="82">
        <v>12</v>
      </c>
      <c r="CQ3" s="82">
        <v>13</v>
      </c>
      <c r="CR3" s="82">
        <v>13</v>
      </c>
      <c r="CS3" s="82"/>
      <c r="CT3" s="82">
        <v>0.71</v>
      </c>
      <c r="CU3" s="82">
        <v>0.56999999999999995</v>
      </c>
      <c r="CV3" s="82">
        <v>0.56999999999999995</v>
      </c>
      <c r="CW3" s="82">
        <v>0.55000000000000004</v>
      </c>
      <c r="CX3" s="82">
        <v>3.2</v>
      </c>
      <c r="CY3" s="82">
        <f t="shared" ref="CY3:CY66" si="4">MAX(CT3:CW3)-MIN(CT3:CW3)</f>
        <v>0.15999999999999992</v>
      </c>
      <c r="CZ3" s="82">
        <f>MAX(CU3:CW3)-CT3</f>
        <v>-0.14000000000000001</v>
      </c>
      <c r="DA3" s="82">
        <v>0</v>
      </c>
      <c r="DB3" s="82">
        <f t="shared" ref="DB3:DE49" si="5">CO3/CT3</f>
        <v>25.35211267605634</v>
      </c>
      <c r="DC3" s="82">
        <f t="shared" si="5"/>
        <v>21.05263157894737</v>
      </c>
      <c r="DD3" s="82">
        <f t="shared" si="5"/>
        <v>22.807017543859651</v>
      </c>
      <c r="DE3" s="82">
        <f t="shared" si="5"/>
        <v>23.636363636363633</v>
      </c>
      <c r="DF3" s="82">
        <v>58.3</v>
      </c>
      <c r="DG3" s="82">
        <v>74.099999999999994</v>
      </c>
      <c r="DH3" s="82">
        <v>74.099999999999994</v>
      </c>
      <c r="DI3" s="82">
        <v>77</v>
      </c>
      <c r="DJ3" s="82">
        <v>4.4000000000000004</v>
      </c>
      <c r="DK3" s="82"/>
      <c r="DL3" s="82">
        <v>3.8</v>
      </c>
      <c r="DM3" s="82">
        <v>3.3</v>
      </c>
      <c r="DN3" s="82">
        <v>136</v>
      </c>
      <c r="DO3" s="82">
        <v>144</v>
      </c>
      <c r="DP3" s="82">
        <v>143</v>
      </c>
      <c r="DQ3" s="82">
        <v>144</v>
      </c>
      <c r="DR3" s="82">
        <v>140</v>
      </c>
      <c r="DS3" s="82">
        <f t="shared" ref="DS3:DS66" si="6">DO3-DN3</f>
        <v>8</v>
      </c>
      <c r="DT3" s="82">
        <f t="shared" ref="DT3:DT16" si="7">DP3-DN3</f>
        <v>7</v>
      </c>
      <c r="DU3" s="82">
        <f t="shared" ref="DU3:DU16" si="8">DQ3-DN3</f>
        <v>8</v>
      </c>
      <c r="DV3" s="82">
        <f>MAX(DN3:DQ3)</f>
        <v>144</v>
      </c>
      <c r="DW3" s="82">
        <f>MAX(DO3:DQ3)-DN3</f>
        <v>8</v>
      </c>
      <c r="DX3" s="82">
        <f t="shared" ref="DX3:DX66" si="9">MAX(DN3:DQ3)-MIN(DN3:DQ3)</f>
        <v>8</v>
      </c>
      <c r="DY3" s="82">
        <f>0.125*DN3+0.032*DB3-0.436*DZ3+0.014*D3</f>
        <v>17.1700676056338</v>
      </c>
      <c r="DZ3" s="82">
        <v>4.2</v>
      </c>
      <c r="EA3" s="82">
        <v>3.8</v>
      </c>
      <c r="EB3" s="82">
        <v>3.9</v>
      </c>
      <c r="EC3" s="82">
        <v>4.0999999999999996</v>
      </c>
      <c r="ED3" s="82"/>
      <c r="EE3" s="82">
        <v>88</v>
      </c>
      <c r="EF3" s="82">
        <v>778.6</v>
      </c>
      <c r="EG3" s="82"/>
      <c r="EH3" s="82"/>
      <c r="EI3" s="82"/>
      <c r="EJ3" s="82">
        <f>2*(DN3)+(EE3/18)+(CO3/2.8)</f>
        <v>283.31746031746036</v>
      </c>
      <c r="EK3" s="82"/>
      <c r="EL3" s="82"/>
      <c r="EM3" s="82"/>
      <c r="EN3" s="82"/>
      <c r="EO3" s="82"/>
      <c r="EP3" s="82"/>
      <c r="EQ3" s="81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1"/>
      <c r="FO3" s="81"/>
      <c r="FP3" s="81"/>
      <c r="FQ3" s="81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</row>
    <row r="4" spans="1:184">
      <c r="A4" s="81">
        <v>2</v>
      </c>
      <c r="B4" s="81">
        <v>3716018</v>
      </c>
      <c r="C4" s="82">
        <v>20160409</v>
      </c>
      <c r="D4" s="82">
        <v>87</v>
      </c>
      <c r="E4" s="82">
        <v>1</v>
      </c>
      <c r="F4" s="82">
        <v>167</v>
      </c>
      <c r="G4" s="82">
        <v>61</v>
      </c>
      <c r="H4" s="81">
        <f t="shared" ref="H4:H67" si="10">G4/F4/F4*10000</f>
        <v>21.872422819032593</v>
      </c>
      <c r="I4" s="82">
        <v>0</v>
      </c>
      <c r="J4" s="82">
        <v>1</v>
      </c>
      <c r="K4" s="82">
        <v>0</v>
      </c>
      <c r="L4" s="82">
        <v>0</v>
      </c>
      <c r="M4" s="82">
        <v>0</v>
      </c>
      <c r="N4" s="82">
        <v>1</v>
      </c>
      <c r="O4" s="82">
        <v>0</v>
      </c>
      <c r="P4" s="82">
        <v>1</v>
      </c>
      <c r="Q4" s="82">
        <v>1</v>
      </c>
      <c r="R4" s="82">
        <v>0</v>
      </c>
      <c r="S4" s="82">
        <v>1</v>
      </c>
      <c r="T4" s="82">
        <v>0</v>
      </c>
      <c r="U4" s="82">
        <v>0</v>
      </c>
      <c r="V4" s="82">
        <v>1</v>
      </c>
      <c r="W4" s="82">
        <v>1</v>
      </c>
      <c r="X4" s="82">
        <v>3</v>
      </c>
      <c r="Y4" s="82">
        <v>2</v>
      </c>
      <c r="Z4" s="82">
        <v>1</v>
      </c>
      <c r="AA4" s="82">
        <v>1</v>
      </c>
      <c r="AB4" s="82">
        <v>0</v>
      </c>
      <c r="AC4" s="82">
        <v>0</v>
      </c>
      <c r="AD4" s="82">
        <v>0</v>
      </c>
      <c r="AE4" s="82">
        <v>0</v>
      </c>
      <c r="AF4" s="82">
        <v>19</v>
      </c>
      <c r="AG4" s="82">
        <v>73.2</v>
      </c>
      <c r="AH4" s="82">
        <v>7.5</v>
      </c>
      <c r="AI4" s="82">
        <v>3</v>
      </c>
      <c r="AJ4" s="82">
        <v>0</v>
      </c>
      <c r="AK4" s="82">
        <v>0</v>
      </c>
      <c r="AL4" s="82">
        <v>0</v>
      </c>
      <c r="AM4" s="82">
        <v>1</v>
      </c>
      <c r="AN4" s="82">
        <f t="shared" ref="AN4:AN65" si="11">2000/24/60/G4</f>
        <v>2.2768670309653915E-2</v>
      </c>
      <c r="AO4" s="82">
        <v>5</v>
      </c>
      <c r="AP4" s="82">
        <v>0</v>
      </c>
      <c r="AQ4" s="82">
        <v>14</v>
      </c>
      <c r="AR4" s="82" t="s">
        <v>65</v>
      </c>
      <c r="AS4" s="82">
        <v>0</v>
      </c>
      <c r="AT4" s="82"/>
      <c r="AU4" s="82">
        <v>2700</v>
      </c>
      <c r="AV4" s="82">
        <v>4900</v>
      </c>
      <c r="AW4" s="82">
        <v>2760</v>
      </c>
      <c r="AX4" s="82">
        <v>1500</v>
      </c>
      <c r="AY4" s="82"/>
      <c r="AZ4" s="82">
        <f t="shared" ref="AZ4:AZ67" si="12">AU4+AV4</f>
        <v>7600</v>
      </c>
      <c r="BA4" s="82">
        <f t="shared" si="0"/>
        <v>11860</v>
      </c>
      <c r="BB4" s="82">
        <v>500</v>
      </c>
      <c r="BC4" s="82">
        <v>800</v>
      </c>
      <c r="BD4" s="82">
        <v>1399</v>
      </c>
      <c r="BE4" s="82">
        <v>600</v>
      </c>
      <c r="BF4" s="82">
        <f t="shared" si="1"/>
        <v>3299</v>
      </c>
      <c r="BG4" s="82">
        <f t="shared" si="2"/>
        <v>2200</v>
      </c>
      <c r="BH4" s="82">
        <f t="shared" si="2"/>
        <v>4100</v>
      </c>
      <c r="BI4" s="82">
        <f t="shared" si="2"/>
        <v>1361</v>
      </c>
      <c r="BJ4" s="82">
        <f t="shared" si="2"/>
        <v>900</v>
      </c>
      <c r="BK4" s="82">
        <f>SUM(BG4:BJ4)</f>
        <v>8561</v>
      </c>
      <c r="BL4" s="83">
        <f>BB4/AU4</f>
        <v>0.18518518518518517</v>
      </c>
      <c r="BM4" s="83">
        <f t="shared" si="3"/>
        <v>0.16326530612244897</v>
      </c>
      <c r="BN4" s="83">
        <f t="shared" si="3"/>
        <v>0.50688405797101455</v>
      </c>
      <c r="BO4" s="83">
        <f t="shared" si="3"/>
        <v>0.4</v>
      </c>
      <c r="BP4" s="83">
        <f>BF4/BA4</f>
        <v>0.2781618887015177</v>
      </c>
      <c r="BQ4" s="82">
        <v>138</v>
      </c>
      <c r="BR4" s="82">
        <v>129</v>
      </c>
      <c r="BS4" s="82">
        <v>161</v>
      </c>
      <c r="BT4" s="82">
        <v>140</v>
      </c>
      <c r="BU4" s="82">
        <v>93</v>
      </c>
      <c r="BV4" s="82">
        <v>65</v>
      </c>
      <c r="BW4" s="82">
        <v>90</v>
      </c>
      <c r="BX4" s="82">
        <v>64</v>
      </c>
      <c r="BY4" s="82">
        <v>81</v>
      </c>
      <c r="BZ4" s="82">
        <v>66</v>
      </c>
      <c r="CA4" s="82">
        <v>90</v>
      </c>
      <c r="CB4" s="82">
        <v>66</v>
      </c>
      <c r="CC4" s="82">
        <v>44.1</v>
      </c>
      <c r="CD4" s="82">
        <v>46.8</v>
      </c>
      <c r="CE4" s="82">
        <v>48.2</v>
      </c>
      <c r="CF4" s="82">
        <v>48</v>
      </c>
      <c r="CG4" s="82">
        <f t="shared" ref="CG4:CJ19" si="13">1/CC4</f>
        <v>2.2675736961451247E-2</v>
      </c>
      <c r="CH4" s="82">
        <f t="shared" si="13"/>
        <v>2.1367521367521368E-2</v>
      </c>
      <c r="CI4" s="82">
        <f t="shared" si="13"/>
        <v>2.0746887966804978E-2</v>
      </c>
      <c r="CJ4" s="82">
        <f t="shared" si="13"/>
        <v>2.0833333333333332E-2</v>
      </c>
      <c r="CK4" s="82">
        <v>3.7</v>
      </c>
      <c r="CL4" s="82">
        <v>3.4</v>
      </c>
      <c r="CM4" s="82">
        <v>3.4</v>
      </c>
      <c r="CN4" s="82">
        <v>3.3</v>
      </c>
      <c r="CO4" s="82">
        <v>16</v>
      </c>
      <c r="CP4" s="82">
        <v>11</v>
      </c>
      <c r="CQ4" s="82">
        <v>10</v>
      </c>
      <c r="CR4" s="82">
        <v>12</v>
      </c>
      <c r="CS4" s="82"/>
      <c r="CT4" s="82">
        <v>0.86</v>
      </c>
      <c r="CU4" s="82">
        <v>0.75</v>
      </c>
      <c r="CV4" s="82">
        <v>0.8</v>
      </c>
      <c r="CW4" s="82">
        <v>0.9</v>
      </c>
      <c r="CX4" s="82">
        <v>0.95</v>
      </c>
      <c r="CY4" s="82">
        <f t="shared" si="4"/>
        <v>0.15000000000000002</v>
      </c>
      <c r="CZ4" s="82">
        <f t="shared" ref="CZ4:CZ67" si="14">MAX(CU4:CW4)-CT4</f>
        <v>4.0000000000000036E-2</v>
      </c>
      <c r="DA4" s="82">
        <v>0</v>
      </c>
      <c r="DB4" s="82">
        <f t="shared" si="5"/>
        <v>18.604651162790699</v>
      </c>
      <c r="DC4" s="82">
        <f t="shared" si="5"/>
        <v>14.666666666666666</v>
      </c>
      <c r="DD4" s="82">
        <f t="shared" si="5"/>
        <v>12.5</v>
      </c>
      <c r="DE4" s="82">
        <f t="shared" si="5"/>
        <v>13.333333333333332</v>
      </c>
      <c r="DF4" s="82">
        <v>63.7</v>
      </c>
      <c r="DG4" s="82">
        <v>74</v>
      </c>
      <c r="DH4" s="82">
        <v>69</v>
      </c>
      <c r="DI4" s="82">
        <v>60.6</v>
      </c>
      <c r="DJ4" s="82">
        <v>6.2</v>
      </c>
      <c r="DK4" s="82">
        <v>7.1</v>
      </c>
      <c r="DL4" s="82">
        <v>6.6</v>
      </c>
      <c r="DM4" s="82">
        <v>6.3</v>
      </c>
      <c r="DN4" s="82">
        <v>141</v>
      </c>
      <c r="DO4" s="82">
        <v>144</v>
      </c>
      <c r="DP4" s="82">
        <v>142</v>
      </c>
      <c r="DQ4" s="82">
        <v>142</v>
      </c>
      <c r="DR4" s="82">
        <v>139</v>
      </c>
      <c r="DS4" s="82">
        <f t="shared" si="6"/>
        <v>3</v>
      </c>
      <c r="DT4" s="82">
        <f t="shared" si="7"/>
        <v>1</v>
      </c>
      <c r="DU4" s="82">
        <f t="shared" si="8"/>
        <v>1</v>
      </c>
      <c r="DV4" s="82">
        <f t="shared" ref="DV4:DV67" si="15">MAX(DN4:DQ4)</f>
        <v>144</v>
      </c>
      <c r="DW4" s="82">
        <f t="shared" ref="DW4:DW67" si="16">MAX(DO4:DQ4)-DN4</f>
        <v>3</v>
      </c>
      <c r="DX4" s="82">
        <f t="shared" si="9"/>
        <v>3</v>
      </c>
      <c r="DY4" s="82">
        <f t="shared" ref="DY4:DY67" si="17">0.125*DN4+0.032*DB4-0.436*DZ4+0.014*D4</f>
        <v>17.5635488372093</v>
      </c>
      <c r="DZ4" s="82">
        <v>4.3</v>
      </c>
      <c r="EA4" s="82">
        <v>3.6</v>
      </c>
      <c r="EB4" s="82">
        <v>3.6</v>
      </c>
      <c r="EC4" s="82">
        <v>3.5</v>
      </c>
      <c r="ED4" s="82"/>
      <c r="EE4" s="82">
        <v>172</v>
      </c>
      <c r="EF4" s="82">
        <v>753.7</v>
      </c>
      <c r="EG4" s="82"/>
      <c r="EH4" s="82"/>
      <c r="EI4" s="82"/>
      <c r="EJ4" s="82">
        <f t="shared" ref="EJ4:EJ67" si="18">2*(DN4)+(EE4/18)+(CO4/2.8)</f>
        <v>297.26984126984127</v>
      </c>
      <c r="EK4" s="82"/>
      <c r="EL4" s="82"/>
      <c r="EM4" s="82"/>
      <c r="EN4" s="82"/>
      <c r="EO4" s="82"/>
      <c r="EP4" s="82"/>
      <c r="EQ4" s="81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1"/>
      <c r="FO4" s="81"/>
      <c r="FP4" s="81"/>
      <c r="FQ4" s="81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</row>
    <row r="5" spans="1:184">
      <c r="A5" s="81">
        <v>3</v>
      </c>
      <c r="B5" s="81">
        <v>1225267</v>
      </c>
      <c r="C5" s="82">
        <v>20160425</v>
      </c>
      <c r="D5" s="82">
        <v>81</v>
      </c>
      <c r="E5" s="82">
        <v>1</v>
      </c>
      <c r="F5" s="82">
        <v>162</v>
      </c>
      <c r="G5" s="82">
        <v>64</v>
      </c>
      <c r="H5" s="81">
        <f t="shared" si="10"/>
        <v>24.386526444139612</v>
      </c>
      <c r="I5" s="82">
        <v>1</v>
      </c>
      <c r="J5" s="82">
        <v>0</v>
      </c>
      <c r="K5" s="82">
        <v>1</v>
      </c>
      <c r="L5" s="82">
        <v>0</v>
      </c>
      <c r="M5" s="82">
        <v>0</v>
      </c>
      <c r="N5" s="82">
        <v>0</v>
      </c>
      <c r="O5" s="82">
        <v>1</v>
      </c>
      <c r="P5" s="82">
        <v>1</v>
      </c>
      <c r="Q5" s="82">
        <v>1</v>
      </c>
      <c r="R5" s="82">
        <v>0</v>
      </c>
      <c r="S5" s="82">
        <v>1</v>
      </c>
      <c r="T5" s="82">
        <v>0</v>
      </c>
      <c r="U5" s="82">
        <v>0</v>
      </c>
      <c r="V5" s="82">
        <v>1</v>
      </c>
      <c r="W5" s="82">
        <v>1</v>
      </c>
      <c r="X5" s="82">
        <v>2</v>
      </c>
      <c r="Y5" s="82">
        <v>2</v>
      </c>
      <c r="Z5" s="82">
        <v>1</v>
      </c>
      <c r="AA5" s="82">
        <v>1</v>
      </c>
      <c r="AB5" s="82">
        <v>1</v>
      </c>
      <c r="AC5" s="82">
        <v>0</v>
      </c>
      <c r="AD5" s="82">
        <v>0</v>
      </c>
      <c r="AE5" s="82">
        <v>0</v>
      </c>
      <c r="AF5" s="82">
        <v>19</v>
      </c>
      <c r="AG5" s="82">
        <v>30.7</v>
      </c>
      <c r="AH5" s="82">
        <v>7.5</v>
      </c>
      <c r="AI5" s="82">
        <v>3</v>
      </c>
      <c r="AJ5" s="82">
        <v>0</v>
      </c>
      <c r="AK5" s="82">
        <v>0</v>
      </c>
      <c r="AL5" s="82">
        <v>0</v>
      </c>
      <c r="AM5" s="82">
        <v>1</v>
      </c>
      <c r="AN5" s="82">
        <f t="shared" si="11"/>
        <v>2.1701388888888888E-2</v>
      </c>
      <c r="AO5" s="82">
        <v>3</v>
      </c>
      <c r="AP5" s="82">
        <v>0</v>
      </c>
      <c r="AQ5" s="82">
        <v>16</v>
      </c>
      <c r="AR5" s="82" t="s">
        <v>183</v>
      </c>
      <c r="AS5" s="82">
        <v>0</v>
      </c>
      <c r="AT5" s="82"/>
      <c r="AU5" s="82">
        <v>1800</v>
      </c>
      <c r="AV5" s="82">
        <v>3200</v>
      </c>
      <c r="AW5" s="82">
        <v>1850</v>
      </c>
      <c r="AX5" s="82">
        <v>1200</v>
      </c>
      <c r="AY5" s="82"/>
      <c r="AZ5" s="82">
        <f t="shared" si="12"/>
        <v>5000</v>
      </c>
      <c r="BA5" s="82">
        <f t="shared" si="0"/>
        <v>8050</v>
      </c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3"/>
      <c r="BM5" s="83"/>
      <c r="BN5" s="83"/>
      <c r="BO5" s="83"/>
      <c r="BP5" s="83"/>
      <c r="BQ5" s="82">
        <v>105</v>
      </c>
      <c r="BR5" s="82">
        <v>116</v>
      </c>
      <c r="BS5" s="82">
        <v>112</v>
      </c>
      <c r="BT5" s="82">
        <v>102</v>
      </c>
      <c r="BU5" s="82">
        <v>57</v>
      </c>
      <c r="BV5" s="82">
        <v>68</v>
      </c>
      <c r="BW5" s="82">
        <v>62</v>
      </c>
      <c r="BX5" s="82">
        <v>57</v>
      </c>
      <c r="BY5" s="82">
        <v>76</v>
      </c>
      <c r="BZ5" s="82">
        <v>68</v>
      </c>
      <c r="CA5" s="82">
        <v>70</v>
      </c>
      <c r="CB5" s="82">
        <v>70</v>
      </c>
      <c r="CC5" s="82">
        <v>37</v>
      </c>
      <c r="CD5" s="82"/>
      <c r="CE5" s="82">
        <v>34.9</v>
      </c>
      <c r="CF5" s="82">
        <v>37.299999999999997</v>
      </c>
      <c r="CG5" s="82">
        <f t="shared" si="13"/>
        <v>2.7027027027027029E-2</v>
      </c>
      <c r="CH5" s="82"/>
      <c r="CI5" s="82">
        <f t="shared" si="13"/>
        <v>2.865329512893983E-2</v>
      </c>
      <c r="CJ5" s="82">
        <f t="shared" si="13"/>
        <v>2.6809651474530832E-2</v>
      </c>
      <c r="CK5" s="82">
        <v>4</v>
      </c>
      <c r="CL5" s="82"/>
      <c r="CM5" s="82">
        <v>3.3</v>
      </c>
      <c r="CN5" s="82">
        <v>3.3</v>
      </c>
      <c r="CO5" s="82">
        <v>17</v>
      </c>
      <c r="CP5" s="82">
        <v>19</v>
      </c>
      <c r="CQ5" s="82">
        <v>20</v>
      </c>
      <c r="CR5" s="82">
        <v>24</v>
      </c>
      <c r="CS5" s="82"/>
      <c r="CT5" s="82">
        <v>1.49</v>
      </c>
      <c r="CU5" s="82">
        <v>1.56</v>
      </c>
      <c r="CV5" s="82">
        <v>1.54</v>
      </c>
      <c r="CW5" s="82">
        <v>1.74</v>
      </c>
      <c r="CX5" s="82">
        <v>1.8</v>
      </c>
      <c r="CY5" s="82">
        <f t="shared" si="4"/>
        <v>0.25</v>
      </c>
      <c r="CZ5" s="82">
        <f t="shared" si="14"/>
        <v>0.25</v>
      </c>
      <c r="DA5" s="82">
        <v>0</v>
      </c>
      <c r="DB5" s="82">
        <f t="shared" si="5"/>
        <v>11.409395973154362</v>
      </c>
      <c r="DC5" s="82">
        <f t="shared" si="5"/>
        <v>12.179487179487179</v>
      </c>
      <c r="DD5" s="82">
        <f t="shared" si="5"/>
        <v>12.987012987012987</v>
      </c>
      <c r="DE5" s="82">
        <f t="shared" si="5"/>
        <v>13.793103448275863</v>
      </c>
      <c r="DF5" s="82">
        <v>35.5</v>
      </c>
      <c r="DG5" s="82">
        <v>33.799999999999997</v>
      </c>
      <c r="DH5" s="82">
        <v>34.299999999999997</v>
      </c>
      <c r="DI5" s="82">
        <v>30</v>
      </c>
      <c r="DJ5" s="81"/>
      <c r="DK5" s="82">
        <v>5.9</v>
      </c>
      <c r="DL5" s="82">
        <v>6</v>
      </c>
      <c r="DM5" s="82">
        <v>6.1</v>
      </c>
      <c r="DN5" s="82">
        <v>142</v>
      </c>
      <c r="DO5" s="82">
        <v>141</v>
      </c>
      <c r="DP5" s="82">
        <v>142</v>
      </c>
      <c r="DQ5" s="82">
        <v>142</v>
      </c>
      <c r="DR5" s="82">
        <v>139</v>
      </c>
      <c r="DS5" s="82">
        <f t="shared" si="6"/>
        <v>-1</v>
      </c>
      <c r="DT5" s="82">
        <f t="shared" si="7"/>
        <v>0</v>
      </c>
      <c r="DU5" s="82">
        <f t="shared" si="8"/>
        <v>0</v>
      </c>
      <c r="DV5" s="82">
        <f t="shared" si="15"/>
        <v>142</v>
      </c>
      <c r="DW5" s="82">
        <f t="shared" si="16"/>
        <v>0</v>
      </c>
      <c r="DX5" s="82">
        <f t="shared" si="9"/>
        <v>1</v>
      </c>
      <c r="DY5" s="82">
        <f t="shared" si="17"/>
        <v>17.330700671140939</v>
      </c>
      <c r="DZ5" s="82">
        <v>4.4000000000000004</v>
      </c>
      <c r="EA5" s="82">
        <v>4.2</v>
      </c>
      <c r="EB5" s="82">
        <v>4.7</v>
      </c>
      <c r="EC5" s="82">
        <v>4.8</v>
      </c>
      <c r="ED5" s="82"/>
      <c r="EE5" s="82">
        <v>193</v>
      </c>
      <c r="EF5" s="82">
        <v>902</v>
      </c>
      <c r="EG5" s="82"/>
      <c r="EH5" s="82"/>
      <c r="EI5" s="82"/>
      <c r="EJ5" s="82">
        <f t="shared" si="18"/>
        <v>300.79365079365078</v>
      </c>
      <c r="EK5" s="82"/>
      <c r="EL5" s="82"/>
      <c r="EM5" s="82"/>
      <c r="EN5" s="82"/>
      <c r="EO5" s="82"/>
      <c r="EP5" s="82"/>
      <c r="EQ5" s="81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1"/>
      <c r="FO5" s="81"/>
      <c r="FP5" s="81"/>
      <c r="FQ5" s="81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</row>
    <row r="6" spans="1:184">
      <c r="A6" s="81">
        <v>4</v>
      </c>
      <c r="B6" s="81">
        <v>2854325</v>
      </c>
      <c r="C6" s="82">
        <v>20160616</v>
      </c>
      <c r="D6" s="82">
        <v>89</v>
      </c>
      <c r="E6" s="82">
        <v>1</v>
      </c>
      <c r="F6" s="82">
        <v>146</v>
      </c>
      <c r="G6" s="82">
        <v>54</v>
      </c>
      <c r="H6" s="81">
        <f t="shared" si="10"/>
        <v>25.333083130043157</v>
      </c>
      <c r="I6" s="82">
        <v>0</v>
      </c>
      <c r="J6" s="82">
        <v>1</v>
      </c>
      <c r="K6" s="82">
        <v>0</v>
      </c>
      <c r="L6" s="82">
        <v>0</v>
      </c>
      <c r="M6" s="82">
        <v>1</v>
      </c>
      <c r="N6" s="82">
        <v>0</v>
      </c>
      <c r="O6" s="82">
        <v>0</v>
      </c>
      <c r="P6" s="82">
        <v>0</v>
      </c>
      <c r="Q6" s="82">
        <v>0</v>
      </c>
      <c r="R6" s="82">
        <v>0</v>
      </c>
      <c r="S6" s="82">
        <v>0</v>
      </c>
      <c r="T6" s="82">
        <v>0</v>
      </c>
      <c r="U6" s="82">
        <v>0</v>
      </c>
      <c r="V6" s="82">
        <v>0</v>
      </c>
      <c r="W6" s="82">
        <v>0</v>
      </c>
      <c r="X6" s="82">
        <v>3</v>
      </c>
      <c r="Y6" s="82">
        <v>1</v>
      </c>
      <c r="Z6" s="82">
        <v>1</v>
      </c>
      <c r="AA6" s="82">
        <v>1</v>
      </c>
      <c r="AB6" s="82">
        <v>1</v>
      </c>
      <c r="AC6" s="82">
        <v>0</v>
      </c>
      <c r="AD6" s="82">
        <v>0</v>
      </c>
      <c r="AE6" s="82">
        <v>0</v>
      </c>
      <c r="AF6" s="82">
        <v>37</v>
      </c>
      <c r="AG6" s="82">
        <v>53.8</v>
      </c>
      <c r="AH6" s="82">
        <v>7.5</v>
      </c>
      <c r="AI6" s="82">
        <v>2</v>
      </c>
      <c r="AJ6" s="82">
        <v>1</v>
      </c>
      <c r="AK6" s="82">
        <v>1</v>
      </c>
      <c r="AL6" s="82">
        <v>0</v>
      </c>
      <c r="AM6" s="82">
        <v>1</v>
      </c>
      <c r="AN6" s="82">
        <f t="shared" si="11"/>
        <v>2.5720164609053495E-2</v>
      </c>
      <c r="AO6" s="82">
        <v>5</v>
      </c>
      <c r="AP6" s="82">
        <v>0</v>
      </c>
      <c r="AQ6" s="82">
        <v>8</v>
      </c>
      <c r="AR6" s="82" t="s">
        <v>66</v>
      </c>
      <c r="AS6" s="82">
        <v>0</v>
      </c>
      <c r="AT6" s="82"/>
      <c r="AU6" s="82">
        <v>1115</v>
      </c>
      <c r="AV6" s="82">
        <v>3590</v>
      </c>
      <c r="AW6" s="82">
        <v>2690</v>
      </c>
      <c r="AX6" s="82"/>
      <c r="AY6" s="82"/>
      <c r="AZ6" s="82">
        <f t="shared" si="12"/>
        <v>4705</v>
      </c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3"/>
      <c r="BM6" s="83"/>
      <c r="BN6" s="83"/>
      <c r="BO6" s="83"/>
      <c r="BP6" s="83"/>
      <c r="BQ6" s="82">
        <v>166</v>
      </c>
      <c r="BR6" s="82">
        <v>110</v>
      </c>
      <c r="BS6" s="82">
        <v>142</v>
      </c>
      <c r="BT6" s="82">
        <v>124</v>
      </c>
      <c r="BU6" s="82">
        <v>133</v>
      </c>
      <c r="BV6" s="82">
        <v>59</v>
      </c>
      <c r="BW6" s="82">
        <v>68</v>
      </c>
      <c r="BX6" s="82">
        <v>64</v>
      </c>
      <c r="BY6" s="82">
        <v>61</v>
      </c>
      <c r="BZ6" s="82">
        <v>43</v>
      </c>
      <c r="CA6" s="82">
        <v>47</v>
      </c>
      <c r="CB6" s="82">
        <v>45</v>
      </c>
      <c r="CC6" s="82">
        <v>37.5</v>
      </c>
      <c r="CD6" s="82">
        <v>31.3</v>
      </c>
      <c r="CE6" s="82">
        <v>33.6</v>
      </c>
      <c r="CF6" s="82">
        <v>36.200000000000003</v>
      </c>
      <c r="CG6" s="82">
        <f t="shared" si="13"/>
        <v>2.6666666666666668E-2</v>
      </c>
      <c r="CH6" s="82">
        <f t="shared" si="13"/>
        <v>3.1948881789137379E-2</v>
      </c>
      <c r="CI6" s="82">
        <f t="shared" si="13"/>
        <v>2.976190476190476E-2</v>
      </c>
      <c r="CJ6" s="82">
        <f t="shared" si="13"/>
        <v>2.7624309392265192E-2</v>
      </c>
      <c r="CK6" s="82">
        <v>4.2</v>
      </c>
      <c r="CL6" s="82"/>
      <c r="CM6" s="82">
        <v>3.4</v>
      </c>
      <c r="CN6" s="82">
        <v>3.7</v>
      </c>
      <c r="CO6" s="82">
        <v>12</v>
      </c>
      <c r="CP6" s="82">
        <v>13</v>
      </c>
      <c r="CQ6" s="82">
        <v>15</v>
      </c>
      <c r="CR6" s="82">
        <v>14</v>
      </c>
      <c r="CS6" s="82"/>
      <c r="CT6" s="82">
        <v>1.17</v>
      </c>
      <c r="CU6" s="82">
        <v>1.1599999999999999</v>
      </c>
      <c r="CV6" s="82">
        <v>1.1499999999999999</v>
      </c>
      <c r="CW6" s="82">
        <v>0.95</v>
      </c>
      <c r="CX6" s="82">
        <v>1.26</v>
      </c>
      <c r="CY6" s="82">
        <f t="shared" si="4"/>
        <v>0.21999999999999997</v>
      </c>
      <c r="CZ6" s="82">
        <f t="shared" si="14"/>
        <v>-1.0000000000000009E-2</v>
      </c>
      <c r="DA6" s="82">
        <v>0</v>
      </c>
      <c r="DB6" s="82">
        <f t="shared" si="5"/>
        <v>10.256410256410257</v>
      </c>
      <c r="DC6" s="82">
        <f t="shared" si="5"/>
        <v>11.206896551724139</v>
      </c>
      <c r="DD6" s="82">
        <f t="shared" si="5"/>
        <v>13.043478260869566</v>
      </c>
      <c r="DE6" s="82">
        <f t="shared" si="5"/>
        <v>14.736842105263159</v>
      </c>
      <c r="DF6" s="82">
        <v>45.1</v>
      </c>
      <c r="DG6" s="82">
        <v>45.5</v>
      </c>
      <c r="DH6" s="82">
        <v>45.9</v>
      </c>
      <c r="DI6" s="82">
        <v>56.6</v>
      </c>
      <c r="DJ6" s="82">
        <v>8.8000000000000007</v>
      </c>
      <c r="DK6" s="82"/>
      <c r="DL6" s="82">
        <v>9.8000000000000007</v>
      </c>
      <c r="DM6" s="82">
        <v>9.3000000000000007</v>
      </c>
      <c r="DN6" s="82">
        <v>143</v>
      </c>
      <c r="DO6" s="82">
        <v>144</v>
      </c>
      <c r="DP6" s="18">
        <v>148</v>
      </c>
      <c r="DQ6" s="57">
        <v>152</v>
      </c>
      <c r="DR6" s="82">
        <v>143</v>
      </c>
      <c r="DS6" s="82">
        <f t="shared" si="6"/>
        <v>1</v>
      </c>
      <c r="DT6" s="82">
        <f t="shared" si="7"/>
        <v>5</v>
      </c>
      <c r="DU6" s="82">
        <f t="shared" si="8"/>
        <v>9</v>
      </c>
      <c r="DV6" s="82">
        <f t="shared" si="15"/>
        <v>152</v>
      </c>
      <c r="DW6" s="82">
        <f t="shared" si="16"/>
        <v>9</v>
      </c>
      <c r="DX6" s="82">
        <f t="shared" si="9"/>
        <v>9</v>
      </c>
      <c r="DY6" s="82">
        <f t="shared" si="17"/>
        <v>18.228405128205125</v>
      </c>
      <c r="DZ6" s="82">
        <v>2.8</v>
      </c>
      <c r="EA6" s="82">
        <v>2.2999999999999998</v>
      </c>
      <c r="EB6" s="82">
        <v>3.1</v>
      </c>
      <c r="EC6" s="82">
        <v>3.7</v>
      </c>
      <c r="ED6" s="82"/>
      <c r="EE6" s="82">
        <v>271</v>
      </c>
      <c r="EF6" s="82">
        <v>2355.6</v>
      </c>
      <c r="EG6" s="82"/>
      <c r="EH6" s="82"/>
      <c r="EI6" s="82"/>
      <c r="EJ6" s="82">
        <f t="shared" si="18"/>
        <v>305.34126984126982</v>
      </c>
      <c r="EK6" s="82"/>
      <c r="EL6" s="82"/>
      <c r="EM6" s="82"/>
      <c r="EN6" s="82"/>
      <c r="EO6" s="82"/>
      <c r="EP6" s="82"/>
      <c r="EQ6" s="81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1"/>
      <c r="FO6" s="81"/>
      <c r="FP6" s="81"/>
      <c r="FQ6" s="81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</row>
    <row r="7" spans="1:184">
      <c r="A7" s="81">
        <v>5</v>
      </c>
      <c r="B7" s="81">
        <v>5409328</v>
      </c>
      <c r="C7" s="82">
        <v>20160630</v>
      </c>
      <c r="D7" s="82">
        <v>80</v>
      </c>
      <c r="E7" s="82">
        <v>1</v>
      </c>
      <c r="F7" s="82">
        <v>149</v>
      </c>
      <c r="G7" s="82">
        <v>48</v>
      </c>
      <c r="H7" s="81">
        <f t="shared" si="10"/>
        <v>21.620647718571234</v>
      </c>
      <c r="I7" s="82">
        <v>0</v>
      </c>
      <c r="J7" s="82">
        <v>1</v>
      </c>
      <c r="K7" s="82">
        <v>0</v>
      </c>
      <c r="L7" s="82">
        <v>1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3</v>
      </c>
      <c r="Y7" s="82">
        <v>1</v>
      </c>
      <c r="Z7" s="82">
        <v>1</v>
      </c>
      <c r="AA7" s="82">
        <v>1</v>
      </c>
      <c r="AB7" s="82">
        <v>0</v>
      </c>
      <c r="AC7" s="82">
        <v>1</v>
      </c>
      <c r="AD7" s="82">
        <v>0</v>
      </c>
      <c r="AE7" s="82">
        <v>0</v>
      </c>
      <c r="AF7" s="82">
        <v>57</v>
      </c>
      <c r="AG7" s="82">
        <v>45.6</v>
      </c>
      <c r="AH7" s="82">
        <v>7.5</v>
      </c>
      <c r="AI7" s="82">
        <v>3</v>
      </c>
      <c r="AJ7" s="82">
        <v>0</v>
      </c>
      <c r="AK7" s="82">
        <v>0</v>
      </c>
      <c r="AL7" s="82">
        <v>0</v>
      </c>
      <c r="AM7" s="82">
        <v>1</v>
      </c>
      <c r="AN7" s="82">
        <f t="shared" si="11"/>
        <v>2.8935185185185185E-2</v>
      </c>
      <c r="AO7" s="82">
        <v>4</v>
      </c>
      <c r="AP7" s="82">
        <v>0</v>
      </c>
      <c r="AQ7" s="82">
        <v>27</v>
      </c>
      <c r="AR7" s="82" t="s">
        <v>67</v>
      </c>
      <c r="AS7" s="82">
        <v>0</v>
      </c>
      <c r="AT7" s="82"/>
      <c r="AU7" s="82">
        <v>1400</v>
      </c>
      <c r="AV7" s="82">
        <v>2300</v>
      </c>
      <c r="AW7" s="82">
        <v>1700</v>
      </c>
      <c r="AX7" s="82">
        <v>1200</v>
      </c>
      <c r="AY7" s="82"/>
      <c r="AZ7" s="82">
        <f t="shared" si="12"/>
        <v>3700</v>
      </c>
      <c r="BA7" s="82">
        <f t="shared" si="0"/>
        <v>6600</v>
      </c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3"/>
      <c r="BM7" s="83"/>
      <c r="BN7" s="83"/>
      <c r="BO7" s="83"/>
      <c r="BP7" s="83"/>
      <c r="BQ7" s="82">
        <v>182</v>
      </c>
      <c r="BR7" s="82">
        <v>92</v>
      </c>
      <c r="BS7" s="82">
        <v>138</v>
      </c>
      <c r="BT7" s="82">
        <v>104</v>
      </c>
      <c r="BU7" s="82">
        <v>84</v>
      </c>
      <c r="BV7" s="82">
        <v>58</v>
      </c>
      <c r="BW7" s="82">
        <v>78</v>
      </c>
      <c r="BX7" s="82">
        <v>60</v>
      </c>
      <c r="BY7" s="82">
        <v>73</v>
      </c>
      <c r="BZ7" s="82">
        <v>70</v>
      </c>
      <c r="CA7" s="82">
        <v>64</v>
      </c>
      <c r="CB7" s="82">
        <v>80</v>
      </c>
      <c r="CC7" s="82">
        <v>35.299999999999997</v>
      </c>
      <c r="CD7" s="82">
        <v>35.700000000000003</v>
      </c>
      <c r="CE7" s="82">
        <v>36</v>
      </c>
      <c r="CF7" s="82">
        <v>35.200000000000003</v>
      </c>
      <c r="CG7" s="82">
        <f t="shared" si="13"/>
        <v>2.8328611898017001E-2</v>
      </c>
      <c r="CH7" s="82">
        <f t="shared" si="13"/>
        <v>2.8011204481792715E-2</v>
      </c>
      <c r="CI7" s="82">
        <f t="shared" si="13"/>
        <v>2.7777777777777776E-2</v>
      </c>
      <c r="CJ7" s="82">
        <f t="shared" si="13"/>
        <v>2.8409090909090908E-2</v>
      </c>
      <c r="CK7" s="82">
        <v>3.4</v>
      </c>
      <c r="CL7" s="82">
        <v>3</v>
      </c>
      <c r="CM7" s="82">
        <v>3.1</v>
      </c>
      <c r="CN7" s="82">
        <v>2.9</v>
      </c>
      <c r="CO7" s="82">
        <v>22</v>
      </c>
      <c r="CP7" s="82">
        <v>22</v>
      </c>
      <c r="CQ7" s="82">
        <v>22</v>
      </c>
      <c r="CR7" s="82">
        <v>24</v>
      </c>
      <c r="CS7" s="82"/>
      <c r="CT7" s="82">
        <v>1.19</v>
      </c>
      <c r="CU7" s="82">
        <v>1.44</v>
      </c>
      <c r="CV7" s="82">
        <v>1.44</v>
      </c>
      <c r="CW7" s="82">
        <v>1.53</v>
      </c>
      <c r="CX7" s="82">
        <v>1.74</v>
      </c>
      <c r="CY7" s="82">
        <f t="shared" si="4"/>
        <v>0.34000000000000008</v>
      </c>
      <c r="CZ7" s="82">
        <f t="shared" si="14"/>
        <v>0.34000000000000008</v>
      </c>
      <c r="DA7" s="82">
        <v>1</v>
      </c>
      <c r="DB7" s="82">
        <f t="shared" si="5"/>
        <v>18.487394957983195</v>
      </c>
      <c r="DC7" s="82">
        <f t="shared" si="5"/>
        <v>15.277777777777779</v>
      </c>
      <c r="DD7" s="82">
        <f t="shared" si="5"/>
        <v>15.277777777777779</v>
      </c>
      <c r="DE7" s="82">
        <f t="shared" si="5"/>
        <v>15.686274509803921</v>
      </c>
      <c r="DF7" s="82">
        <v>45.6</v>
      </c>
      <c r="DG7" s="82">
        <v>37</v>
      </c>
      <c r="DH7" s="82">
        <v>37</v>
      </c>
      <c r="DI7" s="82">
        <v>34.6</v>
      </c>
      <c r="DJ7" s="82">
        <v>3.9</v>
      </c>
      <c r="DK7" s="82">
        <v>4.5</v>
      </c>
      <c r="DL7" s="82">
        <v>4.5</v>
      </c>
      <c r="DM7" s="82">
        <v>5.2</v>
      </c>
      <c r="DN7" s="82">
        <v>145</v>
      </c>
      <c r="DO7" s="82">
        <v>147</v>
      </c>
      <c r="DP7" s="82">
        <v>147</v>
      </c>
      <c r="DQ7" s="82">
        <v>143</v>
      </c>
      <c r="DR7" s="82">
        <v>145</v>
      </c>
      <c r="DS7" s="82">
        <f t="shared" si="6"/>
        <v>2</v>
      </c>
      <c r="DT7" s="82">
        <f t="shared" si="7"/>
        <v>2</v>
      </c>
      <c r="DU7" s="82">
        <f t="shared" si="8"/>
        <v>-2</v>
      </c>
      <c r="DV7" s="82">
        <f t="shared" si="15"/>
        <v>147</v>
      </c>
      <c r="DW7" s="82">
        <f t="shared" si="16"/>
        <v>2</v>
      </c>
      <c r="DX7" s="82">
        <f t="shared" si="9"/>
        <v>4</v>
      </c>
      <c r="DY7" s="82">
        <f t="shared" si="17"/>
        <v>18.005396638655466</v>
      </c>
      <c r="DZ7" s="82">
        <v>4.2</v>
      </c>
      <c r="EA7" s="82">
        <v>4.3</v>
      </c>
      <c r="EB7" s="82">
        <v>4.3</v>
      </c>
      <c r="EC7" s="82">
        <v>4.7</v>
      </c>
      <c r="ED7" s="82"/>
      <c r="EE7" s="82">
        <v>93</v>
      </c>
      <c r="EF7" s="82">
        <v>544.6</v>
      </c>
      <c r="EG7" s="82"/>
      <c r="EH7" s="82"/>
      <c r="EI7" s="82"/>
      <c r="EJ7" s="82">
        <f t="shared" si="18"/>
        <v>303.02380952380952</v>
      </c>
      <c r="EK7" s="82"/>
      <c r="EL7" s="82"/>
      <c r="EM7" s="82"/>
      <c r="EN7" s="82"/>
      <c r="EO7" s="82"/>
      <c r="EP7" s="82"/>
      <c r="EQ7" s="81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1"/>
      <c r="FO7" s="81"/>
      <c r="FP7" s="81"/>
      <c r="FQ7" s="81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</row>
    <row r="8" spans="1:184">
      <c r="A8" s="81">
        <v>6</v>
      </c>
      <c r="B8" s="81">
        <v>5417676</v>
      </c>
      <c r="C8" s="82">
        <v>20160721</v>
      </c>
      <c r="D8" s="82">
        <v>76</v>
      </c>
      <c r="E8" s="82">
        <v>1</v>
      </c>
      <c r="F8" s="82">
        <v>168</v>
      </c>
      <c r="G8" s="82">
        <v>63.5</v>
      </c>
      <c r="H8" s="81">
        <f t="shared" si="10"/>
        <v>22.498582766439906</v>
      </c>
      <c r="I8" s="82">
        <v>1</v>
      </c>
      <c r="J8" s="82">
        <v>1</v>
      </c>
      <c r="K8" s="82">
        <v>0</v>
      </c>
      <c r="L8" s="82">
        <v>0</v>
      </c>
      <c r="M8" s="82">
        <v>0</v>
      </c>
      <c r="N8" s="82">
        <v>1</v>
      </c>
      <c r="O8" s="82">
        <v>0</v>
      </c>
      <c r="P8" s="82">
        <v>0</v>
      </c>
      <c r="Q8" s="82">
        <v>0</v>
      </c>
      <c r="R8" s="82">
        <v>1</v>
      </c>
      <c r="S8" s="82">
        <v>1</v>
      </c>
      <c r="T8" s="82">
        <v>0</v>
      </c>
      <c r="U8" s="82">
        <v>0</v>
      </c>
      <c r="V8" s="82">
        <v>0</v>
      </c>
      <c r="W8" s="82">
        <v>0</v>
      </c>
      <c r="X8" s="82">
        <v>4</v>
      </c>
      <c r="Y8" s="82">
        <v>1</v>
      </c>
      <c r="Z8" s="82">
        <v>1</v>
      </c>
      <c r="AA8" s="82">
        <v>1</v>
      </c>
      <c r="AB8" s="82">
        <v>0</v>
      </c>
      <c r="AC8" s="82">
        <v>1</v>
      </c>
      <c r="AD8" s="82">
        <v>1</v>
      </c>
      <c r="AE8" s="82">
        <v>1</v>
      </c>
      <c r="AF8" s="82">
        <v>32</v>
      </c>
      <c r="AG8" s="82">
        <v>45.4</v>
      </c>
      <c r="AH8" s="82">
        <v>7.5</v>
      </c>
      <c r="AI8" s="82">
        <v>3</v>
      </c>
      <c r="AJ8" s="82">
        <v>0</v>
      </c>
      <c r="AK8" s="82">
        <v>0</v>
      </c>
      <c r="AL8" s="82">
        <v>0</v>
      </c>
      <c r="AM8" s="82">
        <v>1</v>
      </c>
      <c r="AN8" s="82">
        <f t="shared" si="11"/>
        <v>2.1872265966754154E-2</v>
      </c>
      <c r="AO8" s="82">
        <v>5</v>
      </c>
      <c r="AP8" s="82">
        <v>0</v>
      </c>
      <c r="AQ8" s="82">
        <v>28</v>
      </c>
      <c r="AR8" s="82" t="s">
        <v>184</v>
      </c>
      <c r="AS8" s="82">
        <v>0</v>
      </c>
      <c r="AT8" s="82"/>
      <c r="AU8" s="82">
        <v>1490</v>
      </c>
      <c r="AV8" s="82">
        <v>2620</v>
      </c>
      <c r="AW8" s="82">
        <v>2640</v>
      </c>
      <c r="AX8" s="82">
        <v>2820</v>
      </c>
      <c r="AY8" s="82"/>
      <c r="AZ8" s="82">
        <f t="shared" si="12"/>
        <v>4110</v>
      </c>
      <c r="BA8" s="82">
        <f t="shared" si="0"/>
        <v>9570</v>
      </c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3"/>
      <c r="BM8" s="83"/>
      <c r="BN8" s="83"/>
      <c r="BO8" s="83"/>
      <c r="BP8" s="83"/>
      <c r="BQ8" s="82">
        <v>142</v>
      </c>
      <c r="BR8" s="82">
        <v>127</v>
      </c>
      <c r="BS8" s="82">
        <v>110</v>
      </c>
      <c r="BT8" s="82">
        <v>124</v>
      </c>
      <c r="BU8" s="82">
        <v>68</v>
      </c>
      <c r="BV8" s="82">
        <v>55</v>
      </c>
      <c r="BW8" s="82">
        <v>63</v>
      </c>
      <c r="BX8" s="82">
        <v>46</v>
      </c>
      <c r="BY8" s="82">
        <v>82</v>
      </c>
      <c r="BZ8" s="82">
        <v>66</v>
      </c>
      <c r="CA8" s="82">
        <v>59</v>
      </c>
      <c r="CB8" s="82">
        <v>72</v>
      </c>
      <c r="CC8" s="82">
        <v>38.1</v>
      </c>
      <c r="CD8" s="82">
        <v>34.1</v>
      </c>
      <c r="CE8" s="82">
        <v>35.700000000000003</v>
      </c>
      <c r="CF8" s="82">
        <v>37.799999999999997</v>
      </c>
      <c r="CG8" s="82">
        <f t="shared" si="13"/>
        <v>2.6246719160104987E-2</v>
      </c>
      <c r="CH8" s="82">
        <f t="shared" si="13"/>
        <v>2.9325513196480937E-2</v>
      </c>
      <c r="CI8" s="82">
        <f t="shared" si="13"/>
        <v>2.8011204481792715E-2</v>
      </c>
      <c r="CJ8" s="82">
        <f t="shared" si="13"/>
        <v>2.6455026455026457E-2</v>
      </c>
      <c r="CK8" s="82">
        <v>4.3</v>
      </c>
      <c r="CL8" s="82">
        <v>3.8</v>
      </c>
      <c r="CM8" s="82">
        <v>3.6</v>
      </c>
      <c r="CN8" s="82">
        <v>3.6</v>
      </c>
      <c r="CO8" s="82">
        <v>18</v>
      </c>
      <c r="CP8" s="82">
        <v>13</v>
      </c>
      <c r="CQ8" s="82">
        <v>13</v>
      </c>
      <c r="CR8" s="82">
        <v>11</v>
      </c>
      <c r="CS8" s="82"/>
      <c r="CT8" s="82">
        <v>1.21</v>
      </c>
      <c r="CU8" s="82">
        <v>0.88</v>
      </c>
      <c r="CV8" s="82">
        <v>0.88</v>
      </c>
      <c r="CW8" s="82">
        <v>0.8</v>
      </c>
      <c r="CX8" s="82">
        <v>0.92</v>
      </c>
      <c r="CY8" s="82">
        <f t="shared" si="4"/>
        <v>0.40999999999999992</v>
      </c>
      <c r="CZ8" s="82">
        <f t="shared" si="14"/>
        <v>-0.32999999999999996</v>
      </c>
      <c r="DA8" s="82">
        <v>0</v>
      </c>
      <c r="DB8" s="82">
        <f t="shared" si="5"/>
        <v>14.87603305785124</v>
      </c>
      <c r="DC8" s="82">
        <f t="shared" si="5"/>
        <v>14.772727272727273</v>
      </c>
      <c r="DD8" s="82">
        <f t="shared" si="5"/>
        <v>14.772727272727273</v>
      </c>
      <c r="DE8" s="82">
        <f t="shared" si="5"/>
        <v>13.75</v>
      </c>
      <c r="DF8" s="82">
        <v>45.4</v>
      </c>
      <c r="DG8" s="82">
        <v>64.400000000000006</v>
      </c>
      <c r="DH8" s="82">
        <v>71.5</v>
      </c>
      <c r="DI8" s="82">
        <v>70.5</v>
      </c>
      <c r="DJ8" s="82">
        <v>5.0999999999999996</v>
      </c>
      <c r="DK8" s="82"/>
      <c r="DL8" s="82"/>
      <c r="DM8" s="82">
        <v>4.0999999999999996</v>
      </c>
      <c r="DN8" s="82">
        <v>135</v>
      </c>
      <c r="DO8" s="82">
        <v>137</v>
      </c>
      <c r="DP8" s="82">
        <v>141</v>
      </c>
      <c r="DQ8" s="82">
        <v>141</v>
      </c>
      <c r="DR8" s="82">
        <v>143</v>
      </c>
      <c r="DS8" s="82">
        <f t="shared" si="6"/>
        <v>2</v>
      </c>
      <c r="DT8" s="82">
        <f t="shared" si="7"/>
        <v>6</v>
      </c>
      <c r="DU8" s="82">
        <f t="shared" si="8"/>
        <v>6</v>
      </c>
      <c r="DV8" s="82">
        <f t="shared" si="15"/>
        <v>141</v>
      </c>
      <c r="DW8" s="82">
        <f t="shared" si="16"/>
        <v>6</v>
      </c>
      <c r="DX8" s="82">
        <f t="shared" si="9"/>
        <v>6</v>
      </c>
      <c r="DY8" s="82">
        <f t="shared" si="17"/>
        <v>16.496633057851241</v>
      </c>
      <c r="DZ8" s="82">
        <v>4.4000000000000004</v>
      </c>
      <c r="EA8" s="82">
        <v>3.6</v>
      </c>
      <c r="EB8" s="82">
        <v>4.2</v>
      </c>
      <c r="EC8" s="82">
        <v>3.9</v>
      </c>
      <c r="ED8" s="82"/>
      <c r="EE8" s="82">
        <v>166</v>
      </c>
      <c r="EF8" s="82">
        <v>1221.5</v>
      </c>
      <c r="EG8" s="82"/>
      <c r="EH8" s="82"/>
      <c r="EI8" s="82"/>
      <c r="EJ8" s="82">
        <f t="shared" si="18"/>
        <v>285.65079365079367</v>
      </c>
      <c r="EK8" s="82"/>
      <c r="EL8" s="82"/>
      <c r="EM8" s="82"/>
      <c r="EN8" s="82"/>
      <c r="EO8" s="82"/>
      <c r="EP8" s="82"/>
      <c r="EQ8" s="81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1"/>
      <c r="FO8" s="81"/>
      <c r="FP8" s="81"/>
      <c r="FQ8" s="81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</row>
    <row r="9" spans="1:184">
      <c r="A9" s="84">
        <v>7</v>
      </c>
      <c r="B9" s="84">
        <v>1225267</v>
      </c>
      <c r="C9" s="85">
        <v>20161215</v>
      </c>
      <c r="D9" s="85">
        <v>81</v>
      </c>
      <c r="E9" s="85">
        <v>1</v>
      </c>
      <c r="F9" s="85">
        <v>162</v>
      </c>
      <c r="G9" s="85">
        <v>64.5</v>
      </c>
      <c r="H9" s="84">
        <f t="shared" si="10"/>
        <v>24.577046181984453</v>
      </c>
      <c r="I9" s="86">
        <v>1</v>
      </c>
      <c r="J9" s="86">
        <v>0</v>
      </c>
      <c r="K9" s="86">
        <v>1</v>
      </c>
      <c r="L9" s="86">
        <v>0</v>
      </c>
      <c r="M9" s="86">
        <v>0</v>
      </c>
      <c r="N9" s="86">
        <v>0</v>
      </c>
      <c r="O9" s="86">
        <v>1</v>
      </c>
      <c r="P9" s="86">
        <v>1</v>
      </c>
      <c r="Q9" s="86">
        <v>1</v>
      </c>
      <c r="R9" s="86">
        <v>0</v>
      </c>
      <c r="S9" s="85">
        <v>1</v>
      </c>
      <c r="T9" s="85">
        <v>0</v>
      </c>
      <c r="U9" s="85">
        <v>0</v>
      </c>
      <c r="V9" s="85">
        <v>1</v>
      </c>
      <c r="W9" s="85">
        <v>1</v>
      </c>
      <c r="X9" s="85">
        <v>2</v>
      </c>
      <c r="Y9" s="85">
        <v>2</v>
      </c>
      <c r="Z9" s="85">
        <v>1</v>
      </c>
      <c r="AA9" s="85">
        <v>1</v>
      </c>
      <c r="AB9" s="85">
        <v>1</v>
      </c>
      <c r="AC9" s="85">
        <v>0</v>
      </c>
      <c r="AD9" s="85">
        <v>0</v>
      </c>
      <c r="AE9" s="85">
        <v>0</v>
      </c>
      <c r="AF9" s="85">
        <v>26</v>
      </c>
      <c r="AG9" s="85">
        <v>26.8</v>
      </c>
      <c r="AH9" s="85">
        <v>7.5</v>
      </c>
      <c r="AI9" s="85">
        <v>14</v>
      </c>
      <c r="AJ9" s="85">
        <v>0</v>
      </c>
      <c r="AK9" s="85">
        <v>0</v>
      </c>
      <c r="AL9" s="85">
        <v>0</v>
      </c>
      <c r="AM9" s="85">
        <v>1</v>
      </c>
      <c r="AN9" s="86">
        <f t="shared" si="11"/>
        <v>2.1533161068044787E-2</v>
      </c>
      <c r="AO9" s="85">
        <v>6</v>
      </c>
      <c r="AP9" s="85">
        <v>1</v>
      </c>
      <c r="AQ9" s="85">
        <v>14</v>
      </c>
      <c r="AR9" s="85"/>
      <c r="AS9" s="85">
        <v>0</v>
      </c>
      <c r="AT9" s="85"/>
      <c r="AU9" s="85">
        <v>400</v>
      </c>
      <c r="AV9" s="85">
        <v>4500</v>
      </c>
      <c r="AW9" s="85">
        <v>2100</v>
      </c>
      <c r="AX9" s="85">
        <v>2500</v>
      </c>
      <c r="AY9" s="85">
        <v>1400</v>
      </c>
      <c r="AZ9" s="86">
        <f t="shared" si="12"/>
        <v>4900</v>
      </c>
      <c r="BA9" s="86">
        <f t="shared" si="0"/>
        <v>9500</v>
      </c>
      <c r="BB9" s="86">
        <v>0</v>
      </c>
      <c r="BC9" s="86">
        <v>500</v>
      </c>
      <c r="BD9" s="86">
        <v>1000</v>
      </c>
      <c r="BE9" s="86">
        <v>700</v>
      </c>
      <c r="BF9" s="86">
        <f t="shared" si="1"/>
        <v>2200</v>
      </c>
      <c r="BG9" s="86">
        <f t="shared" si="2"/>
        <v>400</v>
      </c>
      <c r="BH9" s="86">
        <f t="shared" si="2"/>
        <v>4000</v>
      </c>
      <c r="BI9" s="86">
        <f t="shared" si="2"/>
        <v>1100</v>
      </c>
      <c r="BJ9" s="86">
        <f t="shared" si="2"/>
        <v>1800</v>
      </c>
      <c r="BK9" s="87">
        <f>SUM(BG9:BJ9)</f>
        <v>7300</v>
      </c>
      <c r="BL9" s="87">
        <f>BB9/AU9</f>
        <v>0</v>
      </c>
      <c r="BM9" s="87">
        <f t="shared" ref="BM9:BO16" si="19">BC9/AV9</f>
        <v>0.1111111111111111</v>
      </c>
      <c r="BN9" s="87">
        <f t="shared" si="19"/>
        <v>0.47619047619047616</v>
      </c>
      <c r="BO9" s="87">
        <f t="shared" si="19"/>
        <v>0.28000000000000003</v>
      </c>
      <c r="BP9" s="87">
        <f>BF9/BA9</f>
        <v>0.23157894736842105</v>
      </c>
      <c r="BQ9" s="85">
        <v>146</v>
      </c>
      <c r="BR9" s="85">
        <v>132</v>
      </c>
      <c r="BS9" s="85">
        <v>108</v>
      </c>
      <c r="BT9" s="85">
        <v>110</v>
      </c>
      <c r="BU9" s="85">
        <v>102</v>
      </c>
      <c r="BV9" s="85">
        <v>60</v>
      </c>
      <c r="BW9" s="85">
        <v>58</v>
      </c>
      <c r="BX9" s="85">
        <v>76</v>
      </c>
      <c r="BY9" s="85">
        <v>98</v>
      </c>
      <c r="BZ9" s="85">
        <v>70</v>
      </c>
      <c r="CA9" s="85">
        <v>70</v>
      </c>
      <c r="CB9" s="85">
        <v>70</v>
      </c>
      <c r="CC9" s="85">
        <v>33.5</v>
      </c>
      <c r="CD9" s="85">
        <v>32.5</v>
      </c>
      <c r="CE9" s="85">
        <v>32.700000000000003</v>
      </c>
      <c r="CF9" s="85">
        <v>33.200000000000003</v>
      </c>
      <c r="CG9" s="86">
        <f t="shared" si="13"/>
        <v>2.9850746268656716E-2</v>
      </c>
      <c r="CH9" s="86">
        <f t="shared" si="13"/>
        <v>3.0769230769230771E-2</v>
      </c>
      <c r="CI9" s="86">
        <f t="shared" si="13"/>
        <v>3.0581039755351678E-2</v>
      </c>
      <c r="CJ9" s="86">
        <f t="shared" si="13"/>
        <v>3.012048192771084E-2</v>
      </c>
      <c r="CK9" s="85">
        <v>3.8</v>
      </c>
      <c r="CL9" s="85">
        <v>3.2</v>
      </c>
      <c r="CM9" s="85">
        <v>3</v>
      </c>
      <c r="CN9" s="85">
        <v>3.1</v>
      </c>
      <c r="CO9" s="85">
        <v>34</v>
      </c>
      <c r="CP9" s="85">
        <v>31</v>
      </c>
      <c r="CQ9" s="85">
        <v>31</v>
      </c>
      <c r="CR9" s="85">
        <v>24</v>
      </c>
      <c r="CS9" s="85"/>
      <c r="CT9" s="85">
        <v>1.92</v>
      </c>
      <c r="CU9" s="85">
        <v>1.81</v>
      </c>
      <c r="CV9" s="85">
        <v>1.84</v>
      </c>
      <c r="CW9" s="85">
        <v>1.64</v>
      </c>
      <c r="CX9" s="85">
        <v>1.81</v>
      </c>
      <c r="CY9" s="86">
        <f t="shared" si="4"/>
        <v>0.28000000000000003</v>
      </c>
      <c r="CZ9" s="86">
        <f t="shared" si="14"/>
        <v>-7.9999999999999849E-2</v>
      </c>
      <c r="DA9" s="86">
        <v>0</v>
      </c>
      <c r="DB9" s="86">
        <f t="shared" si="5"/>
        <v>17.708333333333336</v>
      </c>
      <c r="DC9" s="86">
        <f t="shared" si="5"/>
        <v>17.127071823204421</v>
      </c>
      <c r="DD9" s="86">
        <f t="shared" si="5"/>
        <v>16.84782608695652</v>
      </c>
      <c r="DE9" s="86">
        <f t="shared" si="5"/>
        <v>14.634146341463415</v>
      </c>
      <c r="DF9" s="85">
        <v>26.9</v>
      </c>
      <c r="DG9" s="85">
        <v>28.7</v>
      </c>
      <c r="DH9" s="85">
        <v>28.2</v>
      </c>
      <c r="DI9" s="85">
        <v>32</v>
      </c>
      <c r="DJ9" s="85">
        <v>6.1</v>
      </c>
      <c r="DK9" s="85">
        <v>7.1</v>
      </c>
      <c r="DL9" s="85">
        <v>7.2</v>
      </c>
      <c r="DM9" s="85">
        <v>6.7</v>
      </c>
      <c r="DN9" s="85">
        <v>140</v>
      </c>
      <c r="DO9" s="85">
        <v>145</v>
      </c>
      <c r="DP9" s="85">
        <v>138</v>
      </c>
      <c r="DQ9" s="85">
        <v>139</v>
      </c>
      <c r="DR9" s="85">
        <v>143</v>
      </c>
      <c r="DS9" s="86">
        <f t="shared" si="6"/>
        <v>5</v>
      </c>
      <c r="DT9" s="86">
        <f t="shared" si="7"/>
        <v>-2</v>
      </c>
      <c r="DU9" s="86">
        <f t="shared" si="8"/>
        <v>-1</v>
      </c>
      <c r="DV9" s="86">
        <f t="shared" si="15"/>
        <v>145</v>
      </c>
      <c r="DW9" s="86">
        <f t="shared" si="16"/>
        <v>5</v>
      </c>
      <c r="DX9" s="86">
        <f t="shared" si="9"/>
        <v>7</v>
      </c>
      <c r="DY9" s="86">
        <f t="shared" si="17"/>
        <v>17.020666666666667</v>
      </c>
      <c r="DZ9" s="85">
        <v>5</v>
      </c>
      <c r="EA9" s="85">
        <v>4.5999999999999996</v>
      </c>
      <c r="EB9" s="85">
        <v>4</v>
      </c>
      <c r="EC9" s="85">
        <v>3.8</v>
      </c>
      <c r="ED9" s="85"/>
      <c r="EE9" s="85">
        <v>132</v>
      </c>
      <c r="EF9" s="85">
        <v>1323.9</v>
      </c>
      <c r="EG9" s="85">
        <v>339.7</v>
      </c>
      <c r="EH9" s="85">
        <f>EG9-EF9</f>
        <v>-984.2</v>
      </c>
      <c r="EI9" s="85">
        <v>293</v>
      </c>
      <c r="EJ9" s="82">
        <f t="shared" si="18"/>
        <v>299.47619047619048</v>
      </c>
      <c r="EK9" s="85"/>
      <c r="EL9" s="85">
        <v>295</v>
      </c>
      <c r="EM9" s="85">
        <v>297</v>
      </c>
      <c r="EN9" s="85">
        <v>560</v>
      </c>
      <c r="EO9" s="85"/>
      <c r="EP9" s="85">
        <v>457</v>
      </c>
      <c r="EQ9" s="85">
        <v>424</v>
      </c>
      <c r="ER9" s="86"/>
      <c r="ES9" s="85"/>
      <c r="ET9" s="85"/>
      <c r="EU9" s="85"/>
      <c r="EV9" s="85"/>
      <c r="EW9" s="85">
        <v>66</v>
      </c>
      <c r="EX9" s="85">
        <v>66.400000000000006</v>
      </c>
      <c r="EY9" s="85">
        <v>53</v>
      </c>
      <c r="EZ9" s="85"/>
      <c r="FA9" s="85">
        <v>63</v>
      </c>
      <c r="FB9" s="85">
        <v>29</v>
      </c>
      <c r="FC9" s="85"/>
      <c r="FD9" s="85"/>
      <c r="FE9" s="85"/>
      <c r="FF9" s="85">
        <v>11.9</v>
      </c>
      <c r="FG9" s="85">
        <v>10.199999999999999</v>
      </c>
      <c r="FH9" s="85">
        <f t="shared" ref="FH9:FH16" si="20">EN9/EI9</f>
        <v>1.9112627986348123</v>
      </c>
      <c r="FI9" s="85">
        <f t="shared" ref="FI9:FI16" si="21">EP9/EL9</f>
        <v>1.5491525423728814</v>
      </c>
      <c r="FJ9" s="85"/>
      <c r="FK9" s="86">
        <f t="shared" ref="FK9:FK56" si="22">(FA9*CX9)*100/(DR9*EW9)</f>
        <v>1.2082008900190719</v>
      </c>
      <c r="FL9" s="86"/>
      <c r="FM9" s="86"/>
      <c r="FN9" s="84"/>
      <c r="FO9" s="84"/>
      <c r="FP9" s="84"/>
      <c r="FQ9" s="84"/>
      <c r="FR9" s="86">
        <f t="shared" ref="FR9:FR72" si="23">AY9*(1-EP9/EL9)/24/60</f>
        <v>-0.53389830508474578</v>
      </c>
      <c r="FS9" s="85"/>
      <c r="FT9" s="85"/>
      <c r="FU9" s="85"/>
      <c r="FV9" s="85"/>
      <c r="FW9" s="85"/>
      <c r="FX9" s="85"/>
      <c r="FY9" s="85"/>
      <c r="FZ9" s="85"/>
      <c r="GA9" s="85"/>
      <c r="GB9" s="85"/>
    </row>
    <row r="10" spans="1:184">
      <c r="A10" s="84">
        <v>8</v>
      </c>
      <c r="B10" s="84">
        <v>18411</v>
      </c>
      <c r="C10" s="85">
        <v>20161101</v>
      </c>
      <c r="D10" s="85">
        <v>78</v>
      </c>
      <c r="E10" s="85">
        <v>0</v>
      </c>
      <c r="F10" s="85">
        <v>145</v>
      </c>
      <c r="G10" s="85">
        <v>37.5</v>
      </c>
      <c r="H10" s="84">
        <f t="shared" si="10"/>
        <v>17.8359096313912</v>
      </c>
      <c r="I10" s="86">
        <v>1</v>
      </c>
      <c r="J10" s="86">
        <v>1</v>
      </c>
      <c r="K10" s="86">
        <v>1</v>
      </c>
      <c r="L10" s="86">
        <v>0</v>
      </c>
      <c r="M10" s="86">
        <v>0</v>
      </c>
      <c r="N10" s="86">
        <v>0</v>
      </c>
      <c r="O10" s="86">
        <v>1</v>
      </c>
      <c r="P10" s="86">
        <v>0</v>
      </c>
      <c r="Q10" s="86">
        <v>0</v>
      </c>
      <c r="R10" s="86">
        <v>1</v>
      </c>
      <c r="S10" s="85">
        <v>1</v>
      </c>
      <c r="T10" s="85">
        <v>0</v>
      </c>
      <c r="U10" s="85">
        <v>0</v>
      </c>
      <c r="V10" s="85">
        <v>0</v>
      </c>
      <c r="W10" s="85">
        <v>0</v>
      </c>
      <c r="X10" s="85">
        <v>3</v>
      </c>
      <c r="Y10" s="85">
        <v>2</v>
      </c>
      <c r="Z10" s="85">
        <v>1</v>
      </c>
      <c r="AA10" s="85">
        <v>1</v>
      </c>
      <c r="AB10" s="85">
        <v>0</v>
      </c>
      <c r="AC10" s="85">
        <v>0</v>
      </c>
      <c r="AD10" s="85">
        <v>0</v>
      </c>
      <c r="AE10" s="85">
        <v>1</v>
      </c>
      <c r="AF10" s="85">
        <v>28</v>
      </c>
      <c r="AG10" s="85">
        <v>61.1</v>
      </c>
      <c r="AH10" s="85">
        <v>15</v>
      </c>
      <c r="AI10" s="85">
        <v>28</v>
      </c>
      <c r="AJ10" s="85">
        <v>0</v>
      </c>
      <c r="AK10" s="85">
        <v>0</v>
      </c>
      <c r="AL10" s="85">
        <v>0</v>
      </c>
      <c r="AM10" s="85">
        <v>1</v>
      </c>
      <c r="AN10" s="86">
        <f t="shared" si="11"/>
        <v>3.7037037037037035E-2</v>
      </c>
      <c r="AO10" s="85">
        <v>7</v>
      </c>
      <c r="AP10" s="85">
        <v>0</v>
      </c>
      <c r="AQ10" s="85">
        <v>30</v>
      </c>
      <c r="AR10" s="85"/>
      <c r="AS10" s="85">
        <v>0</v>
      </c>
      <c r="AT10" s="85"/>
      <c r="AU10" s="85">
        <v>1850</v>
      </c>
      <c r="AV10" s="85">
        <v>2400</v>
      </c>
      <c r="AW10" s="85">
        <v>2200</v>
      </c>
      <c r="AX10" s="85">
        <v>1000</v>
      </c>
      <c r="AY10" s="85">
        <v>1800</v>
      </c>
      <c r="AZ10" s="86">
        <f t="shared" si="12"/>
        <v>4250</v>
      </c>
      <c r="BA10" s="86">
        <f t="shared" si="0"/>
        <v>7450</v>
      </c>
      <c r="BB10" s="86">
        <v>0</v>
      </c>
      <c r="BC10" s="86">
        <v>400</v>
      </c>
      <c r="BD10" s="86">
        <v>800</v>
      </c>
      <c r="BE10" s="86">
        <v>750</v>
      </c>
      <c r="BF10" s="86">
        <f t="shared" si="1"/>
        <v>1950</v>
      </c>
      <c r="BG10" s="86">
        <f t="shared" si="2"/>
        <v>1850</v>
      </c>
      <c r="BH10" s="86">
        <f t="shared" si="2"/>
        <v>2000</v>
      </c>
      <c r="BI10" s="86">
        <f t="shared" si="2"/>
        <v>1400</v>
      </c>
      <c r="BJ10" s="86">
        <f t="shared" si="2"/>
        <v>250</v>
      </c>
      <c r="BK10" s="87">
        <f t="shared" ref="BK10:BK72" si="24">SUM(BG10:BJ10)</f>
        <v>5500</v>
      </c>
      <c r="BL10" s="87">
        <f t="shared" ref="BL10:BL16" si="25">BB10/AU10</f>
        <v>0</v>
      </c>
      <c r="BM10" s="87">
        <f t="shared" si="19"/>
        <v>0.16666666666666666</v>
      </c>
      <c r="BN10" s="87">
        <f t="shared" si="19"/>
        <v>0.36363636363636365</v>
      </c>
      <c r="BO10" s="87">
        <f t="shared" si="19"/>
        <v>0.75</v>
      </c>
      <c r="BP10" s="87">
        <f t="shared" ref="BP10:BP16" si="26">BF10/BA10</f>
        <v>0.26174496644295303</v>
      </c>
      <c r="BQ10" s="85">
        <v>151</v>
      </c>
      <c r="BR10" s="85">
        <v>134</v>
      </c>
      <c r="BS10" s="85">
        <v>140</v>
      </c>
      <c r="BT10" s="85">
        <v>143</v>
      </c>
      <c r="BU10" s="85">
        <v>72</v>
      </c>
      <c r="BV10" s="85">
        <v>68</v>
      </c>
      <c r="BW10" s="85">
        <v>90</v>
      </c>
      <c r="BX10" s="85">
        <v>88</v>
      </c>
      <c r="BY10" s="85">
        <v>87</v>
      </c>
      <c r="BZ10" s="85">
        <v>73</v>
      </c>
      <c r="CA10" s="85">
        <v>81</v>
      </c>
      <c r="CB10" s="85">
        <v>78</v>
      </c>
      <c r="CC10" s="85">
        <v>38.9</v>
      </c>
      <c r="CD10" s="85">
        <v>42.4</v>
      </c>
      <c r="CE10" s="85">
        <v>45.3</v>
      </c>
      <c r="CF10" s="85">
        <v>42.6</v>
      </c>
      <c r="CG10" s="86">
        <f t="shared" si="13"/>
        <v>2.570694087403599E-2</v>
      </c>
      <c r="CH10" s="86">
        <f t="shared" si="13"/>
        <v>2.358490566037736E-2</v>
      </c>
      <c r="CI10" s="86">
        <f t="shared" si="13"/>
        <v>2.2075055187637971E-2</v>
      </c>
      <c r="CJ10" s="86">
        <f t="shared" si="13"/>
        <v>2.3474178403755867E-2</v>
      </c>
      <c r="CK10" s="85">
        <v>4.2</v>
      </c>
      <c r="CL10" s="85">
        <v>3.8</v>
      </c>
      <c r="CM10" s="85">
        <v>4</v>
      </c>
      <c r="CN10" s="85">
        <v>3.7</v>
      </c>
      <c r="CO10" s="85">
        <v>26</v>
      </c>
      <c r="CP10" s="85">
        <v>19</v>
      </c>
      <c r="CQ10" s="85">
        <v>18</v>
      </c>
      <c r="CR10" s="85">
        <v>26</v>
      </c>
      <c r="CS10" s="85"/>
      <c r="CT10" s="85">
        <v>0.68</v>
      </c>
      <c r="CU10" s="85">
        <v>0.73</v>
      </c>
      <c r="CV10" s="85">
        <v>0.68</v>
      </c>
      <c r="CW10" s="85">
        <v>0.78</v>
      </c>
      <c r="CX10" s="85">
        <v>0.82</v>
      </c>
      <c r="CY10" s="86">
        <f t="shared" si="4"/>
        <v>9.9999999999999978E-2</v>
      </c>
      <c r="CZ10" s="86">
        <f t="shared" si="14"/>
        <v>9.9999999999999978E-2</v>
      </c>
      <c r="DA10" s="86">
        <v>0</v>
      </c>
      <c r="DB10" s="86">
        <f t="shared" si="5"/>
        <v>38.235294117647058</v>
      </c>
      <c r="DC10" s="86">
        <f t="shared" si="5"/>
        <v>26.027397260273972</v>
      </c>
      <c r="DD10" s="86">
        <f t="shared" si="5"/>
        <v>26.470588235294116</v>
      </c>
      <c r="DE10" s="86">
        <f t="shared" si="5"/>
        <v>33.333333333333336</v>
      </c>
      <c r="DF10" s="85">
        <v>62.6</v>
      </c>
      <c r="DG10" s="85">
        <v>57.9</v>
      </c>
      <c r="DH10" s="85">
        <v>62.6</v>
      </c>
      <c r="DI10" s="85">
        <v>53.9</v>
      </c>
      <c r="DJ10" s="85">
        <v>2.7</v>
      </c>
      <c r="DK10" s="85">
        <v>2.5</v>
      </c>
      <c r="DL10" s="85">
        <v>2.7</v>
      </c>
      <c r="DM10" s="85">
        <v>2.9</v>
      </c>
      <c r="DN10" s="85">
        <v>139</v>
      </c>
      <c r="DO10" s="85">
        <v>139</v>
      </c>
      <c r="DP10" s="85">
        <v>141</v>
      </c>
      <c r="DQ10" s="85">
        <v>138</v>
      </c>
      <c r="DR10" s="85">
        <v>138</v>
      </c>
      <c r="DS10" s="86">
        <f t="shared" si="6"/>
        <v>0</v>
      </c>
      <c r="DT10" s="86">
        <f t="shared" si="7"/>
        <v>2</v>
      </c>
      <c r="DU10" s="86">
        <f t="shared" si="8"/>
        <v>-1</v>
      </c>
      <c r="DV10" s="86">
        <f t="shared" si="15"/>
        <v>141</v>
      </c>
      <c r="DW10" s="86">
        <f t="shared" si="16"/>
        <v>2</v>
      </c>
      <c r="DX10" s="86">
        <f t="shared" si="9"/>
        <v>3</v>
      </c>
      <c r="DY10" s="86">
        <f t="shared" si="17"/>
        <v>17.641329411764705</v>
      </c>
      <c r="DZ10" s="85">
        <v>4.7</v>
      </c>
      <c r="EA10" s="85">
        <v>4.7</v>
      </c>
      <c r="EB10" s="85">
        <v>4.5</v>
      </c>
      <c r="EC10" s="85">
        <v>4.9000000000000004</v>
      </c>
      <c r="ED10" s="85"/>
      <c r="EE10" s="85">
        <v>178</v>
      </c>
      <c r="EF10" s="85">
        <v>1054.0999999999999</v>
      </c>
      <c r="EG10" s="85">
        <v>499.1</v>
      </c>
      <c r="EH10" s="85">
        <f t="shared" ref="EH10:EH73" si="27">EG10-EF10</f>
        <v>-554.99999999999989</v>
      </c>
      <c r="EI10" s="85">
        <v>291</v>
      </c>
      <c r="EJ10" s="82">
        <f t="shared" si="18"/>
        <v>297.17460317460319</v>
      </c>
      <c r="EK10" s="85"/>
      <c r="EL10" s="85">
        <v>290</v>
      </c>
      <c r="EM10" s="85">
        <v>303</v>
      </c>
      <c r="EN10" s="85">
        <v>532</v>
      </c>
      <c r="EO10" s="85"/>
      <c r="EP10" s="85">
        <v>250</v>
      </c>
      <c r="EQ10" s="85">
        <v>635</v>
      </c>
      <c r="ER10" s="86"/>
      <c r="ES10" s="85"/>
      <c r="ET10" s="85"/>
      <c r="EU10" s="85"/>
      <c r="EV10" s="85"/>
      <c r="EW10" s="85">
        <v>30</v>
      </c>
      <c r="EX10" s="85">
        <v>53.2</v>
      </c>
      <c r="EY10" s="85">
        <v>76</v>
      </c>
      <c r="EZ10" s="85"/>
      <c r="FA10" s="85">
        <v>45</v>
      </c>
      <c r="FB10" s="85">
        <v>72</v>
      </c>
      <c r="FC10" s="85"/>
      <c r="FD10" s="85"/>
      <c r="FE10" s="85"/>
      <c r="FF10" s="85">
        <v>18.600000000000001</v>
      </c>
      <c r="FG10" s="85">
        <v>29.1</v>
      </c>
      <c r="FH10" s="85">
        <f t="shared" si="20"/>
        <v>1.8281786941580755</v>
      </c>
      <c r="FI10" s="85">
        <f t="shared" si="21"/>
        <v>0.86206896551724133</v>
      </c>
      <c r="FJ10" s="85"/>
      <c r="FK10" s="86">
        <f t="shared" si="22"/>
        <v>0.89130434782608692</v>
      </c>
      <c r="FL10" s="86"/>
      <c r="FM10" s="86"/>
      <c r="FN10" s="84"/>
      <c r="FO10" s="84"/>
      <c r="FP10" s="84"/>
      <c r="FQ10" s="84"/>
      <c r="FR10" s="86">
        <f>AY10*(1-EP10/EL10)/24/60</f>
        <v>0.17241379310344834</v>
      </c>
      <c r="FS10" s="85"/>
      <c r="FT10" s="85"/>
      <c r="FU10" s="85"/>
      <c r="FV10" s="85"/>
      <c r="FW10" s="85"/>
      <c r="FX10" s="85"/>
      <c r="FY10" s="85"/>
      <c r="FZ10" s="85"/>
      <c r="GA10" s="85"/>
      <c r="GB10" s="85"/>
    </row>
    <row r="11" spans="1:184">
      <c r="A11" s="84">
        <v>9</v>
      </c>
      <c r="B11" s="84">
        <v>18411</v>
      </c>
      <c r="C11" s="85">
        <v>20161215</v>
      </c>
      <c r="D11" s="85">
        <v>79</v>
      </c>
      <c r="E11" s="85">
        <v>0</v>
      </c>
      <c r="F11" s="85">
        <v>145</v>
      </c>
      <c r="G11" s="85">
        <v>41</v>
      </c>
      <c r="H11" s="84">
        <f t="shared" si="10"/>
        <v>19.500594530321049</v>
      </c>
      <c r="I11" s="86">
        <v>1</v>
      </c>
      <c r="J11" s="86">
        <v>1</v>
      </c>
      <c r="K11" s="86">
        <v>1</v>
      </c>
      <c r="L11" s="86">
        <v>0</v>
      </c>
      <c r="M11" s="86">
        <v>0</v>
      </c>
      <c r="N11" s="86">
        <v>0</v>
      </c>
      <c r="O11" s="86">
        <v>1</v>
      </c>
      <c r="P11" s="86">
        <v>1</v>
      </c>
      <c r="Q11" s="86">
        <v>1</v>
      </c>
      <c r="R11" s="86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3</v>
      </c>
      <c r="Y11" s="85">
        <v>2</v>
      </c>
      <c r="Z11" s="85">
        <v>1</v>
      </c>
      <c r="AA11" s="85">
        <v>1</v>
      </c>
      <c r="AB11" s="85">
        <v>0</v>
      </c>
      <c r="AC11" s="85">
        <v>0</v>
      </c>
      <c r="AD11" s="85">
        <v>0</v>
      </c>
      <c r="AE11" s="85">
        <v>1</v>
      </c>
      <c r="AF11" s="85">
        <v>43</v>
      </c>
      <c r="AG11" s="85">
        <v>34.6</v>
      </c>
      <c r="AH11" s="85">
        <v>15</v>
      </c>
      <c r="AI11" s="85">
        <v>16</v>
      </c>
      <c r="AJ11" s="85">
        <v>0</v>
      </c>
      <c r="AK11" s="85">
        <v>0</v>
      </c>
      <c r="AL11" s="85">
        <v>0</v>
      </c>
      <c r="AM11" s="85">
        <v>1</v>
      </c>
      <c r="AN11" s="86">
        <f t="shared" si="11"/>
        <v>3.3875338753387531E-2</v>
      </c>
      <c r="AO11" s="85">
        <v>7</v>
      </c>
      <c r="AP11" s="85">
        <v>0</v>
      </c>
      <c r="AQ11" s="85">
        <v>18</v>
      </c>
      <c r="AR11" s="85" t="s">
        <v>68</v>
      </c>
      <c r="AS11" s="85">
        <v>0</v>
      </c>
      <c r="AT11" s="85"/>
      <c r="AU11" s="85">
        <v>1300</v>
      </c>
      <c r="AV11" s="85">
        <v>1650</v>
      </c>
      <c r="AW11" s="85">
        <v>900</v>
      </c>
      <c r="AX11" s="85">
        <v>1300</v>
      </c>
      <c r="AY11" s="85">
        <v>400</v>
      </c>
      <c r="AZ11" s="86">
        <f t="shared" si="12"/>
        <v>2950</v>
      </c>
      <c r="BA11" s="86">
        <f t="shared" si="0"/>
        <v>5150</v>
      </c>
      <c r="BB11" s="86">
        <v>0</v>
      </c>
      <c r="BC11" s="86">
        <v>800</v>
      </c>
      <c r="BD11" s="86">
        <v>600</v>
      </c>
      <c r="BE11" s="86">
        <v>600</v>
      </c>
      <c r="BF11" s="86">
        <f t="shared" si="1"/>
        <v>2000</v>
      </c>
      <c r="BG11" s="86">
        <f t="shared" si="2"/>
        <v>1300</v>
      </c>
      <c r="BH11" s="86">
        <f t="shared" si="2"/>
        <v>850</v>
      </c>
      <c r="BI11" s="86">
        <f t="shared" si="2"/>
        <v>300</v>
      </c>
      <c r="BJ11" s="86">
        <f t="shared" si="2"/>
        <v>700</v>
      </c>
      <c r="BK11" s="87">
        <f t="shared" si="24"/>
        <v>3150</v>
      </c>
      <c r="BL11" s="87">
        <f t="shared" si="25"/>
        <v>0</v>
      </c>
      <c r="BM11" s="87">
        <f t="shared" si="19"/>
        <v>0.48484848484848486</v>
      </c>
      <c r="BN11" s="87">
        <f t="shared" si="19"/>
        <v>0.66666666666666663</v>
      </c>
      <c r="BO11" s="87">
        <f t="shared" si="19"/>
        <v>0.46153846153846156</v>
      </c>
      <c r="BP11" s="87">
        <f t="shared" si="26"/>
        <v>0.38834951456310679</v>
      </c>
      <c r="BQ11" s="85">
        <v>141</v>
      </c>
      <c r="BR11" s="85">
        <v>118</v>
      </c>
      <c r="BS11" s="85">
        <v>139</v>
      </c>
      <c r="BT11" s="85">
        <v>110</v>
      </c>
      <c r="BU11" s="85">
        <v>87</v>
      </c>
      <c r="BV11" s="85">
        <v>54</v>
      </c>
      <c r="BW11" s="85">
        <v>69</v>
      </c>
      <c r="BX11" s="85">
        <v>67</v>
      </c>
      <c r="BY11" s="85">
        <v>63</v>
      </c>
      <c r="BZ11" s="85">
        <v>50</v>
      </c>
      <c r="CA11" s="85">
        <v>48</v>
      </c>
      <c r="CB11" s="85">
        <v>51</v>
      </c>
      <c r="CC11" s="85">
        <v>37.6</v>
      </c>
      <c r="CD11" s="85">
        <v>40.1</v>
      </c>
      <c r="CE11" s="85">
        <v>40.5</v>
      </c>
      <c r="CF11" s="85">
        <v>41.7</v>
      </c>
      <c r="CG11" s="86">
        <f t="shared" si="13"/>
        <v>2.6595744680851064E-2</v>
      </c>
      <c r="CH11" s="86">
        <f t="shared" si="13"/>
        <v>2.4937655860349125E-2</v>
      </c>
      <c r="CI11" s="86">
        <f t="shared" si="13"/>
        <v>2.4691358024691357E-2</v>
      </c>
      <c r="CJ11" s="86">
        <f t="shared" si="13"/>
        <v>2.3980815347721823E-2</v>
      </c>
      <c r="CK11" s="85">
        <v>3.7</v>
      </c>
      <c r="CL11" s="85">
        <v>3.2</v>
      </c>
      <c r="CM11" s="85">
        <v>3.1</v>
      </c>
      <c r="CN11" s="85">
        <v>2.7</v>
      </c>
      <c r="CO11" s="85">
        <v>66</v>
      </c>
      <c r="CP11" s="85">
        <v>63</v>
      </c>
      <c r="CQ11" s="85">
        <v>64</v>
      </c>
      <c r="CR11" s="85">
        <v>54</v>
      </c>
      <c r="CS11" s="85"/>
      <c r="CT11" s="85">
        <v>1.47</v>
      </c>
      <c r="CU11" s="85">
        <v>1.43</v>
      </c>
      <c r="CV11" s="85">
        <v>1.56</v>
      </c>
      <c r="CW11" s="85">
        <v>1.31</v>
      </c>
      <c r="CX11" s="85">
        <v>1.58</v>
      </c>
      <c r="CY11" s="86">
        <f t="shared" si="4"/>
        <v>0.25</v>
      </c>
      <c r="CZ11" s="86">
        <f t="shared" si="14"/>
        <v>9.000000000000008E-2</v>
      </c>
      <c r="DA11" s="86">
        <v>0</v>
      </c>
      <c r="DB11" s="86">
        <f t="shared" si="5"/>
        <v>44.897959183673471</v>
      </c>
      <c r="DC11" s="86">
        <f t="shared" si="5"/>
        <v>44.05594405594406</v>
      </c>
      <c r="DD11" s="86">
        <f t="shared" si="5"/>
        <v>41.025641025641022</v>
      </c>
      <c r="DE11" s="86">
        <f t="shared" si="5"/>
        <v>41.221374045801525</v>
      </c>
      <c r="DF11" s="85">
        <v>26.9</v>
      </c>
      <c r="DG11" s="85">
        <v>27.8</v>
      </c>
      <c r="DH11" s="85">
        <v>25.2</v>
      </c>
      <c r="DI11" s="85">
        <v>30.6</v>
      </c>
      <c r="DJ11" s="85">
        <v>6.9</v>
      </c>
      <c r="DK11" s="85">
        <v>6.9</v>
      </c>
      <c r="DL11" s="85">
        <v>7</v>
      </c>
      <c r="DM11" s="85">
        <v>6.8</v>
      </c>
      <c r="DN11" s="85">
        <v>136</v>
      </c>
      <c r="DO11" s="85">
        <v>138</v>
      </c>
      <c r="DP11" s="85">
        <v>135</v>
      </c>
      <c r="DQ11" s="85">
        <v>138</v>
      </c>
      <c r="DR11" s="85">
        <v>140</v>
      </c>
      <c r="DS11" s="86">
        <f t="shared" si="6"/>
        <v>2</v>
      </c>
      <c r="DT11" s="86">
        <f t="shared" si="7"/>
        <v>-1</v>
      </c>
      <c r="DU11" s="86">
        <f t="shared" si="8"/>
        <v>2</v>
      </c>
      <c r="DV11" s="86">
        <f t="shared" si="15"/>
        <v>138</v>
      </c>
      <c r="DW11" s="86">
        <f t="shared" si="16"/>
        <v>2</v>
      </c>
      <c r="DX11" s="86">
        <f t="shared" si="9"/>
        <v>3</v>
      </c>
      <c r="DY11" s="86">
        <f t="shared" si="17"/>
        <v>16.795934693877552</v>
      </c>
      <c r="DZ11" s="85">
        <v>6.3</v>
      </c>
      <c r="EA11" s="85">
        <v>6.1</v>
      </c>
      <c r="EB11" s="85">
        <v>5.6</v>
      </c>
      <c r="EC11" s="85">
        <v>4.8</v>
      </c>
      <c r="ED11" s="85"/>
      <c r="EE11" s="85">
        <v>444</v>
      </c>
      <c r="EF11" s="85">
        <v>3157.9</v>
      </c>
      <c r="EG11" s="85">
        <v>309.2</v>
      </c>
      <c r="EH11" s="85">
        <f t="shared" si="27"/>
        <v>-2848.7000000000003</v>
      </c>
      <c r="EI11" s="85">
        <v>293</v>
      </c>
      <c r="EJ11" s="82">
        <f t="shared" si="18"/>
        <v>320.23809523809524</v>
      </c>
      <c r="EK11" s="85"/>
      <c r="EL11" s="85">
        <v>299</v>
      </c>
      <c r="EM11" s="85"/>
      <c r="EN11" s="85">
        <v>399</v>
      </c>
      <c r="EO11" s="85"/>
      <c r="EP11" s="85">
        <v>301</v>
      </c>
      <c r="EQ11" s="84"/>
      <c r="ER11" s="86"/>
      <c r="ES11" s="85"/>
      <c r="ET11" s="85"/>
      <c r="EU11" s="85"/>
      <c r="EV11" s="85"/>
      <c r="EW11" s="85">
        <v>108.8</v>
      </c>
      <c r="EX11" s="85">
        <v>89.1</v>
      </c>
      <c r="EY11" s="85"/>
      <c r="EZ11" s="85"/>
      <c r="FA11" s="85">
        <v>10</v>
      </c>
      <c r="FB11" s="85">
        <v>10</v>
      </c>
      <c r="FC11" s="85"/>
      <c r="FD11" s="85"/>
      <c r="FE11" s="85"/>
      <c r="FF11" s="85">
        <v>46.2</v>
      </c>
      <c r="FG11" s="85">
        <v>28.6</v>
      </c>
      <c r="FH11" s="85">
        <f t="shared" si="20"/>
        <v>1.3617747440273038</v>
      </c>
      <c r="FI11" s="85">
        <f t="shared" si="21"/>
        <v>1.0066889632107023</v>
      </c>
      <c r="FJ11" s="85"/>
      <c r="FK11" s="86">
        <f t="shared" si="22"/>
        <v>0.10372899159663866</v>
      </c>
      <c r="FL11" s="86"/>
      <c r="FM11" s="86"/>
      <c r="FN11" s="84"/>
      <c r="FO11" s="84"/>
      <c r="FP11" s="84"/>
      <c r="FQ11" s="84"/>
      <c r="FR11" s="86">
        <f t="shared" si="23"/>
        <v>-1.8580453363062047E-3</v>
      </c>
      <c r="FS11" s="85"/>
      <c r="FT11" s="85"/>
      <c r="FU11" s="85"/>
      <c r="FV11" s="85"/>
      <c r="FW11" s="85"/>
      <c r="FX11" s="85"/>
      <c r="FY11" s="85"/>
      <c r="FZ11" s="85"/>
      <c r="GA11" s="85"/>
      <c r="GB11" s="85"/>
    </row>
    <row r="12" spans="1:184">
      <c r="A12" s="84">
        <v>10</v>
      </c>
      <c r="B12" s="84">
        <v>604055</v>
      </c>
      <c r="C12" s="85">
        <v>20161109</v>
      </c>
      <c r="D12" s="85">
        <v>48</v>
      </c>
      <c r="E12" s="85">
        <v>1</v>
      </c>
      <c r="F12" s="85">
        <v>171</v>
      </c>
      <c r="G12" s="85">
        <v>98.4</v>
      </c>
      <c r="H12" s="84">
        <f t="shared" si="10"/>
        <v>33.651379911767727</v>
      </c>
      <c r="I12" s="86">
        <v>0</v>
      </c>
      <c r="J12" s="86">
        <v>1</v>
      </c>
      <c r="K12" s="86">
        <v>0</v>
      </c>
      <c r="L12" s="86">
        <v>1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1</v>
      </c>
      <c r="S12" s="85">
        <v>1</v>
      </c>
      <c r="T12" s="85">
        <v>0</v>
      </c>
      <c r="U12" s="85">
        <v>0</v>
      </c>
      <c r="V12" s="85">
        <v>0</v>
      </c>
      <c r="W12" s="85">
        <v>0</v>
      </c>
      <c r="X12" s="85">
        <v>2</v>
      </c>
      <c r="Y12" s="85">
        <v>2</v>
      </c>
      <c r="Z12" s="85">
        <v>1</v>
      </c>
      <c r="AA12" s="85">
        <v>1</v>
      </c>
      <c r="AB12" s="85">
        <v>0</v>
      </c>
      <c r="AC12" s="85">
        <v>1</v>
      </c>
      <c r="AD12" s="85">
        <v>0</v>
      </c>
      <c r="AE12" s="85">
        <v>1</v>
      </c>
      <c r="AF12" s="85">
        <v>13</v>
      </c>
      <c r="AG12" s="85">
        <v>60.5</v>
      </c>
      <c r="AH12" s="85">
        <v>7.5</v>
      </c>
      <c r="AI12" s="85">
        <v>7</v>
      </c>
      <c r="AJ12" s="85">
        <v>0</v>
      </c>
      <c r="AK12" s="85">
        <v>0</v>
      </c>
      <c r="AL12" s="85">
        <v>0</v>
      </c>
      <c r="AM12" s="85">
        <v>1</v>
      </c>
      <c r="AN12" s="86">
        <f t="shared" si="11"/>
        <v>1.4114724480578138E-2</v>
      </c>
      <c r="AO12" s="85">
        <v>5</v>
      </c>
      <c r="AP12" s="85">
        <v>0</v>
      </c>
      <c r="AQ12" s="85">
        <v>21</v>
      </c>
      <c r="AR12" s="85" t="s">
        <v>185</v>
      </c>
      <c r="AS12" s="85">
        <v>1</v>
      </c>
      <c r="AT12" s="88" t="s">
        <v>69</v>
      </c>
      <c r="AU12" s="85">
        <v>9400</v>
      </c>
      <c r="AV12" s="85">
        <v>6600</v>
      </c>
      <c r="AW12" s="85">
        <v>6800</v>
      </c>
      <c r="AX12" s="85">
        <v>4100</v>
      </c>
      <c r="AY12" s="85">
        <v>1750</v>
      </c>
      <c r="AZ12" s="86">
        <f t="shared" si="12"/>
        <v>16000</v>
      </c>
      <c r="BA12" s="86">
        <f t="shared" si="0"/>
        <v>26900</v>
      </c>
      <c r="BB12" s="86">
        <v>0</v>
      </c>
      <c r="BC12" s="86">
        <v>1500</v>
      </c>
      <c r="BD12" s="86">
        <v>1100</v>
      </c>
      <c r="BE12" s="86">
        <v>1000</v>
      </c>
      <c r="BF12" s="86">
        <f t="shared" si="1"/>
        <v>3600</v>
      </c>
      <c r="BG12" s="86">
        <f t="shared" si="2"/>
        <v>9400</v>
      </c>
      <c r="BH12" s="86">
        <f t="shared" si="2"/>
        <v>5100</v>
      </c>
      <c r="BI12" s="86">
        <f t="shared" si="2"/>
        <v>5700</v>
      </c>
      <c r="BJ12" s="86">
        <f t="shared" si="2"/>
        <v>3100</v>
      </c>
      <c r="BK12" s="87">
        <f t="shared" si="24"/>
        <v>23300</v>
      </c>
      <c r="BL12" s="87">
        <f t="shared" si="25"/>
        <v>0</v>
      </c>
      <c r="BM12" s="87">
        <f t="shared" si="19"/>
        <v>0.22727272727272727</v>
      </c>
      <c r="BN12" s="87">
        <f t="shared" si="19"/>
        <v>0.16176470588235295</v>
      </c>
      <c r="BO12" s="87">
        <f t="shared" si="19"/>
        <v>0.24390243902439024</v>
      </c>
      <c r="BP12" s="87">
        <f t="shared" si="26"/>
        <v>0.13382899628252787</v>
      </c>
      <c r="BQ12" s="85">
        <v>134</v>
      </c>
      <c r="BR12" s="85">
        <v>106</v>
      </c>
      <c r="BS12" s="85">
        <v>118</v>
      </c>
      <c r="BT12" s="85">
        <v>124</v>
      </c>
      <c r="BU12" s="85">
        <v>105</v>
      </c>
      <c r="BV12" s="85">
        <v>91</v>
      </c>
      <c r="BW12" s="85">
        <v>60</v>
      </c>
      <c r="BX12" s="85">
        <v>83</v>
      </c>
      <c r="BY12" s="85">
        <v>89</v>
      </c>
      <c r="BZ12" s="85">
        <v>89</v>
      </c>
      <c r="CA12" s="85">
        <v>62</v>
      </c>
      <c r="CB12" s="85">
        <v>57</v>
      </c>
      <c r="CC12" s="85">
        <v>47.3</v>
      </c>
      <c r="CD12" s="85">
        <v>50.7</v>
      </c>
      <c r="CE12" s="85">
        <v>50.9</v>
      </c>
      <c r="CF12" s="85">
        <v>51.9</v>
      </c>
      <c r="CG12" s="86">
        <f t="shared" si="13"/>
        <v>2.1141649048625793E-2</v>
      </c>
      <c r="CH12" s="86">
        <f t="shared" si="13"/>
        <v>1.9723865877712032E-2</v>
      </c>
      <c r="CI12" s="86">
        <f t="shared" si="13"/>
        <v>1.9646365422396856E-2</v>
      </c>
      <c r="CJ12" s="86">
        <f t="shared" si="13"/>
        <v>1.926782273603083E-2</v>
      </c>
      <c r="CK12" s="85">
        <v>3.8</v>
      </c>
      <c r="CL12" s="85">
        <v>3.8</v>
      </c>
      <c r="CM12" s="85">
        <v>3.5</v>
      </c>
      <c r="CN12" s="85">
        <v>3.4</v>
      </c>
      <c r="CO12" s="85">
        <v>24</v>
      </c>
      <c r="CP12" s="85">
        <v>14</v>
      </c>
      <c r="CQ12" s="85">
        <v>8</v>
      </c>
      <c r="CR12" s="85">
        <v>7</v>
      </c>
      <c r="CS12" s="85"/>
      <c r="CT12" s="85">
        <v>1.05</v>
      </c>
      <c r="CU12" s="85">
        <v>0.93</v>
      </c>
      <c r="CV12" s="85">
        <v>0.82</v>
      </c>
      <c r="CW12" s="85">
        <v>0.95</v>
      </c>
      <c r="CX12" s="85">
        <v>0.74</v>
      </c>
      <c r="CY12" s="86">
        <f t="shared" si="4"/>
        <v>0.23000000000000009</v>
      </c>
      <c r="CZ12" s="86">
        <f t="shared" si="14"/>
        <v>-0.10000000000000009</v>
      </c>
      <c r="DA12" s="86">
        <v>0</v>
      </c>
      <c r="DB12" s="86">
        <f t="shared" si="5"/>
        <v>22.857142857142858</v>
      </c>
      <c r="DC12" s="86">
        <f t="shared" si="5"/>
        <v>15.053763440860214</v>
      </c>
      <c r="DD12" s="86">
        <f t="shared" si="5"/>
        <v>9.7560975609756095</v>
      </c>
      <c r="DE12" s="86">
        <f t="shared" si="5"/>
        <v>7.3684210526315796</v>
      </c>
      <c r="DF12" s="85">
        <v>60.5</v>
      </c>
      <c r="DG12" s="85">
        <v>69.099999999999994</v>
      </c>
      <c r="DH12" s="85">
        <v>79.400000000000006</v>
      </c>
      <c r="DI12" s="85">
        <v>67.599999999999994</v>
      </c>
      <c r="DJ12" s="85">
        <v>6.5</v>
      </c>
      <c r="DK12" s="85">
        <v>8</v>
      </c>
      <c r="DL12" s="85">
        <v>7.5</v>
      </c>
      <c r="DM12" s="85">
        <v>7.3</v>
      </c>
      <c r="DN12" s="85">
        <v>142</v>
      </c>
      <c r="DO12" s="85">
        <v>147</v>
      </c>
      <c r="DP12" s="85">
        <v>146</v>
      </c>
      <c r="DQ12" s="85">
        <v>147</v>
      </c>
      <c r="DR12" s="85">
        <v>141</v>
      </c>
      <c r="DS12" s="86">
        <f t="shared" si="6"/>
        <v>5</v>
      </c>
      <c r="DT12" s="86">
        <f t="shared" si="7"/>
        <v>4</v>
      </c>
      <c r="DU12" s="86">
        <f t="shared" si="8"/>
        <v>5</v>
      </c>
      <c r="DV12" s="86">
        <f t="shared" si="15"/>
        <v>147</v>
      </c>
      <c r="DW12" s="86">
        <f t="shared" si="16"/>
        <v>5</v>
      </c>
      <c r="DX12" s="86">
        <f t="shared" si="9"/>
        <v>5</v>
      </c>
      <c r="DY12" s="86">
        <f t="shared" si="17"/>
        <v>17.147828571428573</v>
      </c>
      <c r="DZ12" s="85">
        <v>4.5999999999999996</v>
      </c>
      <c r="EA12" s="85">
        <v>4.4000000000000004</v>
      </c>
      <c r="EB12" s="85">
        <v>4.2</v>
      </c>
      <c r="EC12" s="85">
        <v>4.8</v>
      </c>
      <c r="ED12" s="85"/>
      <c r="EE12" s="85">
        <v>111</v>
      </c>
      <c r="EF12" s="85">
        <v>751</v>
      </c>
      <c r="EG12" s="85">
        <v>842.2</v>
      </c>
      <c r="EH12" s="85">
        <f t="shared" si="27"/>
        <v>91.200000000000045</v>
      </c>
      <c r="EI12" s="85">
        <v>290</v>
      </c>
      <c r="EJ12" s="82">
        <f t="shared" si="18"/>
        <v>298.73809523809524</v>
      </c>
      <c r="EK12" s="85"/>
      <c r="EL12" s="85">
        <v>286</v>
      </c>
      <c r="EM12" s="85">
        <v>284</v>
      </c>
      <c r="EN12" s="85">
        <v>892</v>
      </c>
      <c r="EO12" s="85"/>
      <c r="EP12" s="85">
        <v>526</v>
      </c>
      <c r="EQ12" s="85">
        <v>472</v>
      </c>
      <c r="ER12" s="86"/>
      <c r="ES12" s="85"/>
      <c r="ET12" s="85"/>
      <c r="EU12" s="85"/>
      <c r="EV12" s="85"/>
      <c r="EW12" s="85">
        <v>67.2</v>
      </c>
      <c r="EX12" s="85">
        <v>61.8</v>
      </c>
      <c r="EY12" s="85">
        <v>172</v>
      </c>
      <c r="EZ12" s="85"/>
      <c r="FA12" s="85">
        <v>137</v>
      </c>
      <c r="FB12" s="85">
        <v>76</v>
      </c>
      <c r="FC12" s="85"/>
      <c r="FD12" s="85"/>
      <c r="FE12" s="85"/>
      <c r="FF12" s="85">
        <v>18.5</v>
      </c>
      <c r="FG12" s="85">
        <v>10.6</v>
      </c>
      <c r="FH12" s="85">
        <f t="shared" si="20"/>
        <v>3.0758620689655172</v>
      </c>
      <c r="FI12" s="85">
        <f t="shared" si="21"/>
        <v>1.8391608391608392</v>
      </c>
      <c r="FJ12" s="85"/>
      <c r="FK12" s="86">
        <f t="shared" si="22"/>
        <v>1.0699510300574129</v>
      </c>
      <c r="FL12" s="86"/>
      <c r="FM12" s="86"/>
      <c r="FN12" s="84"/>
      <c r="FO12" s="84"/>
      <c r="FP12" s="84"/>
      <c r="FQ12" s="84"/>
      <c r="FR12" s="86">
        <f t="shared" si="23"/>
        <v>-1.0198135198135199</v>
      </c>
      <c r="FS12" s="85"/>
      <c r="FT12" s="85"/>
      <c r="FU12" s="85"/>
      <c r="FV12" s="85"/>
      <c r="FW12" s="85"/>
      <c r="FX12" s="85"/>
      <c r="FY12" s="85"/>
      <c r="FZ12" s="85"/>
      <c r="GA12" s="85"/>
      <c r="GB12" s="85"/>
    </row>
    <row r="13" spans="1:184">
      <c r="A13" s="84">
        <v>11</v>
      </c>
      <c r="B13" s="84">
        <v>623383</v>
      </c>
      <c r="C13" s="85">
        <v>20161125</v>
      </c>
      <c r="D13" s="85">
        <v>79</v>
      </c>
      <c r="E13" s="85">
        <v>1</v>
      </c>
      <c r="F13" s="85">
        <v>152</v>
      </c>
      <c r="G13" s="85">
        <v>65.400000000000006</v>
      </c>
      <c r="H13" s="84">
        <f t="shared" si="10"/>
        <v>28.306786703601112</v>
      </c>
      <c r="I13" s="86">
        <v>1</v>
      </c>
      <c r="J13" s="86">
        <v>0</v>
      </c>
      <c r="K13" s="86">
        <v>0</v>
      </c>
      <c r="L13" s="86">
        <v>0</v>
      </c>
      <c r="M13" s="86">
        <v>1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5">
        <v>1</v>
      </c>
      <c r="T13" s="85">
        <v>0</v>
      </c>
      <c r="U13" s="85">
        <v>0</v>
      </c>
      <c r="V13" s="85">
        <v>0</v>
      </c>
      <c r="W13" s="85">
        <v>0</v>
      </c>
      <c r="X13" s="85">
        <v>3</v>
      </c>
      <c r="Y13" s="85">
        <v>2</v>
      </c>
      <c r="Z13" s="85">
        <v>1</v>
      </c>
      <c r="AA13" s="85">
        <v>1</v>
      </c>
      <c r="AB13" s="85">
        <v>1</v>
      </c>
      <c r="AC13" s="85">
        <v>0</v>
      </c>
      <c r="AD13" s="85">
        <v>0</v>
      </c>
      <c r="AE13" s="85">
        <v>0</v>
      </c>
      <c r="AF13" s="85">
        <v>39</v>
      </c>
      <c r="AG13" s="85">
        <v>27.1</v>
      </c>
      <c r="AH13" s="85">
        <v>7.5</v>
      </c>
      <c r="AI13" s="85">
        <v>7</v>
      </c>
      <c r="AJ13" s="85">
        <v>0</v>
      </c>
      <c r="AK13" s="85">
        <v>0</v>
      </c>
      <c r="AL13" s="85">
        <v>0</v>
      </c>
      <c r="AM13" s="85">
        <v>1</v>
      </c>
      <c r="AN13" s="86">
        <f t="shared" si="11"/>
        <v>2.1236833163438665E-2</v>
      </c>
      <c r="AO13" s="85">
        <v>4</v>
      </c>
      <c r="AP13" s="85">
        <v>0</v>
      </c>
      <c r="AQ13" s="85">
        <v>30</v>
      </c>
      <c r="AR13" s="85" t="s">
        <v>186</v>
      </c>
      <c r="AS13" s="85">
        <v>0</v>
      </c>
      <c r="AT13" s="85"/>
      <c r="AU13" s="85">
        <v>2000</v>
      </c>
      <c r="AV13" s="85">
        <v>600</v>
      </c>
      <c r="AW13" s="85">
        <v>1850</v>
      </c>
      <c r="AX13" s="85">
        <v>1450</v>
      </c>
      <c r="AY13" s="85">
        <v>1500</v>
      </c>
      <c r="AZ13" s="86">
        <f t="shared" si="12"/>
        <v>2600</v>
      </c>
      <c r="BA13" s="86">
        <f t="shared" si="0"/>
        <v>5900</v>
      </c>
      <c r="BB13" s="86">
        <v>0</v>
      </c>
      <c r="BC13" s="86">
        <v>470</v>
      </c>
      <c r="BD13" s="86">
        <v>400</v>
      </c>
      <c r="BE13" s="86">
        <v>620</v>
      </c>
      <c r="BF13" s="86">
        <f t="shared" si="1"/>
        <v>1490</v>
      </c>
      <c r="BG13" s="86">
        <f t="shared" si="2"/>
        <v>2000</v>
      </c>
      <c r="BH13" s="86">
        <f t="shared" si="2"/>
        <v>130</v>
      </c>
      <c r="BI13" s="86">
        <f t="shared" si="2"/>
        <v>1450</v>
      </c>
      <c r="BJ13" s="86">
        <f t="shared" si="2"/>
        <v>830</v>
      </c>
      <c r="BK13" s="87">
        <f t="shared" si="24"/>
        <v>4410</v>
      </c>
      <c r="BL13" s="87">
        <f t="shared" si="25"/>
        <v>0</v>
      </c>
      <c r="BM13" s="87">
        <f t="shared" si="19"/>
        <v>0.78333333333333333</v>
      </c>
      <c r="BN13" s="87">
        <f t="shared" si="19"/>
        <v>0.21621621621621623</v>
      </c>
      <c r="BO13" s="87">
        <f t="shared" si="19"/>
        <v>0.42758620689655175</v>
      </c>
      <c r="BP13" s="87">
        <f t="shared" si="26"/>
        <v>0.25254237288135595</v>
      </c>
      <c r="BQ13" s="85">
        <v>106</v>
      </c>
      <c r="BR13" s="85">
        <v>107</v>
      </c>
      <c r="BS13" s="85">
        <v>126</v>
      </c>
      <c r="BT13" s="85">
        <v>128</v>
      </c>
      <c r="BU13" s="85">
        <v>53</v>
      </c>
      <c r="BV13" s="85">
        <v>64</v>
      </c>
      <c r="BW13" s="85">
        <v>63</v>
      </c>
      <c r="BX13" s="85">
        <v>67</v>
      </c>
      <c r="BY13" s="85">
        <v>81</v>
      </c>
      <c r="BZ13" s="85">
        <v>74</v>
      </c>
      <c r="CA13" s="85">
        <v>72</v>
      </c>
      <c r="CB13" s="85">
        <v>72</v>
      </c>
      <c r="CC13" s="85">
        <v>31.3</v>
      </c>
      <c r="CD13" s="85">
        <v>30.4</v>
      </c>
      <c r="CE13" s="85">
        <v>27.3</v>
      </c>
      <c r="CF13" s="85">
        <v>28.9</v>
      </c>
      <c r="CG13" s="86">
        <f t="shared" si="13"/>
        <v>3.1948881789137379E-2</v>
      </c>
      <c r="CH13" s="86">
        <f t="shared" si="13"/>
        <v>3.2894736842105261E-2</v>
      </c>
      <c r="CI13" s="86">
        <f t="shared" si="13"/>
        <v>3.6630036630036632E-2</v>
      </c>
      <c r="CJ13" s="86">
        <f t="shared" si="13"/>
        <v>3.4602076124567477E-2</v>
      </c>
      <c r="CK13" s="85">
        <v>3.4</v>
      </c>
      <c r="CL13" s="85">
        <v>3.6</v>
      </c>
      <c r="CM13" s="85">
        <v>3.1</v>
      </c>
      <c r="CN13" s="85">
        <v>3.1</v>
      </c>
      <c r="CO13" s="85">
        <v>38</v>
      </c>
      <c r="CP13" s="85">
        <v>48</v>
      </c>
      <c r="CQ13" s="85">
        <v>50</v>
      </c>
      <c r="CR13" s="85">
        <v>50</v>
      </c>
      <c r="CS13" s="85"/>
      <c r="CT13" s="85">
        <v>1.8</v>
      </c>
      <c r="CU13" s="85">
        <v>2.1</v>
      </c>
      <c r="CV13" s="85">
        <v>2.02</v>
      </c>
      <c r="CW13" s="85">
        <v>1.77</v>
      </c>
      <c r="CX13" s="85">
        <v>1.94</v>
      </c>
      <c r="CY13" s="86">
        <f t="shared" si="4"/>
        <v>0.33000000000000007</v>
      </c>
      <c r="CZ13" s="86">
        <f t="shared" si="14"/>
        <v>0.30000000000000004</v>
      </c>
      <c r="DA13" s="86">
        <v>1</v>
      </c>
      <c r="DB13" s="86">
        <f t="shared" si="5"/>
        <v>21.111111111111111</v>
      </c>
      <c r="DC13" s="86">
        <f t="shared" si="5"/>
        <v>22.857142857142858</v>
      </c>
      <c r="DD13" s="86">
        <f t="shared" si="5"/>
        <v>24.752475247524753</v>
      </c>
      <c r="DE13" s="86">
        <f t="shared" si="5"/>
        <v>28.248587570621467</v>
      </c>
      <c r="DF13" s="85">
        <v>29.1</v>
      </c>
      <c r="DG13" s="85">
        <v>24.6</v>
      </c>
      <c r="DH13" s="85">
        <v>25.7</v>
      </c>
      <c r="DI13" s="85">
        <v>29.6</v>
      </c>
      <c r="DJ13" s="85">
        <v>9.4</v>
      </c>
      <c r="DK13" s="85">
        <v>10</v>
      </c>
      <c r="DL13" s="85">
        <v>9.8000000000000007</v>
      </c>
      <c r="DM13" s="85">
        <v>9.4</v>
      </c>
      <c r="DN13" s="85">
        <v>139</v>
      </c>
      <c r="DO13" s="85">
        <v>136</v>
      </c>
      <c r="DP13" s="85">
        <v>137</v>
      </c>
      <c r="DQ13" s="85">
        <v>137</v>
      </c>
      <c r="DR13" s="85">
        <v>139</v>
      </c>
      <c r="DS13" s="86">
        <f t="shared" si="6"/>
        <v>-3</v>
      </c>
      <c r="DT13" s="86">
        <f t="shared" si="7"/>
        <v>-2</v>
      </c>
      <c r="DU13" s="86">
        <f t="shared" si="8"/>
        <v>-2</v>
      </c>
      <c r="DV13" s="86">
        <f t="shared" si="15"/>
        <v>139</v>
      </c>
      <c r="DW13" s="86">
        <f t="shared" si="16"/>
        <v>-2</v>
      </c>
      <c r="DX13" s="86">
        <f t="shared" si="9"/>
        <v>3</v>
      </c>
      <c r="DY13" s="86">
        <f t="shared" si="17"/>
        <v>17.717755555555556</v>
      </c>
      <c r="DZ13" s="85">
        <v>3.3</v>
      </c>
      <c r="EA13" s="85">
        <v>3.5</v>
      </c>
      <c r="EB13" s="85">
        <v>3.1</v>
      </c>
      <c r="EC13" s="85">
        <v>3.3</v>
      </c>
      <c r="ED13" s="85"/>
      <c r="EE13" s="85">
        <v>151</v>
      </c>
      <c r="EF13" s="85">
        <v>1393.8</v>
      </c>
      <c r="EG13" s="85">
        <v>687.2</v>
      </c>
      <c r="EH13" s="85">
        <f t="shared" si="27"/>
        <v>-706.59999999999991</v>
      </c>
      <c r="EI13" s="85">
        <v>295</v>
      </c>
      <c r="EJ13" s="82">
        <f t="shared" si="18"/>
        <v>299.96031746031747</v>
      </c>
      <c r="EK13" s="85"/>
      <c r="EL13" s="85">
        <v>304</v>
      </c>
      <c r="EM13" s="85">
        <v>293</v>
      </c>
      <c r="EN13" s="85">
        <v>434</v>
      </c>
      <c r="EO13" s="85"/>
      <c r="EP13" s="85">
        <v>364</v>
      </c>
      <c r="EQ13" s="85">
        <v>409</v>
      </c>
      <c r="ER13" s="86"/>
      <c r="ES13" s="85"/>
      <c r="ET13" s="85"/>
      <c r="EU13" s="85"/>
      <c r="EV13" s="85"/>
      <c r="EW13" s="85">
        <v>44.1</v>
      </c>
      <c r="EX13" s="85">
        <v>48.9</v>
      </c>
      <c r="EY13" s="85">
        <v>39</v>
      </c>
      <c r="EZ13" s="85"/>
      <c r="FA13" s="85">
        <v>97</v>
      </c>
      <c r="FB13" s="85">
        <v>89</v>
      </c>
      <c r="FC13" s="85"/>
      <c r="FD13" s="85"/>
      <c r="FE13" s="85"/>
      <c r="FF13" s="85">
        <v>23.5</v>
      </c>
      <c r="FG13" s="85">
        <v>20.7</v>
      </c>
      <c r="FH13" s="85">
        <f t="shared" si="20"/>
        <v>1.471186440677966</v>
      </c>
      <c r="FI13" s="85">
        <f t="shared" si="21"/>
        <v>1.1973684210526316</v>
      </c>
      <c r="FJ13" s="85"/>
      <c r="FK13" s="86">
        <f t="shared" si="22"/>
        <v>3.0698706341049609</v>
      </c>
      <c r="FL13" s="86"/>
      <c r="FM13" s="86"/>
      <c r="FN13" s="84"/>
      <c r="FO13" s="84"/>
      <c r="FP13" s="84"/>
      <c r="FQ13" s="84"/>
      <c r="FR13" s="86">
        <f t="shared" si="23"/>
        <v>-0.20559210526315796</v>
      </c>
      <c r="FS13" s="85"/>
      <c r="FT13" s="85"/>
      <c r="FU13" s="85"/>
      <c r="FV13" s="85"/>
      <c r="FW13" s="85"/>
      <c r="FX13" s="85"/>
      <c r="FY13" s="85"/>
      <c r="FZ13" s="85"/>
      <c r="GA13" s="85"/>
      <c r="GB13" s="85"/>
    </row>
    <row r="14" spans="1:184">
      <c r="A14" s="84">
        <v>12</v>
      </c>
      <c r="B14" s="84">
        <v>942804</v>
      </c>
      <c r="C14" s="85">
        <v>20161227</v>
      </c>
      <c r="D14" s="85">
        <v>74</v>
      </c>
      <c r="E14" s="85">
        <v>0</v>
      </c>
      <c r="F14" s="85">
        <v>153</v>
      </c>
      <c r="G14" s="85">
        <v>54</v>
      </c>
      <c r="H14" s="84">
        <f t="shared" si="10"/>
        <v>23.068050749711649</v>
      </c>
      <c r="I14" s="86">
        <v>0</v>
      </c>
      <c r="J14" s="86">
        <v>0</v>
      </c>
      <c r="K14" s="86">
        <v>0</v>
      </c>
      <c r="L14" s="86">
        <v>1</v>
      </c>
      <c r="M14" s="86">
        <v>0</v>
      </c>
      <c r="N14" s="86">
        <v>1</v>
      </c>
      <c r="O14" s="86">
        <v>1</v>
      </c>
      <c r="P14" s="86">
        <v>0</v>
      </c>
      <c r="Q14" s="86">
        <v>1</v>
      </c>
      <c r="R14" s="86">
        <v>0</v>
      </c>
      <c r="S14" s="85">
        <v>1</v>
      </c>
      <c r="T14" s="85">
        <v>0</v>
      </c>
      <c r="U14" s="85">
        <v>0</v>
      </c>
      <c r="V14" s="85">
        <v>0</v>
      </c>
      <c r="W14" s="85">
        <v>1</v>
      </c>
      <c r="X14" s="85">
        <v>2</v>
      </c>
      <c r="Y14" s="85">
        <v>2</v>
      </c>
      <c r="Z14" s="85">
        <v>1</v>
      </c>
      <c r="AA14" s="85">
        <v>1</v>
      </c>
      <c r="AB14" s="85">
        <v>0</v>
      </c>
      <c r="AC14" s="85">
        <v>1</v>
      </c>
      <c r="AD14" s="85">
        <v>1</v>
      </c>
      <c r="AE14" s="85">
        <v>0</v>
      </c>
      <c r="AF14" s="85">
        <v>60</v>
      </c>
      <c r="AG14" s="85">
        <v>49.8</v>
      </c>
      <c r="AH14" s="85">
        <v>7.5</v>
      </c>
      <c r="AI14" s="85">
        <v>1</v>
      </c>
      <c r="AJ14" s="85">
        <v>1</v>
      </c>
      <c r="AK14" s="85">
        <v>0</v>
      </c>
      <c r="AL14" s="85">
        <v>0</v>
      </c>
      <c r="AM14" s="85">
        <v>1</v>
      </c>
      <c r="AN14" s="86">
        <f t="shared" si="11"/>
        <v>2.5720164609053495E-2</v>
      </c>
      <c r="AO14" s="85">
        <v>7</v>
      </c>
      <c r="AP14" s="85">
        <v>0</v>
      </c>
      <c r="AQ14" s="85">
        <v>16</v>
      </c>
      <c r="AR14" s="85" t="s">
        <v>187</v>
      </c>
      <c r="AS14" s="85">
        <v>0</v>
      </c>
      <c r="AT14" s="85"/>
      <c r="AU14" s="85">
        <v>4200</v>
      </c>
      <c r="AV14" s="85">
        <v>3300</v>
      </c>
      <c r="AW14" s="85">
        <v>1400</v>
      </c>
      <c r="AX14" s="85">
        <v>2200</v>
      </c>
      <c r="AY14" s="85">
        <v>2000</v>
      </c>
      <c r="AZ14" s="86">
        <f t="shared" si="12"/>
        <v>7500</v>
      </c>
      <c r="BA14" s="86">
        <f t="shared" si="0"/>
        <v>11100</v>
      </c>
      <c r="BB14" s="86">
        <v>0</v>
      </c>
      <c r="BC14" s="86">
        <v>2100</v>
      </c>
      <c r="BD14" s="86">
        <v>800</v>
      </c>
      <c r="BE14" s="86">
        <v>1000</v>
      </c>
      <c r="BF14" s="86">
        <f t="shared" si="1"/>
        <v>3900</v>
      </c>
      <c r="BG14" s="86">
        <f t="shared" si="2"/>
        <v>4200</v>
      </c>
      <c r="BH14" s="86">
        <f t="shared" si="2"/>
        <v>1200</v>
      </c>
      <c r="BI14" s="86">
        <f t="shared" si="2"/>
        <v>600</v>
      </c>
      <c r="BJ14" s="86">
        <f t="shared" si="2"/>
        <v>1200</v>
      </c>
      <c r="BK14" s="87">
        <f t="shared" si="24"/>
        <v>7200</v>
      </c>
      <c r="BL14" s="87">
        <f>BB14/AU14</f>
        <v>0</v>
      </c>
      <c r="BM14" s="87">
        <f>BC14/AV14</f>
        <v>0.63636363636363635</v>
      </c>
      <c r="BN14" s="87">
        <f>BD14/AW14</f>
        <v>0.5714285714285714</v>
      </c>
      <c r="BO14" s="87">
        <f>BE14/AX14</f>
        <v>0.45454545454545453</v>
      </c>
      <c r="BP14" s="87">
        <f>BF14/BA14</f>
        <v>0.35135135135135137</v>
      </c>
      <c r="BQ14" s="85">
        <v>133</v>
      </c>
      <c r="BR14" s="85">
        <v>130</v>
      </c>
      <c r="BS14" s="85">
        <v>114</v>
      </c>
      <c r="BT14" s="85">
        <v>106</v>
      </c>
      <c r="BU14" s="85">
        <v>110</v>
      </c>
      <c r="BV14" s="85">
        <v>88</v>
      </c>
      <c r="BW14" s="85">
        <v>60</v>
      </c>
      <c r="BX14" s="85">
        <v>62</v>
      </c>
      <c r="BY14" s="85">
        <v>113</v>
      </c>
      <c r="BZ14" s="85">
        <v>90</v>
      </c>
      <c r="CA14" s="85">
        <v>86</v>
      </c>
      <c r="CB14" s="85">
        <v>92</v>
      </c>
      <c r="CC14" s="85">
        <v>39.6</v>
      </c>
      <c r="CD14" s="85">
        <v>41.5</v>
      </c>
      <c r="CE14" s="85">
        <v>40.299999999999997</v>
      </c>
      <c r="CF14" s="85">
        <v>41.4</v>
      </c>
      <c r="CG14" s="86">
        <f t="shared" si="13"/>
        <v>2.5252525252525252E-2</v>
      </c>
      <c r="CH14" s="86">
        <f t="shared" si="13"/>
        <v>2.4096385542168676E-2</v>
      </c>
      <c r="CI14" s="86">
        <f t="shared" si="13"/>
        <v>2.4813895781637719E-2</v>
      </c>
      <c r="CJ14" s="86">
        <f t="shared" si="13"/>
        <v>2.4154589371980676E-2</v>
      </c>
      <c r="CK14" s="85">
        <v>4</v>
      </c>
      <c r="CL14" s="85">
        <v>3.6</v>
      </c>
      <c r="CM14" s="85">
        <v>3.2</v>
      </c>
      <c r="CN14" s="85">
        <v>3.3</v>
      </c>
      <c r="CO14" s="85">
        <v>15</v>
      </c>
      <c r="CP14" s="85">
        <v>10</v>
      </c>
      <c r="CQ14" s="85">
        <v>11</v>
      </c>
      <c r="CR14" s="85">
        <v>11</v>
      </c>
      <c r="CS14" s="85"/>
      <c r="CT14" s="85">
        <v>0.83</v>
      </c>
      <c r="CU14" s="85">
        <v>0.75</v>
      </c>
      <c r="CV14" s="85">
        <v>0.75</v>
      </c>
      <c r="CW14" s="85">
        <v>0.75</v>
      </c>
      <c r="CX14" s="85">
        <v>0.82</v>
      </c>
      <c r="CY14" s="86">
        <f t="shared" si="4"/>
        <v>7.999999999999996E-2</v>
      </c>
      <c r="CZ14" s="86">
        <f t="shared" si="14"/>
        <v>-7.999999999999996E-2</v>
      </c>
      <c r="DA14" s="86">
        <v>0</v>
      </c>
      <c r="DB14" s="86">
        <f t="shared" si="5"/>
        <v>18.072289156626507</v>
      </c>
      <c r="DC14" s="86">
        <f t="shared" si="5"/>
        <v>13.333333333333334</v>
      </c>
      <c r="DD14" s="86">
        <f t="shared" si="5"/>
        <v>14.666666666666666</v>
      </c>
      <c r="DE14" s="86">
        <f t="shared" si="5"/>
        <v>14.666666666666666</v>
      </c>
      <c r="DF14" s="85">
        <v>51.1</v>
      </c>
      <c r="DG14" s="85">
        <v>57.1</v>
      </c>
      <c r="DH14" s="85">
        <v>57.1</v>
      </c>
      <c r="DI14" s="85">
        <v>57.1</v>
      </c>
      <c r="DJ14" s="85">
        <v>4.8</v>
      </c>
      <c r="DK14" s="85">
        <v>6</v>
      </c>
      <c r="DL14" s="85">
        <v>5.4</v>
      </c>
      <c r="DM14" s="85">
        <v>5.0999999999999996</v>
      </c>
      <c r="DN14" s="85">
        <v>139</v>
      </c>
      <c r="DO14" s="57">
        <v>150</v>
      </c>
      <c r="DP14" s="85">
        <v>141</v>
      </c>
      <c r="DQ14" s="85">
        <v>141</v>
      </c>
      <c r="DR14" s="85">
        <v>140</v>
      </c>
      <c r="DS14" s="86">
        <f t="shared" si="6"/>
        <v>11</v>
      </c>
      <c r="DT14" s="86">
        <f t="shared" si="7"/>
        <v>2</v>
      </c>
      <c r="DU14" s="86">
        <f t="shared" si="8"/>
        <v>2</v>
      </c>
      <c r="DV14" s="86">
        <f t="shared" si="15"/>
        <v>150</v>
      </c>
      <c r="DW14" s="86">
        <f t="shared" si="16"/>
        <v>11</v>
      </c>
      <c r="DX14" s="86">
        <f t="shared" si="9"/>
        <v>11</v>
      </c>
      <c r="DY14" s="86">
        <f t="shared" si="17"/>
        <v>17.332513253012049</v>
      </c>
      <c r="DZ14" s="85">
        <v>3.8</v>
      </c>
      <c r="EA14" s="85">
        <v>3.2</v>
      </c>
      <c r="EB14" s="85">
        <v>3.8</v>
      </c>
      <c r="EC14" s="85">
        <v>3.8</v>
      </c>
      <c r="ED14" s="85"/>
      <c r="EE14" s="85">
        <v>108</v>
      </c>
      <c r="EF14" s="85">
        <v>745.5</v>
      </c>
      <c r="EG14" s="85">
        <v>440.2</v>
      </c>
      <c r="EH14" s="85">
        <f t="shared" si="27"/>
        <v>-305.3</v>
      </c>
      <c r="EI14" s="85">
        <v>278</v>
      </c>
      <c r="EJ14" s="82">
        <f t="shared" si="18"/>
        <v>289.35714285714283</v>
      </c>
      <c r="EK14" s="85"/>
      <c r="EL14" s="85">
        <v>280</v>
      </c>
      <c r="EM14" s="85">
        <v>286</v>
      </c>
      <c r="EN14" s="85">
        <v>426</v>
      </c>
      <c r="EO14" s="85"/>
      <c r="EP14" s="85">
        <v>361</v>
      </c>
      <c r="EQ14" s="85">
        <v>367</v>
      </c>
      <c r="ER14" s="86"/>
      <c r="ES14" s="85"/>
      <c r="ET14" s="85"/>
      <c r="EU14" s="85"/>
      <c r="EV14" s="85"/>
      <c r="EW14" s="85">
        <v>36.5</v>
      </c>
      <c r="EX14" s="85">
        <v>35.200000000000003</v>
      </c>
      <c r="EY14" s="85">
        <v>66</v>
      </c>
      <c r="EZ14" s="85"/>
      <c r="FA14" s="85">
        <v>78</v>
      </c>
      <c r="FB14" s="85">
        <v>70</v>
      </c>
      <c r="FC14" s="85"/>
      <c r="FD14" s="85"/>
      <c r="FE14" s="85"/>
      <c r="FF14" s="85">
        <v>18</v>
      </c>
      <c r="FG14" s="85">
        <v>14.1</v>
      </c>
      <c r="FH14" s="85">
        <f t="shared" si="20"/>
        <v>1.5323741007194245</v>
      </c>
      <c r="FI14" s="85">
        <f t="shared" si="21"/>
        <v>1.2892857142857144</v>
      </c>
      <c r="FJ14" s="85"/>
      <c r="FK14" s="86">
        <f t="shared" si="22"/>
        <v>1.2516634050880624</v>
      </c>
      <c r="FL14" s="86"/>
      <c r="FM14" s="86"/>
      <c r="FN14" s="84"/>
      <c r="FO14" s="84"/>
      <c r="FP14" s="84"/>
      <c r="FQ14" s="84"/>
      <c r="FR14" s="86">
        <f t="shared" si="23"/>
        <v>-0.40178571428571441</v>
      </c>
      <c r="FS14" s="85"/>
      <c r="FT14" s="85"/>
      <c r="FU14" s="85"/>
      <c r="FV14" s="85"/>
      <c r="FW14" s="85"/>
      <c r="FX14" s="85"/>
      <c r="FY14" s="85"/>
      <c r="FZ14" s="85"/>
      <c r="GA14" s="85"/>
      <c r="GB14" s="85"/>
    </row>
    <row r="15" spans="1:184">
      <c r="A15" s="84">
        <v>13</v>
      </c>
      <c r="B15" s="84">
        <v>3563405</v>
      </c>
      <c r="C15" s="85">
        <v>20170105</v>
      </c>
      <c r="D15" s="85">
        <v>76</v>
      </c>
      <c r="E15" s="85">
        <v>0</v>
      </c>
      <c r="F15" s="85">
        <v>160.5</v>
      </c>
      <c r="G15" s="85">
        <v>65</v>
      </c>
      <c r="H15" s="84">
        <f t="shared" si="10"/>
        <v>25.232674372337225</v>
      </c>
      <c r="I15" s="86">
        <v>0</v>
      </c>
      <c r="J15" s="86">
        <v>1</v>
      </c>
      <c r="K15" s="86">
        <v>1</v>
      </c>
      <c r="L15" s="86">
        <v>1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5">
        <v>0</v>
      </c>
      <c r="T15" s="85">
        <v>0</v>
      </c>
      <c r="U15" s="85">
        <v>0</v>
      </c>
      <c r="V15" s="85">
        <v>0</v>
      </c>
      <c r="W15" s="85">
        <v>0</v>
      </c>
      <c r="X15" s="85">
        <v>2</v>
      </c>
      <c r="Y15" s="85">
        <v>1</v>
      </c>
      <c r="Z15" s="85">
        <v>1</v>
      </c>
      <c r="AA15" s="85">
        <v>1</v>
      </c>
      <c r="AB15" s="85">
        <v>0</v>
      </c>
      <c r="AC15" s="85">
        <v>1</v>
      </c>
      <c r="AD15" s="85">
        <v>0</v>
      </c>
      <c r="AE15" s="85">
        <v>0</v>
      </c>
      <c r="AF15" s="85">
        <v>76</v>
      </c>
      <c r="AG15" s="85">
        <v>48.8</v>
      </c>
      <c r="AH15" s="85">
        <v>7.5</v>
      </c>
      <c r="AI15" s="85">
        <v>7</v>
      </c>
      <c r="AJ15" s="85">
        <v>1</v>
      </c>
      <c r="AK15" s="85">
        <v>0</v>
      </c>
      <c r="AL15" s="85">
        <v>0</v>
      </c>
      <c r="AM15" s="85">
        <v>1</v>
      </c>
      <c r="AN15" s="86">
        <f t="shared" si="11"/>
        <v>2.1367521367521368E-2</v>
      </c>
      <c r="AO15" s="85">
        <v>7</v>
      </c>
      <c r="AP15" s="85">
        <v>0</v>
      </c>
      <c r="AQ15" s="85">
        <v>21</v>
      </c>
      <c r="AR15" s="85" t="s">
        <v>188</v>
      </c>
      <c r="AS15" s="85">
        <v>0</v>
      </c>
      <c r="AT15" s="85"/>
      <c r="AU15" s="85">
        <v>1900</v>
      </c>
      <c r="AV15" s="85">
        <v>2950</v>
      </c>
      <c r="AW15" s="85">
        <v>1600</v>
      </c>
      <c r="AX15" s="85">
        <v>1900</v>
      </c>
      <c r="AY15" s="85">
        <v>1300</v>
      </c>
      <c r="AZ15" s="86">
        <f t="shared" si="12"/>
        <v>4850</v>
      </c>
      <c r="BA15" s="86">
        <f t="shared" si="0"/>
        <v>8350</v>
      </c>
      <c r="BB15" s="86">
        <v>0</v>
      </c>
      <c r="BC15" s="86">
        <v>800</v>
      </c>
      <c r="BD15" s="86">
        <v>800</v>
      </c>
      <c r="BE15" s="86">
        <v>800</v>
      </c>
      <c r="BF15" s="86">
        <f t="shared" si="1"/>
        <v>2400</v>
      </c>
      <c r="BG15" s="86">
        <f t="shared" si="2"/>
        <v>1900</v>
      </c>
      <c r="BH15" s="86">
        <f t="shared" si="2"/>
        <v>2150</v>
      </c>
      <c r="BI15" s="86">
        <f t="shared" si="2"/>
        <v>800</v>
      </c>
      <c r="BJ15" s="86">
        <f t="shared" si="2"/>
        <v>1100</v>
      </c>
      <c r="BK15" s="87">
        <f t="shared" si="24"/>
        <v>5950</v>
      </c>
      <c r="BL15" s="87">
        <f t="shared" si="25"/>
        <v>0</v>
      </c>
      <c r="BM15" s="87">
        <f t="shared" si="19"/>
        <v>0.2711864406779661</v>
      </c>
      <c r="BN15" s="87">
        <f t="shared" si="19"/>
        <v>0.5</v>
      </c>
      <c r="BO15" s="87">
        <f t="shared" si="19"/>
        <v>0.42105263157894735</v>
      </c>
      <c r="BP15" s="87">
        <f t="shared" si="26"/>
        <v>0.28742514970059879</v>
      </c>
      <c r="BQ15" s="85">
        <v>174</v>
      </c>
      <c r="BR15" s="85">
        <v>108</v>
      </c>
      <c r="BS15" s="85">
        <v>98</v>
      </c>
      <c r="BT15" s="85">
        <v>104</v>
      </c>
      <c r="BU15" s="85">
        <v>107</v>
      </c>
      <c r="BV15" s="85">
        <v>78</v>
      </c>
      <c r="BW15" s="85">
        <v>60</v>
      </c>
      <c r="BX15" s="85">
        <v>56</v>
      </c>
      <c r="BY15" s="85">
        <v>82</v>
      </c>
      <c r="BZ15" s="85">
        <v>87</v>
      </c>
      <c r="CA15" s="85">
        <v>80</v>
      </c>
      <c r="CB15" s="85">
        <v>87</v>
      </c>
      <c r="CC15" s="85">
        <v>46.2</v>
      </c>
      <c r="CD15" s="85">
        <v>47.9</v>
      </c>
      <c r="CE15" s="85">
        <v>48.7</v>
      </c>
      <c r="CF15" s="85">
        <v>47.2</v>
      </c>
      <c r="CG15" s="86">
        <f t="shared" si="13"/>
        <v>2.1645021645021644E-2</v>
      </c>
      <c r="CH15" s="86">
        <f t="shared" si="13"/>
        <v>2.0876826722338204E-2</v>
      </c>
      <c r="CI15" s="86">
        <f t="shared" si="13"/>
        <v>2.0533880903490759E-2</v>
      </c>
      <c r="CJ15" s="86">
        <f t="shared" si="13"/>
        <v>2.1186440677966101E-2</v>
      </c>
      <c r="CK15" s="85">
        <v>4</v>
      </c>
      <c r="CL15" s="85">
        <v>3.3</v>
      </c>
      <c r="CM15" s="85">
        <v>3.1</v>
      </c>
      <c r="CN15" s="85">
        <v>3.4</v>
      </c>
      <c r="CO15" s="85">
        <v>19</v>
      </c>
      <c r="CP15" s="85">
        <v>15</v>
      </c>
      <c r="CQ15" s="85">
        <v>18</v>
      </c>
      <c r="CR15" s="85">
        <v>18</v>
      </c>
      <c r="CS15" s="85"/>
      <c r="CT15" s="85">
        <v>0.86</v>
      </c>
      <c r="CU15" s="85">
        <v>0.96</v>
      </c>
      <c r="CV15" s="85">
        <v>1.1000000000000001</v>
      </c>
      <c r="CW15" s="85">
        <v>0.94</v>
      </c>
      <c r="CX15" s="85">
        <v>1</v>
      </c>
      <c r="CY15" s="86">
        <f t="shared" si="4"/>
        <v>0.2400000000000001</v>
      </c>
      <c r="CZ15" s="86">
        <f t="shared" si="14"/>
        <v>0.2400000000000001</v>
      </c>
      <c r="DA15" s="86">
        <v>0</v>
      </c>
      <c r="DB15" s="86">
        <f t="shared" si="5"/>
        <v>22.093023255813954</v>
      </c>
      <c r="DC15" s="86">
        <f t="shared" si="5"/>
        <v>15.625</v>
      </c>
      <c r="DD15" s="86">
        <f t="shared" si="5"/>
        <v>16.363636363636363</v>
      </c>
      <c r="DE15" s="86">
        <f t="shared" si="5"/>
        <v>19.148936170212767</v>
      </c>
      <c r="DF15" s="85">
        <v>48.8</v>
      </c>
      <c r="DG15" s="85">
        <v>43.3</v>
      </c>
      <c r="DH15" s="85">
        <v>37.299999999999997</v>
      </c>
      <c r="DI15" s="85">
        <v>44.3</v>
      </c>
      <c r="DJ15" s="85">
        <v>2.9</v>
      </c>
      <c r="DK15" s="85">
        <v>3.5</v>
      </c>
      <c r="DL15" s="85">
        <v>3.4</v>
      </c>
      <c r="DM15" s="85">
        <v>3.5</v>
      </c>
      <c r="DN15" s="85">
        <v>143</v>
      </c>
      <c r="DO15" s="85">
        <v>147</v>
      </c>
      <c r="DP15" s="18">
        <v>148</v>
      </c>
      <c r="DQ15" s="85">
        <v>147</v>
      </c>
      <c r="DR15" s="85">
        <v>147</v>
      </c>
      <c r="DS15" s="86">
        <f t="shared" si="6"/>
        <v>4</v>
      </c>
      <c r="DT15" s="86">
        <f t="shared" si="7"/>
        <v>5</v>
      </c>
      <c r="DU15" s="86">
        <f t="shared" si="8"/>
        <v>4</v>
      </c>
      <c r="DV15" s="86">
        <f t="shared" si="15"/>
        <v>148</v>
      </c>
      <c r="DW15" s="86">
        <f t="shared" si="16"/>
        <v>5</v>
      </c>
      <c r="DX15" s="86">
        <f t="shared" si="9"/>
        <v>5</v>
      </c>
      <c r="DY15" s="86">
        <f t="shared" si="17"/>
        <v>18.032776744186048</v>
      </c>
      <c r="DZ15" s="85">
        <v>3.7</v>
      </c>
      <c r="EA15" s="85">
        <v>3.7</v>
      </c>
      <c r="EB15" s="85">
        <v>4.3</v>
      </c>
      <c r="EC15" s="85">
        <v>4.0999999999999996</v>
      </c>
      <c r="ED15" s="85"/>
      <c r="EE15" s="85">
        <v>122</v>
      </c>
      <c r="EF15" s="85">
        <v>278.5</v>
      </c>
      <c r="EG15" s="85">
        <v>319</v>
      </c>
      <c r="EH15" s="85">
        <f t="shared" si="27"/>
        <v>40.5</v>
      </c>
      <c r="EI15" s="85">
        <v>290</v>
      </c>
      <c r="EJ15" s="82">
        <f t="shared" si="18"/>
        <v>299.56349206349205</v>
      </c>
      <c r="EK15" s="85"/>
      <c r="EL15" s="85">
        <v>292</v>
      </c>
      <c r="EM15" s="85">
        <v>293</v>
      </c>
      <c r="EN15" s="85">
        <v>239</v>
      </c>
      <c r="EO15" s="85"/>
      <c r="EP15" s="85">
        <v>581</v>
      </c>
      <c r="EQ15" s="85">
        <v>353</v>
      </c>
      <c r="ER15" s="86"/>
      <c r="ES15" s="85"/>
      <c r="ET15" s="85"/>
      <c r="EU15" s="85"/>
      <c r="EV15" s="85"/>
      <c r="EW15" s="85">
        <v>79.400000000000006</v>
      </c>
      <c r="EX15" s="85">
        <v>57.6</v>
      </c>
      <c r="EY15" s="85">
        <v>105</v>
      </c>
      <c r="EZ15" s="85"/>
      <c r="FA15" s="85">
        <v>88</v>
      </c>
      <c r="FB15" s="85">
        <v>41</v>
      </c>
      <c r="FC15" s="85"/>
      <c r="FD15" s="85"/>
      <c r="FE15" s="85"/>
      <c r="FF15" s="85">
        <v>29.7</v>
      </c>
      <c r="FG15" s="85">
        <v>20</v>
      </c>
      <c r="FH15" s="85">
        <f t="shared" si="20"/>
        <v>0.82413793103448274</v>
      </c>
      <c r="FI15" s="85">
        <f t="shared" si="21"/>
        <v>1.9897260273972603</v>
      </c>
      <c r="FJ15" s="85"/>
      <c r="FK15" s="86">
        <f t="shared" si="22"/>
        <v>0.75395397453691793</v>
      </c>
      <c r="FL15" s="86"/>
      <c r="FM15" s="86"/>
      <c r="FN15" s="84"/>
      <c r="FO15" s="84"/>
      <c r="FP15" s="84"/>
      <c r="FQ15" s="84"/>
      <c r="FR15" s="86">
        <f t="shared" si="23"/>
        <v>-0.89350266362252684</v>
      </c>
      <c r="FS15" s="85"/>
      <c r="FT15" s="85"/>
      <c r="FU15" s="85"/>
      <c r="FV15" s="85"/>
      <c r="FW15" s="85"/>
      <c r="FX15" s="85"/>
      <c r="FY15" s="85"/>
      <c r="FZ15" s="85"/>
      <c r="GA15" s="85"/>
      <c r="GB15" s="85"/>
    </row>
    <row r="16" spans="1:184">
      <c r="A16" s="84">
        <v>14</v>
      </c>
      <c r="B16" s="84">
        <v>2000195</v>
      </c>
      <c r="C16" s="85">
        <v>20170110</v>
      </c>
      <c r="D16" s="85">
        <v>67</v>
      </c>
      <c r="E16" s="85">
        <v>0</v>
      </c>
      <c r="F16" s="85">
        <v>152</v>
      </c>
      <c r="G16" s="85">
        <v>50.9</v>
      </c>
      <c r="H16" s="84">
        <f t="shared" si="10"/>
        <v>22.030817174515235</v>
      </c>
      <c r="I16" s="86">
        <v>1</v>
      </c>
      <c r="J16" s="86">
        <v>1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1</v>
      </c>
      <c r="Q16" s="86">
        <v>0</v>
      </c>
      <c r="R16" s="86">
        <v>1</v>
      </c>
      <c r="S16" s="85">
        <v>1</v>
      </c>
      <c r="T16" s="85">
        <v>0</v>
      </c>
      <c r="U16" s="85">
        <v>0</v>
      </c>
      <c r="V16" s="85">
        <v>0</v>
      </c>
      <c r="W16" s="85">
        <v>0</v>
      </c>
      <c r="X16" s="85">
        <v>2</v>
      </c>
      <c r="Y16" s="85">
        <v>1</v>
      </c>
      <c r="Z16" s="85">
        <v>1</v>
      </c>
      <c r="AA16" s="85">
        <v>1</v>
      </c>
      <c r="AB16" s="85">
        <v>0</v>
      </c>
      <c r="AC16" s="85">
        <v>0</v>
      </c>
      <c r="AD16" s="85">
        <v>0</v>
      </c>
      <c r="AE16" s="85">
        <v>0</v>
      </c>
      <c r="AF16" s="85">
        <v>80</v>
      </c>
      <c r="AG16" s="85">
        <v>113.8</v>
      </c>
      <c r="AH16" s="85">
        <v>7.5</v>
      </c>
      <c r="AI16" s="85">
        <v>14</v>
      </c>
      <c r="AJ16" s="85">
        <v>0</v>
      </c>
      <c r="AK16" s="85">
        <v>0</v>
      </c>
      <c r="AL16" s="85">
        <v>0</v>
      </c>
      <c r="AM16" s="85">
        <v>1</v>
      </c>
      <c r="AN16" s="86">
        <f t="shared" si="11"/>
        <v>2.7286618642217857E-2</v>
      </c>
      <c r="AO16" s="85">
        <v>4</v>
      </c>
      <c r="AP16" s="85">
        <v>1</v>
      </c>
      <c r="AQ16" s="85">
        <v>14</v>
      </c>
      <c r="AR16" s="85" t="s">
        <v>189</v>
      </c>
      <c r="AS16" s="85">
        <v>0</v>
      </c>
      <c r="AT16" s="85"/>
      <c r="AU16" s="85">
        <v>2300</v>
      </c>
      <c r="AV16" s="85">
        <v>1700</v>
      </c>
      <c r="AW16" s="85">
        <v>2100</v>
      </c>
      <c r="AX16" s="85">
        <v>2250</v>
      </c>
      <c r="AY16" s="85">
        <v>1500</v>
      </c>
      <c r="AZ16" s="86">
        <f t="shared" si="12"/>
        <v>4000</v>
      </c>
      <c r="BA16" s="86">
        <f t="shared" si="0"/>
        <v>8350</v>
      </c>
      <c r="BB16" s="86">
        <v>0</v>
      </c>
      <c r="BC16" s="86">
        <v>800</v>
      </c>
      <c r="BD16" s="86">
        <v>1400</v>
      </c>
      <c r="BE16" s="86">
        <v>800</v>
      </c>
      <c r="BF16" s="86">
        <f t="shared" si="1"/>
        <v>3000</v>
      </c>
      <c r="BG16" s="86">
        <f t="shared" si="2"/>
        <v>2300</v>
      </c>
      <c r="BH16" s="86">
        <f t="shared" si="2"/>
        <v>900</v>
      </c>
      <c r="BI16" s="86">
        <f t="shared" si="2"/>
        <v>700</v>
      </c>
      <c r="BJ16" s="86">
        <f t="shared" si="2"/>
        <v>1450</v>
      </c>
      <c r="BK16" s="87">
        <f t="shared" si="24"/>
        <v>5350</v>
      </c>
      <c r="BL16" s="87">
        <f t="shared" si="25"/>
        <v>0</v>
      </c>
      <c r="BM16" s="87">
        <f t="shared" si="19"/>
        <v>0.47058823529411764</v>
      </c>
      <c r="BN16" s="87">
        <f t="shared" si="19"/>
        <v>0.66666666666666663</v>
      </c>
      <c r="BO16" s="87">
        <f t="shared" si="19"/>
        <v>0.35555555555555557</v>
      </c>
      <c r="BP16" s="87">
        <f t="shared" si="26"/>
        <v>0.3592814371257485</v>
      </c>
      <c r="BQ16" s="85">
        <v>193</v>
      </c>
      <c r="BR16" s="85">
        <v>120</v>
      </c>
      <c r="BS16" s="85">
        <v>132</v>
      </c>
      <c r="BT16" s="85">
        <v>156</v>
      </c>
      <c r="BU16" s="85">
        <v>53</v>
      </c>
      <c r="BV16" s="85">
        <v>70</v>
      </c>
      <c r="BW16" s="85">
        <v>74</v>
      </c>
      <c r="BX16" s="85">
        <v>50</v>
      </c>
      <c r="BY16" s="85">
        <v>58</v>
      </c>
      <c r="BZ16" s="85">
        <v>68</v>
      </c>
      <c r="CA16" s="85">
        <v>49</v>
      </c>
      <c r="CB16" s="85">
        <v>48</v>
      </c>
      <c r="CC16" s="85">
        <v>40</v>
      </c>
      <c r="CD16" s="85">
        <v>47.8</v>
      </c>
      <c r="CE16" s="85">
        <v>45.8</v>
      </c>
      <c r="CF16" s="85">
        <v>44.6</v>
      </c>
      <c r="CG16" s="86">
        <f t="shared" si="13"/>
        <v>2.5000000000000001E-2</v>
      </c>
      <c r="CH16" s="86">
        <f t="shared" si="13"/>
        <v>2.0920502092050212E-2</v>
      </c>
      <c r="CI16" s="86">
        <f t="shared" si="13"/>
        <v>2.1834061135371181E-2</v>
      </c>
      <c r="CJ16" s="86">
        <f t="shared" si="13"/>
        <v>2.2421524663677129E-2</v>
      </c>
      <c r="CK16" s="85">
        <v>4</v>
      </c>
      <c r="CL16" s="85">
        <v>3.6</v>
      </c>
      <c r="CM16" s="85">
        <v>3.1</v>
      </c>
      <c r="CN16" s="85">
        <v>3.3</v>
      </c>
      <c r="CO16" s="85">
        <v>12</v>
      </c>
      <c r="CP16" s="85">
        <v>11</v>
      </c>
      <c r="CQ16" s="85">
        <v>9</v>
      </c>
      <c r="CR16" s="85">
        <v>8</v>
      </c>
      <c r="CS16" s="85"/>
      <c r="CT16" s="85">
        <v>0.46</v>
      </c>
      <c r="CU16" s="85">
        <v>0.56999999999999995</v>
      </c>
      <c r="CV16" s="85">
        <v>0.53</v>
      </c>
      <c r="CW16" s="85">
        <v>0.47</v>
      </c>
      <c r="CX16" s="85">
        <v>0.54</v>
      </c>
      <c r="CY16" s="86">
        <f t="shared" si="4"/>
        <v>0.10999999999999993</v>
      </c>
      <c r="CZ16" s="86">
        <f t="shared" si="14"/>
        <v>0.10999999999999993</v>
      </c>
      <c r="DA16" s="86">
        <v>0</v>
      </c>
      <c r="DB16" s="86">
        <f t="shared" si="5"/>
        <v>26.086956521739129</v>
      </c>
      <c r="DC16" s="86">
        <f t="shared" si="5"/>
        <v>19.298245614035089</v>
      </c>
      <c r="DD16" s="86">
        <f t="shared" si="5"/>
        <v>16.981132075471699</v>
      </c>
      <c r="DE16" s="86">
        <f t="shared" si="5"/>
        <v>17.021276595744681</v>
      </c>
      <c r="DF16" s="85">
        <v>100.3</v>
      </c>
      <c r="DG16" s="85">
        <v>79.3</v>
      </c>
      <c r="DH16" s="85">
        <v>85.9</v>
      </c>
      <c r="DI16" s="85">
        <v>98</v>
      </c>
      <c r="DJ16" s="85">
        <v>2.7</v>
      </c>
      <c r="DK16" s="85">
        <v>3.1</v>
      </c>
      <c r="DL16" s="85">
        <v>3.1</v>
      </c>
      <c r="DM16" s="85">
        <v>2.9</v>
      </c>
      <c r="DN16" s="85">
        <v>142</v>
      </c>
      <c r="DO16" s="85">
        <v>143</v>
      </c>
      <c r="DP16" s="85">
        <v>144</v>
      </c>
      <c r="DQ16" s="85">
        <v>143</v>
      </c>
      <c r="DR16" s="85">
        <v>143</v>
      </c>
      <c r="DS16" s="86">
        <f t="shared" si="6"/>
        <v>1</v>
      </c>
      <c r="DT16" s="86">
        <f t="shared" si="7"/>
        <v>2</v>
      </c>
      <c r="DU16" s="86">
        <f t="shared" si="8"/>
        <v>1</v>
      </c>
      <c r="DV16" s="86">
        <f t="shared" si="15"/>
        <v>144</v>
      </c>
      <c r="DW16" s="86">
        <f t="shared" si="16"/>
        <v>2</v>
      </c>
      <c r="DX16" s="86">
        <f t="shared" si="9"/>
        <v>2</v>
      </c>
      <c r="DY16" s="86">
        <f t="shared" si="17"/>
        <v>17.77878260869565</v>
      </c>
      <c r="DZ16" s="85">
        <v>4</v>
      </c>
      <c r="EA16" s="85">
        <v>4.2</v>
      </c>
      <c r="EB16" s="85">
        <v>4.3</v>
      </c>
      <c r="EC16" s="85">
        <v>4</v>
      </c>
      <c r="ED16" s="85"/>
      <c r="EE16" s="85">
        <v>179</v>
      </c>
      <c r="EF16" s="85">
        <v>137.5</v>
      </c>
      <c r="EG16" s="85">
        <v>253.6</v>
      </c>
      <c r="EH16" s="85">
        <f t="shared" si="27"/>
        <v>116.1</v>
      </c>
      <c r="EI16" s="85">
        <v>286</v>
      </c>
      <c r="EJ16" s="82">
        <f t="shared" si="18"/>
        <v>298.23015873015873</v>
      </c>
      <c r="EK16" s="85"/>
      <c r="EL16" s="85">
        <v>288</v>
      </c>
      <c r="EM16" s="85">
        <v>290</v>
      </c>
      <c r="EN16" s="85">
        <v>324</v>
      </c>
      <c r="EO16" s="85"/>
      <c r="EP16" s="85">
        <v>546</v>
      </c>
      <c r="EQ16" s="85">
        <v>338</v>
      </c>
      <c r="ER16" s="86"/>
      <c r="ES16" s="85"/>
      <c r="ET16" s="85"/>
      <c r="EU16" s="85"/>
      <c r="EV16" s="85"/>
      <c r="EW16" s="85">
        <v>51</v>
      </c>
      <c r="EX16" s="85">
        <v>63.7</v>
      </c>
      <c r="EY16" s="85">
        <v>103</v>
      </c>
      <c r="EZ16" s="85"/>
      <c r="FA16" s="85">
        <v>38</v>
      </c>
      <c r="FB16" s="85">
        <v>105</v>
      </c>
      <c r="FC16" s="85"/>
      <c r="FD16" s="85"/>
      <c r="FE16" s="85"/>
      <c r="FF16" s="85">
        <v>22</v>
      </c>
      <c r="FG16" s="85">
        <v>31.3</v>
      </c>
      <c r="FH16" s="85">
        <f t="shared" si="20"/>
        <v>1.1328671328671329</v>
      </c>
      <c r="FI16" s="85">
        <f t="shared" si="21"/>
        <v>1.8958333333333333</v>
      </c>
      <c r="FJ16" s="85"/>
      <c r="FK16" s="86">
        <f t="shared" si="22"/>
        <v>0.28136569313039905</v>
      </c>
      <c r="FL16" s="86"/>
      <c r="FM16" s="86"/>
      <c r="FN16" s="84"/>
      <c r="FO16" s="84"/>
      <c r="FP16" s="84"/>
      <c r="FQ16" s="84"/>
      <c r="FR16" s="86">
        <f t="shared" si="23"/>
        <v>-0.93315972222222221</v>
      </c>
      <c r="FS16" s="85"/>
      <c r="FT16" s="85"/>
      <c r="FU16" s="85"/>
      <c r="FV16" s="85"/>
      <c r="FW16" s="85"/>
      <c r="FX16" s="85"/>
      <c r="FY16" s="85"/>
      <c r="FZ16" s="85"/>
      <c r="GA16" s="85"/>
      <c r="GB16" s="85"/>
    </row>
    <row r="17" spans="1:184">
      <c r="A17" s="81">
        <v>15</v>
      </c>
      <c r="B17" s="81">
        <v>5485646</v>
      </c>
      <c r="C17" s="82">
        <v>20170118</v>
      </c>
      <c r="D17" s="82">
        <v>69</v>
      </c>
      <c r="E17" s="82">
        <v>1</v>
      </c>
      <c r="F17" s="82">
        <v>175.5</v>
      </c>
      <c r="G17" s="82">
        <v>82.7</v>
      </c>
      <c r="H17" s="81">
        <f t="shared" si="10"/>
        <v>26.850431408835966</v>
      </c>
      <c r="I17" s="82">
        <v>0</v>
      </c>
      <c r="J17" s="82">
        <v>1</v>
      </c>
      <c r="K17" s="82">
        <v>1</v>
      </c>
      <c r="L17" s="82">
        <v>1</v>
      </c>
      <c r="M17" s="82">
        <v>0</v>
      </c>
      <c r="N17" s="82">
        <v>0</v>
      </c>
      <c r="O17" s="82">
        <v>0</v>
      </c>
      <c r="P17" s="82">
        <v>1</v>
      </c>
      <c r="Q17" s="82">
        <v>1</v>
      </c>
      <c r="R17" s="82">
        <v>1</v>
      </c>
      <c r="S17" s="82">
        <v>1</v>
      </c>
      <c r="T17" s="82">
        <v>0</v>
      </c>
      <c r="U17" s="82">
        <v>0</v>
      </c>
      <c r="V17" s="82">
        <v>0</v>
      </c>
      <c r="W17" s="82">
        <v>0</v>
      </c>
      <c r="X17" s="82">
        <v>2</v>
      </c>
      <c r="Y17" s="82">
        <v>2</v>
      </c>
      <c r="Z17" s="82">
        <v>1</v>
      </c>
      <c r="AA17" s="82">
        <v>1</v>
      </c>
      <c r="AB17" s="82">
        <v>0</v>
      </c>
      <c r="AC17" s="82">
        <v>1</v>
      </c>
      <c r="AD17" s="82">
        <v>0</v>
      </c>
      <c r="AE17" s="82">
        <v>0</v>
      </c>
      <c r="AF17" s="82">
        <v>74</v>
      </c>
      <c r="AG17" s="82">
        <v>45.5</v>
      </c>
      <c r="AH17" s="82">
        <v>7.5</v>
      </c>
      <c r="AI17" s="82">
        <v>8</v>
      </c>
      <c r="AJ17" s="82">
        <v>0</v>
      </c>
      <c r="AK17" s="82">
        <v>0</v>
      </c>
      <c r="AL17" s="82">
        <v>0</v>
      </c>
      <c r="AM17" s="82">
        <v>1</v>
      </c>
      <c r="AN17" s="82">
        <f t="shared" si="11"/>
        <v>1.6794303372296118E-2</v>
      </c>
      <c r="AO17" s="82">
        <v>9</v>
      </c>
      <c r="AP17" s="82">
        <v>0</v>
      </c>
      <c r="AQ17" s="82">
        <v>11</v>
      </c>
      <c r="AR17" s="82"/>
      <c r="AS17" s="82">
        <v>0</v>
      </c>
      <c r="AT17" s="82"/>
      <c r="AU17" s="82">
        <v>1600</v>
      </c>
      <c r="AV17" s="82">
        <v>2400</v>
      </c>
      <c r="AW17" s="82">
        <v>5500</v>
      </c>
      <c r="AX17" s="82">
        <v>2800</v>
      </c>
      <c r="AY17" s="82"/>
      <c r="AZ17" s="82">
        <f t="shared" si="12"/>
        <v>4000</v>
      </c>
      <c r="BA17" s="82">
        <f t="shared" si="0"/>
        <v>12300</v>
      </c>
      <c r="BB17" s="82"/>
      <c r="BC17" s="82"/>
      <c r="BD17" s="82"/>
      <c r="BE17" s="82"/>
      <c r="BF17" s="82"/>
      <c r="BG17" s="82"/>
      <c r="BH17" s="82"/>
      <c r="BI17" s="82"/>
      <c r="BJ17" s="82"/>
      <c r="BK17" s="83"/>
      <c r="BL17" s="83"/>
      <c r="BM17" s="83"/>
      <c r="BN17" s="83"/>
      <c r="BO17" s="83"/>
      <c r="BP17" s="83"/>
      <c r="BQ17" s="82">
        <v>136</v>
      </c>
      <c r="BR17" s="82">
        <v>147</v>
      </c>
      <c r="BS17" s="82">
        <v>105</v>
      </c>
      <c r="BT17" s="82">
        <v>107</v>
      </c>
      <c r="BU17" s="82">
        <v>70</v>
      </c>
      <c r="BV17" s="82">
        <v>69</v>
      </c>
      <c r="BW17" s="82">
        <v>35</v>
      </c>
      <c r="BX17" s="82">
        <v>50</v>
      </c>
      <c r="BY17" s="82">
        <v>67</v>
      </c>
      <c r="BZ17" s="82">
        <v>69</v>
      </c>
      <c r="CA17" s="82">
        <v>72</v>
      </c>
      <c r="CB17" s="82">
        <v>50</v>
      </c>
      <c r="CC17" s="82">
        <v>39.5</v>
      </c>
      <c r="CD17" s="82">
        <v>40.4</v>
      </c>
      <c r="CE17" s="82"/>
      <c r="CF17" s="82"/>
      <c r="CG17" s="82">
        <f t="shared" si="13"/>
        <v>2.5316455696202531E-2</v>
      </c>
      <c r="CH17" s="82">
        <f t="shared" si="13"/>
        <v>2.4752475247524754E-2</v>
      </c>
      <c r="CI17" s="82"/>
      <c r="CJ17" s="82"/>
      <c r="CK17" s="82">
        <v>3.4</v>
      </c>
      <c r="CL17" s="82">
        <v>2.6</v>
      </c>
      <c r="CM17" s="82"/>
      <c r="CN17" s="82"/>
      <c r="CO17" s="82">
        <v>14</v>
      </c>
      <c r="CP17" s="82">
        <v>13</v>
      </c>
      <c r="CQ17" s="82"/>
      <c r="CR17" s="82"/>
      <c r="CS17" s="82"/>
      <c r="CT17" s="82">
        <v>1.24</v>
      </c>
      <c r="CU17" s="82">
        <v>1.1000000000000001</v>
      </c>
      <c r="CV17" s="82"/>
      <c r="CW17" s="82"/>
      <c r="CX17" s="82">
        <v>1.03</v>
      </c>
      <c r="CY17" s="82">
        <f t="shared" si="4"/>
        <v>0.1399999999999999</v>
      </c>
      <c r="CZ17" s="82">
        <f t="shared" si="14"/>
        <v>-0.1399999999999999</v>
      </c>
      <c r="DA17" s="82">
        <v>0</v>
      </c>
      <c r="DB17" s="82">
        <f t="shared" si="5"/>
        <v>11.290322580645162</v>
      </c>
      <c r="DC17" s="82">
        <f t="shared" si="5"/>
        <v>11.818181818181817</v>
      </c>
      <c r="DD17" s="82"/>
      <c r="DE17" s="82"/>
      <c r="DF17" s="82">
        <v>45.5</v>
      </c>
      <c r="DG17" s="82">
        <v>51.9</v>
      </c>
      <c r="DH17" s="82"/>
      <c r="DI17" s="82"/>
      <c r="DJ17" s="82">
        <v>8.4</v>
      </c>
      <c r="DK17" s="82"/>
      <c r="DL17" s="82"/>
      <c r="DM17" s="82"/>
      <c r="DN17" s="82">
        <v>134</v>
      </c>
      <c r="DO17" s="82">
        <v>137</v>
      </c>
      <c r="DP17" s="82"/>
      <c r="DQ17" s="82"/>
      <c r="DR17" s="82">
        <v>142</v>
      </c>
      <c r="DS17" s="82">
        <f t="shared" si="6"/>
        <v>3</v>
      </c>
      <c r="DT17" s="82"/>
      <c r="DU17" s="82"/>
      <c r="DV17" s="82">
        <f t="shared" si="15"/>
        <v>137</v>
      </c>
      <c r="DW17" s="82">
        <f t="shared" si="16"/>
        <v>3</v>
      </c>
      <c r="DX17" s="82">
        <f t="shared" si="9"/>
        <v>3</v>
      </c>
      <c r="DY17" s="82">
        <f t="shared" si="17"/>
        <v>16.289690322580643</v>
      </c>
      <c r="DZ17" s="82">
        <v>4.0999999999999996</v>
      </c>
      <c r="EA17" s="82">
        <v>3.3</v>
      </c>
      <c r="EB17" s="82"/>
      <c r="EC17" s="82"/>
      <c r="ED17" s="82"/>
      <c r="EE17" s="82">
        <v>97</v>
      </c>
      <c r="EF17" s="82">
        <v>442.2</v>
      </c>
      <c r="EG17" s="82"/>
      <c r="EH17" s="82"/>
      <c r="EI17" s="82"/>
      <c r="EJ17" s="82">
        <f t="shared" si="18"/>
        <v>278.38888888888891</v>
      </c>
      <c r="EK17" s="82"/>
      <c r="EL17" s="82"/>
      <c r="EM17" s="82"/>
      <c r="EN17" s="82"/>
      <c r="EO17" s="82"/>
      <c r="EP17" s="82"/>
      <c r="EQ17" s="81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1"/>
      <c r="FO17" s="81"/>
      <c r="FP17" s="81"/>
      <c r="FQ17" s="81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</row>
    <row r="18" spans="1:184">
      <c r="A18" s="84">
        <v>16</v>
      </c>
      <c r="B18" s="84">
        <v>5491372</v>
      </c>
      <c r="C18" s="85">
        <v>20170203</v>
      </c>
      <c r="D18" s="85">
        <v>88</v>
      </c>
      <c r="E18" s="85">
        <v>1</v>
      </c>
      <c r="F18" s="85">
        <v>155.5</v>
      </c>
      <c r="G18" s="85">
        <v>42.2</v>
      </c>
      <c r="H18" s="84">
        <f t="shared" si="10"/>
        <v>17.452259592022418</v>
      </c>
      <c r="I18" s="86">
        <v>0</v>
      </c>
      <c r="J18" s="86">
        <v>1</v>
      </c>
      <c r="K18" s="86">
        <v>0</v>
      </c>
      <c r="L18" s="86">
        <v>1</v>
      </c>
      <c r="M18" s="86">
        <v>0</v>
      </c>
      <c r="N18" s="86">
        <v>0</v>
      </c>
      <c r="O18" s="86">
        <v>0</v>
      </c>
      <c r="P18" s="89">
        <v>0</v>
      </c>
      <c r="Q18" s="89">
        <v>0</v>
      </c>
      <c r="R18" s="89">
        <v>1</v>
      </c>
      <c r="S18" s="85">
        <v>1</v>
      </c>
      <c r="T18" s="85">
        <v>0</v>
      </c>
      <c r="U18" s="85">
        <v>0</v>
      </c>
      <c r="V18" s="85">
        <v>0</v>
      </c>
      <c r="W18" s="85">
        <v>0</v>
      </c>
      <c r="X18" s="85">
        <v>3</v>
      </c>
      <c r="Y18" s="85">
        <v>1</v>
      </c>
      <c r="Z18" s="85">
        <v>1</v>
      </c>
      <c r="AA18" s="85">
        <v>1</v>
      </c>
      <c r="AB18" s="85">
        <v>0</v>
      </c>
      <c r="AC18" s="85">
        <v>1</v>
      </c>
      <c r="AD18" s="85">
        <v>0</v>
      </c>
      <c r="AE18" s="85">
        <v>0</v>
      </c>
      <c r="AF18" s="85">
        <v>88</v>
      </c>
      <c r="AG18" s="85">
        <v>65.8</v>
      </c>
      <c r="AH18" s="85">
        <v>7.5</v>
      </c>
      <c r="AI18" s="85">
        <v>3</v>
      </c>
      <c r="AJ18" s="85">
        <v>1</v>
      </c>
      <c r="AK18" s="85">
        <v>0</v>
      </c>
      <c r="AL18" s="85">
        <v>0</v>
      </c>
      <c r="AM18" s="85">
        <v>1</v>
      </c>
      <c r="AN18" s="86">
        <f t="shared" si="11"/>
        <v>3.2912058978409688E-2</v>
      </c>
      <c r="AO18" s="85">
        <v>2</v>
      </c>
      <c r="AP18" s="85">
        <v>0</v>
      </c>
      <c r="AQ18" s="85">
        <v>36</v>
      </c>
      <c r="AR18" s="85" t="s">
        <v>70</v>
      </c>
      <c r="AS18" s="85">
        <v>0</v>
      </c>
      <c r="AT18" s="85"/>
      <c r="AU18" s="85">
        <v>1600</v>
      </c>
      <c r="AV18" s="85">
        <v>600</v>
      </c>
      <c r="AW18" s="85">
        <v>500</v>
      </c>
      <c r="AX18" s="85">
        <v>500</v>
      </c>
      <c r="AY18" s="85">
        <v>1000</v>
      </c>
      <c r="AZ18" s="86">
        <f t="shared" si="12"/>
        <v>2200</v>
      </c>
      <c r="BA18" s="86">
        <f t="shared" si="0"/>
        <v>3200</v>
      </c>
      <c r="BB18" s="86">
        <v>50</v>
      </c>
      <c r="BC18" s="86">
        <v>200</v>
      </c>
      <c r="BD18" s="86">
        <v>250</v>
      </c>
      <c r="BE18" s="86">
        <v>250</v>
      </c>
      <c r="BF18" s="86">
        <f t="shared" si="1"/>
        <v>750</v>
      </c>
      <c r="BG18" s="86">
        <f t="shared" si="2"/>
        <v>1550</v>
      </c>
      <c r="BH18" s="86">
        <f t="shared" si="2"/>
        <v>400</v>
      </c>
      <c r="BI18" s="86">
        <f t="shared" si="2"/>
        <v>250</v>
      </c>
      <c r="BJ18" s="86">
        <f t="shared" si="2"/>
        <v>250</v>
      </c>
      <c r="BK18" s="87">
        <f t="shared" si="24"/>
        <v>2450</v>
      </c>
      <c r="BL18" s="87">
        <f t="shared" ref="BL18:BO21" si="28">BB18/AU18</f>
        <v>3.125E-2</v>
      </c>
      <c r="BM18" s="87">
        <f t="shared" si="28"/>
        <v>0.33333333333333331</v>
      </c>
      <c r="BN18" s="87">
        <f t="shared" si="28"/>
        <v>0.5</v>
      </c>
      <c r="BO18" s="87">
        <f t="shared" si="28"/>
        <v>0.5</v>
      </c>
      <c r="BP18" s="87">
        <f t="shared" ref="BP18:BP21" si="29">BF18/BA18</f>
        <v>0.234375</v>
      </c>
      <c r="BQ18" s="85">
        <v>196</v>
      </c>
      <c r="BR18" s="85">
        <v>150</v>
      </c>
      <c r="BS18" s="85">
        <v>130</v>
      </c>
      <c r="BT18" s="85">
        <v>118</v>
      </c>
      <c r="BU18" s="85">
        <v>64</v>
      </c>
      <c r="BV18" s="85">
        <v>40</v>
      </c>
      <c r="BW18" s="85">
        <v>62</v>
      </c>
      <c r="BX18" s="85">
        <v>46</v>
      </c>
      <c r="BY18" s="85">
        <v>69</v>
      </c>
      <c r="BZ18" s="85">
        <v>52</v>
      </c>
      <c r="CA18" s="85">
        <v>51</v>
      </c>
      <c r="CB18" s="85">
        <v>52</v>
      </c>
      <c r="CC18" s="85">
        <v>33.299999999999997</v>
      </c>
      <c r="CD18" s="85">
        <v>35.299999999999997</v>
      </c>
      <c r="CE18" s="85">
        <v>32.1</v>
      </c>
      <c r="CF18" s="85">
        <v>30.6</v>
      </c>
      <c r="CG18" s="86">
        <f t="shared" si="13"/>
        <v>3.0030030030030033E-2</v>
      </c>
      <c r="CH18" s="86">
        <f t="shared" si="13"/>
        <v>2.8328611898017001E-2</v>
      </c>
      <c r="CI18" s="86">
        <f t="shared" si="13"/>
        <v>3.1152647975077882E-2</v>
      </c>
      <c r="CJ18" s="86">
        <f t="shared" si="13"/>
        <v>3.2679738562091505E-2</v>
      </c>
      <c r="CK18" s="85">
        <v>3.1</v>
      </c>
      <c r="CL18" s="85">
        <v>3</v>
      </c>
      <c r="CM18" s="85">
        <v>3.1</v>
      </c>
      <c r="CN18" s="85">
        <v>3.3</v>
      </c>
      <c r="CO18" s="85">
        <v>34</v>
      </c>
      <c r="CP18" s="85">
        <v>30</v>
      </c>
      <c r="CQ18" s="85">
        <v>43</v>
      </c>
      <c r="CR18" s="85">
        <v>57</v>
      </c>
      <c r="CS18" s="85"/>
      <c r="CT18" s="85">
        <v>0.91</v>
      </c>
      <c r="CU18" s="85">
        <v>1.07</v>
      </c>
      <c r="CV18" s="85">
        <v>1.58</v>
      </c>
      <c r="CW18" s="85">
        <v>2.08</v>
      </c>
      <c r="CX18" s="85">
        <v>1.54</v>
      </c>
      <c r="CY18" s="86">
        <f t="shared" si="4"/>
        <v>1.17</v>
      </c>
      <c r="CZ18" s="86">
        <f t="shared" si="14"/>
        <v>1.17</v>
      </c>
      <c r="DA18" s="86">
        <v>1</v>
      </c>
      <c r="DB18" s="86">
        <f t="shared" si="5"/>
        <v>37.362637362637365</v>
      </c>
      <c r="DC18" s="86">
        <f t="shared" si="5"/>
        <v>28.037383177570092</v>
      </c>
      <c r="DD18" s="86">
        <f t="shared" si="5"/>
        <v>27.215189873417721</v>
      </c>
      <c r="DE18" s="86">
        <f t="shared" si="5"/>
        <v>27.403846153846153</v>
      </c>
      <c r="DF18" s="85">
        <v>59.5</v>
      </c>
      <c r="DG18" s="85">
        <v>49.8</v>
      </c>
      <c r="DH18" s="85">
        <v>32.5</v>
      </c>
      <c r="DI18" s="85">
        <v>24.1</v>
      </c>
      <c r="DJ18" s="85">
        <v>8.4</v>
      </c>
      <c r="DK18" s="85">
        <v>8.4</v>
      </c>
      <c r="DL18" s="85">
        <v>8.9</v>
      </c>
      <c r="DM18" s="85">
        <v>10.199999999999999</v>
      </c>
      <c r="DN18" s="85">
        <v>147</v>
      </c>
      <c r="DO18" s="85">
        <v>144</v>
      </c>
      <c r="DP18" s="85">
        <v>138</v>
      </c>
      <c r="DQ18" s="85">
        <v>137</v>
      </c>
      <c r="DR18" s="18">
        <v>149</v>
      </c>
      <c r="DS18" s="86">
        <f t="shared" si="6"/>
        <v>-3</v>
      </c>
      <c r="DT18" s="86">
        <f t="shared" ref="DT18:DT81" si="30">DP18-DN18</f>
        <v>-9</v>
      </c>
      <c r="DU18" s="86">
        <f t="shared" ref="DU18:DU81" si="31">DQ18-DN18</f>
        <v>-10</v>
      </c>
      <c r="DV18" s="86">
        <f t="shared" si="15"/>
        <v>147</v>
      </c>
      <c r="DW18" s="86">
        <f t="shared" si="16"/>
        <v>-3</v>
      </c>
      <c r="DX18" s="86">
        <f t="shared" si="9"/>
        <v>10</v>
      </c>
      <c r="DY18" s="86">
        <f t="shared" si="17"/>
        <v>19.058604395604394</v>
      </c>
      <c r="DZ18" s="85">
        <v>4</v>
      </c>
      <c r="EA18" s="85">
        <v>4.3</v>
      </c>
      <c r="EB18" s="85">
        <v>4.3</v>
      </c>
      <c r="EC18" s="85">
        <v>4.5999999999999996</v>
      </c>
      <c r="ED18" s="85"/>
      <c r="EE18" s="85">
        <v>125</v>
      </c>
      <c r="EF18" s="85">
        <v>1026.3</v>
      </c>
      <c r="EG18" s="85">
        <v>1246</v>
      </c>
      <c r="EH18" s="85">
        <f t="shared" si="27"/>
        <v>219.70000000000005</v>
      </c>
      <c r="EI18" s="85">
        <v>305</v>
      </c>
      <c r="EJ18" s="82">
        <f t="shared" si="18"/>
        <v>313.08730158730162</v>
      </c>
      <c r="EK18" s="85"/>
      <c r="EL18" s="85">
        <v>314</v>
      </c>
      <c r="EM18" s="85">
        <v>294</v>
      </c>
      <c r="EN18" s="85">
        <v>424</v>
      </c>
      <c r="EO18" s="85"/>
      <c r="EP18" s="85">
        <v>405</v>
      </c>
      <c r="EQ18" s="85">
        <v>387</v>
      </c>
      <c r="ER18" s="86"/>
      <c r="ES18" s="85"/>
      <c r="ET18" s="85"/>
      <c r="EU18" s="85"/>
      <c r="EV18" s="85"/>
      <c r="EW18" s="85">
        <v>59.8</v>
      </c>
      <c r="EX18" s="85">
        <v>44.3</v>
      </c>
      <c r="EY18" s="85">
        <v>148</v>
      </c>
      <c r="EZ18" s="85"/>
      <c r="FA18" s="85">
        <v>46</v>
      </c>
      <c r="FB18" s="85">
        <v>108</v>
      </c>
      <c r="FC18" s="85"/>
      <c r="FD18" s="85"/>
      <c r="FE18" s="85"/>
      <c r="FF18" s="85">
        <v>30.6</v>
      </c>
      <c r="FG18" s="85">
        <v>35.6</v>
      </c>
      <c r="FH18" s="85">
        <f>EN18/EI18</f>
        <v>1.3901639344262295</v>
      </c>
      <c r="FI18" s="85">
        <f>EP18/EL18</f>
        <v>1.2898089171974523</v>
      </c>
      <c r="FJ18" s="85"/>
      <c r="FK18" s="86">
        <f t="shared" si="22"/>
        <v>0.79504388229220457</v>
      </c>
      <c r="FL18" s="86"/>
      <c r="FM18" s="86"/>
      <c r="FN18" s="84"/>
      <c r="FO18" s="84"/>
      <c r="FP18" s="84"/>
      <c r="FQ18" s="84"/>
      <c r="FR18" s="86">
        <f t="shared" si="23"/>
        <v>-0.20125619249823073</v>
      </c>
      <c r="FS18" s="85"/>
      <c r="FT18" s="85"/>
      <c r="FU18" s="85"/>
      <c r="FV18" s="85"/>
      <c r="FW18" s="85"/>
      <c r="FX18" s="85"/>
      <c r="FY18" s="85"/>
      <c r="FZ18" s="85"/>
      <c r="GA18" s="85"/>
      <c r="GB18" s="85"/>
    </row>
    <row r="19" spans="1:184">
      <c r="A19" s="84">
        <v>17</v>
      </c>
      <c r="B19" s="84">
        <v>675932</v>
      </c>
      <c r="C19" s="85">
        <v>20170206</v>
      </c>
      <c r="D19" s="85">
        <v>68</v>
      </c>
      <c r="E19" s="85">
        <v>1</v>
      </c>
      <c r="F19" s="85">
        <v>166.7</v>
      </c>
      <c r="G19" s="85">
        <v>64.3</v>
      </c>
      <c r="H19" s="84">
        <f t="shared" si="10"/>
        <v>23.138743577019451</v>
      </c>
      <c r="I19" s="86">
        <v>0</v>
      </c>
      <c r="J19" s="86">
        <v>0</v>
      </c>
      <c r="K19" s="86">
        <v>0</v>
      </c>
      <c r="L19" s="86">
        <v>1</v>
      </c>
      <c r="M19" s="86">
        <v>0</v>
      </c>
      <c r="N19" s="86">
        <v>0</v>
      </c>
      <c r="O19" s="86">
        <v>0</v>
      </c>
      <c r="P19" s="89">
        <v>0</v>
      </c>
      <c r="Q19" s="89">
        <v>1</v>
      </c>
      <c r="R19" s="89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3</v>
      </c>
      <c r="Y19" s="85">
        <v>2</v>
      </c>
      <c r="Z19" s="85">
        <v>1</v>
      </c>
      <c r="AA19" s="85">
        <v>1</v>
      </c>
      <c r="AB19" s="85">
        <v>0</v>
      </c>
      <c r="AC19" s="85">
        <v>1</v>
      </c>
      <c r="AD19" s="85">
        <v>1</v>
      </c>
      <c r="AE19" s="85">
        <v>0</v>
      </c>
      <c r="AF19" s="85">
        <v>18</v>
      </c>
      <c r="AG19" s="85">
        <v>71.8</v>
      </c>
      <c r="AH19" s="85">
        <v>7.5</v>
      </c>
      <c r="AI19" s="85">
        <v>8</v>
      </c>
      <c r="AJ19" s="85">
        <v>0</v>
      </c>
      <c r="AK19" s="85">
        <v>0</v>
      </c>
      <c r="AL19" s="85">
        <v>0</v>
      </c>
      <c r="AM19" s="85">
        <v>1</v>
      </c>
      <c r="AN19" s="86">
        <f t="shared" si="11"/>
        <v>2.1600138240884741E-2</v>
      </c>
      <c r="AO19" s="85">
        <v>5</v>
      </c>
      <c r="AP19" s="85">
        <v>0</v>
      </c>
      <c r="AQ19" s="85">
        <v>13</v>
      </c>
      <c r="AR19" s="85" t="s">
        <v>71</v>
      </c>
      <c r="AS19" s="85">
        <v>0</v>
      </c>
      <c r="AT19" s="85"/>
      <c r="AU19" s="85">
        <v>770</v>
      </c>
      <c r="AV19" s="85">
        <v>3770</v>
      </c>
      <c r="AW19" s="85">
        <v>2780</v>
      </c>
      <c r="AX19" s="85">
        <v>1975</v>
      </c>
      <c r="AY19" s="85">
        <v>1500</v>
      </c>
      <c r="AZ19" s="86">
        <f t="shared" si="12"/>
        <v>4540</v>
      </c>
      <c r="BA19" s="86">
        <f t="shared" si="0"/>
        <v>9295</v>
      </c>
      <c r="BB19" s="86">
        <v>150</v>
      </c>
      <c r="BC19" s="86">
        <v>650</v>
      </c>
      <c r="BD19" s="86">
        <v>1010</v>
      </c>
      <c r="BE19" s="86">
        <v>580</v>
      </c>
      <c r="BF19" s="86">
        <f t="shared" si="1"/>
        <v>2390</v>
      </c>
      <c r="BG19" s="86">
        <f t="shared" si="2"/>
        <v>620</v>
      </c>
      <c r="BH19" s="86">
        <f t="shared" si="2"/>
        <v>3120</v>
      </c>
      <c r="BI19" s="86">
        <f t="shared" si="2"/>
        <v>1770</v>
      </c>
      <c r="BJ19" s="86">
        <f t="shared" si="2"/>
        <v>1395</v>
      </c>
      <c r="BK19" s="87">
        <f t="shared" si="24"/>
        <v>6905</v>
      </c>
      <c r="BL19" s="87">
        <f t="shared" si="28"/>
        <v>0.19480519480519481</v>
      </c>
      <c r="BM19" s="87">
        <f t="shared" si="28"/>
        <v>0.17241379310344829</v>
      </c>
      <c r="BN19" s="87">
        <f t="shared" si="28"/>
        <v>0.36330935251798563</v>
      </c>
      <c r="BO19" s="87">
        <f t="shared" si="28"/>
        <v>0.29367088607594938</v>
      </c>
      <c r="BP19" s="87">
        <f t="shared" si="29"/>
        <v>0.25712748789671869</v>
      </c>
      <c r="BQ19" s="85">
        <v>138</v>
      </c>
      <c r="BR19" s="85">
        <v>123</v>
      </c>
      <c r="BS19" s="85">
        <v>128</v>
      </c>
      <c r="BT19" s="85">
        <v>113</v>
      </c>
      <c r="BU19" s="85">
        <v>93</v>
      </c>
      <c r="BV19" s="85">
        <v>81</v>
      </c>
      <c r="BW19" s="85">
        <v>84</v>
      </c>
      <c r="BX19" s="85">
        <v>77</v>
      </c>
      <c r="BY19" s="85">
        <v>107</v>
      </c>
      <c r="BZ19" s="85">
        <v>122</v>
      </c>
      <c r="CA19" s="85">
        <v>127</v>
      </c>
      <c r="CB19" s="85">
        <v>121</v>
      </c>
      <c r="CC19" s="85">
        <v>39.299999999999997</v>
      </c>
      <c r="CD19" s="85">
        <v>38.299999999999997</v>
      </c>
      <c r="CE19" s="85">
        <v>37.299999999999997</v>
      </c>
      <c r="CF19" s="85">
        <v>40</v>
      </c>
      <c r="CG19" s="86">
        <f t="shared" si="13"/>
        <v>2.5445292620865142E-2</v>
      </c>
      <c r="CH19" s="86">
        <f t="shared" si="13"/>
        <v>2.6109660574412535E-2</v>
      </c>
      <c r="CI19" s="86">
        <f t="shared" si="13"/>
        <v>2.6809651474530832E-2</v>
      </c>
      <c r="CJ19" s="86">
        <f t="shared" si="13"/>
        <v>2.5000000000000001E-2</v>
      </c>
      <c r="CK19" s="85">
        <v>4</v>
      </c>
      <c r="CL19" s="85">
        <v>3.6</v>
      </c>
      <c r="CM19" s="85">
        <v>3.6</v>
      </c>
      <c r="CN19" s="85">
        <v>3.5</v>
      </c>
      <c r="CO19" s="85">
        <v>25</v>
      </c>
      <c r="CP19" s="85">
        <v>17</v>
      </c>
      <c r="CQ19" s="85">
        <v>14</v>
      </c>
      <c r="CR19" s="85">
        <v>14</v>
      </c>
      <c r="CS19" s="85"/>
      <c r="CT19" s="85">
        <v>0.93</v>
      </c>
      <c r="CU19" s="85">
        <v>0.9</v>
      </c>
      <c r="CV19" s="85">
        <v>0.91</v>
      </c>
      <c r="CW19" s="85">
        <v>0.79</v>
      </c>
      <c r="CX19" s="85">
        <v>0.79</v>
      </c>
      <c r="CY19" s="86">
        <f t="shared" si="4"/>
        <v>0.14000000000000001</v>
      </c>
      <c r="CZ19" s="86">
        <f t="shared" si="14"/>
        <v>-2.0000000000000018E-2</v>
      </c>
      <c r="DA19" s="86">
        <v>0</v>
      </c>
      <c r="DB19" s="86">
        <f t="shared" si="5"/>
        <v>26.881720430107524</v>
      </c>
      <c r="DC19" s="86">
        <f t="shared" si="5"/>
        <v>18.888888888888889</v>
      </c>
      <c r="DD19" s="86">
        <f t="shared" si="5"/>
        <v>15.384615384615383</v>
      </c>
      <c r="DE19" s="86">
        <f t="shared" si="5"/>
        <v>17.721518987341771</v>
      </c>
      <c r="DF19" s="85">
        <v>62.6</v>
      </c>
      <c r="DG19" s="85">
        <v>64.900000000000006</v>
      </c>
      <c r="DH19" s="85">
        <v>64.099999999999994</v>
      </c>
      <c r="DI19" s="85">
        <v>74.8</v>
      </c>
      <c r="DJ19" s="85">
        <v>6.5</v>
      </c>
      <c r="DK19" s="85">
        <v>6.9</v>
      </c>
      <c r="DL19" s="85">
        <v>6.2</v>
      </c>
      <c r="DM19" s="85">
        <v>5.4</v>
      </c>
      <c r="DN19" s="85">
        <v>139</v>
      </c>
      <c r="DO19" s="85">
        <v>145</v>
      </c>
      <c r="DP19" s="85">
        <v>145</v>
      </c>
      <c r="DQ19" s="85">
        <v>144</v>
      </c>
      <c r="DR19" s="85">
        <v>143</v>
      </c>
      <c r="DS19" s="86">
        <f t="shared" si="6"/>
        <v>6</v>
      </c>
      <c r="DT19" s="86">
        <f t="shared" si="30"/>
        <v>6</v>
      </c>
      <c r="DU19" s="86">
        <f t="shared" si="31"/>
        <v>5</v>
      </c>
      <c r="DV19" s="86">
        <f t="shared" si="15"/>
        <v>145</v>
      </c>
      <c r="DW19" s="86">
        <f t="shared" si="16"/>
        <v>6</v>
      </c>
      <c r="DX19" s="86">
        <f t="shared" si="9"/>
        <v>6</v>
      </c>
      <c r="DY19" s="86">
        <f t="shared" si="17"/>
        <v>17.356015053763443</v>
      </c>
      <c r="DZ19" s="85">
        <v>4.2</v>
      </c>
      <c r="EA19" s="85">
        <v>3.9</v>
      </c>
      <c r="EB19" s="85">
        <v>3.8</v>
      </c>
      <c r="EC19" s="85">
        <v>4</v>
      </c>
      <c r="ED19" s="85"/>
      <c r="EE19" s="85">
        <v>97</v>
      </c>
      <c r="EF19" s="85">
        <v>1049.9000000000001</v>
      </c>
      <c r="EG19" s="85">
        <v>868.8</v>
      </c>
      <c r="EH19" s="85">
        <f t="shared" si="27"/>
        <v>-181.10000000000014</v>
      </c>
      <c r="EI19" s="85"/>
      <c r="EJ19" s="82">
        <f t="shared" si="18"/>
        <v>292.31746031746036</v>
      </c>
      <c r="EK19" s="85"/>
      <c r="EL19" s="85">
        <v>285</v>
      </c>
      <c r="EM19" s="85"/>
      <c r="EN19" s="85">
        <v>587</v>
      </c>
      <c r="EO19" s="85"/>
      <c r="EP19" s="85">
        <v>464</v>
      </c>
      <c r="EQ19" s="84"/>
      <c r="ER19" s="86"/>
      <c r="ES19" s="85"/>
      <c r="ET19" s="85"/>
      <c r="EU19" s="85"/>
      <c r="EV19" s="85"/>
      <c r="EW19" s="85"/>
      <c r="EX19" s="85">
        <v>51.6</v>
      </c>
      <c r="EY19" s="85">
        <v>105</v>
      </c>
      <c r="EZ19" s="85"/>
      <c r="FA19" s="85">
        <v>169</v>
      </c>
      <c r="FB19" s="85"/>
      <c r="FC19" s="85"/>
      <c r="FD19" s="85"/>
      <c r="FE19" s="85"/>
      <c r="FF19" s="85"/>
      <c r="FG19" s="85">
        <v>23</v>
      </c>
      <c r="FH19" s="85"/>
      <c r="FI19" s="85">
        <f>EP19/EL19</f>
        <v>1.6280701754385964</v>
      </c>
      <c r="FJ19" s="85"/>
      <c r="FK19" s="86"/>
      <c r="FL19" s="86"/>
      <c r="FM19" s="86"/>
      <c r="FN19" s="84"/>
      <c r="FO19" s="84"/>
      <c r="FP19" s="84"/>
      <c r="FQ19" s="84"/>
      <c r="FR19" s="86">
        <f t="shared" si="23"/>
        <v>-0.6542397660818714</v>
      </c>
      <c r="FS19" s="85"/>
      <c r="FT19" s="85"/>
      <c r="FU19" s="85"/>
      <c r="FV19" s="85"/>
      <c r="FW19" s="85"/>
      <c r="FX19" s="85"/>
      <c r="FY19" s="85"/>
      <c r="FZ19" s="85"/>
      <c r="GA19" s="85"/>
      <c r="GB19" s="85"/>
    </row>
    <row r="20" spans="1:184">
      <c r="A20" s="84">
        <v>18</v>
      </c>
      <c r="B20" s="84">
        <v>832415</v>
      </c>
      <c r="C20" s="85">
        <v>20170208</v>
      </c>
      <c r="D20" s="85">
        <v>67</v>
      </c>
      <c r="E20" s="85">
        <v>1</v>
      </c>
      <c r="F20" s="85">
        <v>162.5</v>
      </c>
      <c r="G20" s="85">
        <v>57.7</v>
      </c>
      <c r="H20" s="84">
        <f t="shared" si="10"/>
        <v>21.850887573964499</v>
      </c>
      <c r="I20" s="86">
        <v>0</v>
      </c>
      <c r="J20" s="86">
        <v>0</v>
      </c>
      <c r="K20" s="86">
        <v>0</v>
      </c>
      <c r="L20" s="86">
        <v>0</v>
      </c>
      <c r="M20" s="86">
        <v>1</v>
      </c>
      <c r="N20" s="86">
        <v>0</v>
      </c>
      <c r="O20" s="86">
        <v>1</v>
      </c>
      <c r="P20" s="89">
        <v>0</v>
      </c>
      <c r="Q20" s="89">
        <v>1</v>
      </c>
      <c r="R20" s="89">
        <v>0</v>
      </c>
      <c r="S20" s="85">
        <v>0</v>
      </c>
      <c r="T20" s="85">
        <v>0</v>
      </c>
      <c r="U20" s="85">
        <v>0</v>
      </c>
      <c r="V20" s="85">
        <v>1</v>
      </c>
      <c r="W20" s="85">
        <v>0</v>
      </c>
      <c r="X20" s="85">
        <v>2</v>
      </c>
      <c r="Y20" s="85">
        <v>2</v>
      </c>
      <c r="Z20" s="85">
        <v>1</v>
      </c>
      <c r="AA20" s="85">
        <v>1</v>
      </c>
      <c r="AB20" s="85">
        <v>1</v>
      </c>
      <c r="AC20" s="85">
        <v>0</v>
      </c>
      <c r="AD20" s="85">
        <v>1</v>
      </c>
      <c r="AE20" s="85">
        <v>0</v>
      </c>
      <c r="AF20" s="85">
        <v>36</v>
      </c>
      <c r="AG20" s="85">
        <v>50.3</v>
      </c>
      <c r="AH20" s="85">
        <v>7.5</v>
      </c>
      <c r="AI20" s="85">
        <v>11</v>
      </c>
      <c r="AJ20" s="85">
        <v>0</v>
      </c>
      <c r="AK20" s="85">
        <v>0</v>
      </c>
      <c r="AL20" s="85">
        <v>0</v>
      </c>
      <c r="AM20" s="85">
        <v>1</v>
      </c>
      <c r="AN20" s="86">
        <f t="shared" si="11"/>
        <v>2.4070864625457343E-2</v>
      </c>
      <c r="AO20" s="85">
        <v>6</v>
      </c>
      <c r="AP20" s="85">
        <v>1</v>
      </c>
      <c r="AQ20" s="85">
        <v>11</v>
      </c>
      <c r="AR20" s="85" t="s">
        <v>72</v>
      </c>
      <c r="AS20" s="85">
        <v>0</v>
      </c>
      <c r="AT20" s="85"/>
      <c r="AU20" s="85">
        <v>1200</v>
      </c>
      <c r="AV20" s="85">
        <v>1500</v>
      </c>
      <c r="AW20" s="85">
        <v>1100</v>
      </c>
      <c r="AX20" s="85">
        <v>1400</v>
      </c>
      <c r="AY20" s="85">
        <v>1400</v>
      </c>
      <c r="AZ20" s="86">
        <f t="shared" si="12"/>
        <v>2700</v>
      </c>
      <c r="BA20" s="86">
        <f t="shared" si="0"/>
        <v>5200</v>
      </c>
      <c r="BB20" s="86">
        <v>0</v>
      </c>
      <c r="BC20" s="86">
        <v>700</v>
      </c>
      <c r="BD20" s="86">
        <v>800</v>
      </c>
      <c r="BE20" s="86">
        <v>700</v>
      </c>
      <c r="BF20" s="86">
        <f t="shared" si="1"/>
        <v>2200</v>
      </c>
      <c r="BG20" s="86">
        <f t="shared" si="2"/>
        <v>1200</v>
      </c>
      <c r="BH20" s="86">
        <f t="shared" si="2"/>
        <v>800</v>
      </c>
      <c r="BI20" s="86">
        <f t="shared" si="2"/>
        <v>300</v>
      </c>
      <c r="BJ20" s="86">
        <f t="shared" si="2"/>
        <v>700</v>
      </c>
      <c r="BK20" s="87">
        <f t="shared" si="24"/>
        <v>3000</v>
      </c>
      <c r="BL20" s="87">
        <f t="shared" si="28"/>
        <v>0</v>
      </c>
      <c r="BM20" s="87">
        <f t="shared" si="28"/>
        <v>0.46666666666666667</v>
      </c>
      <c r="BN20" s="87">
        <f t="shared" si="28"/>
        <v>0.72727272727272729</v>
      </c>
      <c r="BO20" s="87">
        <f t="shared" si="28"/>
        <v>0.5</v>
      </c>
      <c r="BP20" s="87">
        <f t="shared" si="29"/>
        <v>0.42307692307692307</v>
      </c>
      <c r="BQ20" s="85">
        <v>105</v>
      </c>
      <c r="BR20" s="85">
        <v>95</v>
      </c>
      <c r="BS20" s="85">
        <v>96</v>
      </c>
      <c r="BT20" s="85">
        <v>100</v>
      </c>
      <c r="BU20" s="85">
        <v>64</v>
      </c>
      <c r="BV20" s="85">
        <v>52</v>
      </c>
      <c r="BW20" s="85">
        <v>62</v>
      </c>
      <c r="BX20" s="85">
        <v>58</v>
      </c>
      <c r="BY20" s="85">
        <v>66</v>
      </c>
      <c r="BZ20" s="85">
        <v>72</v>
      </c>
      <c r="CA20" s="85">
        <v>66</v>
      </c>
      <c r="CB20" s="85">
        <v>76</v>
      </c>
      <c r="CC20" s="85">
        <v>37.1</v>
      </c>
      <c r="CD20" s="85">
        <v>40.9</v>
      </c>
      <c r="CE20" s="85">
        <v>38.799999999999997</v>
      </c>
      <c r="CF20" s="85">
        <v>38.1</v>
      </c>
      <c r="CG20" s="86">
        <f t="shared" ref="CG20:CJ82" si="32">1/CC20</f>
        <v>2.6954177897574122E-2</v>
      </c>
      <c r="CH20" s="86">
        <f t="shared" si="32"/>
        <v>2.4449877750611249E-2</v>
      </c>
      <c r="CI20" s="86">
        <f t="shared" si="32"/>
        <v>2.5773195876288662E-2</v>
      </c>
      <c r="CJ20" s="86">
        <f t="shared" si="32"/>
        <v>2.6246719160104987E-2</v>
      </c>
      <c r="CK20" s="85">
        <v>4.2</v>
      </c>
      <c r="CL20" s="85">
        <v>4.0999999999999996</v>
      </c>
      <c r="CM20" s="85">
        <v>3.7</v>
      </c>
      <c r="CN20" s="85">
        <v>3.8</v>
      </c>
      <c r="CO20" s="85">
        <v>20</v>
      </c>
      <c r="CP20" s="85">
        <v>15</v>
      </c>
      <c r="CQ20" s="85">
        <v>13</v>
      </c>
      <c r="CR20" s="85">
        <v>11</v>
      </c>
      <c r="CS20" s="85"/>
      <c r="CT20" s="85">
        <v>1.2</v>
      </c>
      <c r="CU20" s="85">
        <v>1.17</v>
      </c>
      <c r="CV20" s="85">
        <v>1.19</v>
      </c>
      <c r="CW20" s="85">
        <v>1.1399999999999999</v>
      </c>
      <c r="CX20" s="85">
        <v>1.0900000000000001</v>
      </c>
      <c r="CY20" s="86">
        <f t="shared" si="4"/>
        <v>6.0000000000000053E-2</v>
      </c>
      <c r="CZ20" s="86">
        <f t="shared" si="14"/>
        <v>-1.0000000000000009E-2</v>
      </c>
      <c r="DA20" s="86">
        <v>0</v>
      </c>
      <c r="DB20" s="86">
        <f t="shared" si="5"/>
        <v>16.666666666666668</v>
      </c>
      <c r="DC20" s="86">
        <f t="shared" si="5"/>
        <v>12.820512820512821</v>
      </c>
      <c r="DD20" s="86">
        <f t="shared" si="5"/>
        <v>10.92436974789916</v>
      </c>
      <c r="DE20" s="86">
        <f t="shared" si="5"/>
        <v>9.6491228070175445</v>
      </c>
      <c r="DF20" s="85">
        <v>47.5</v>
      </c>
      <c r="DG20" s="85">
        <v>48.9</v>
      </c>
      <c r="DH20" s="85">
        <v>48</v>
      </c>
      <c r="DI20" s="85">
        <v>50.3</v>
      </c>
      <c r="DJ20" s="85">
        <v>5.9</v>
      </c>
      <c r="DK20" s="85">
        <v>6.4</v>
      </c>
      <c r="DL20" s="85">
        <v>6.7</v>
      </c>
      <c r="DM20" s="85">
        <v>6.7</v>
      </c>
      <c r="DN20" s="85">
        <v>140</v>
      </c>
      <c r="DO20" s="85">
        <v>141</v>
      </c>
      <c r="DP20" s="85">
        <v>143</v>
      </c>
      <c r="DQ20" s="85">
        <v>143</v>
      </c>
      <c r="DR20" s="85">
        <v>142</v>
      </c>
      <c r="DS20" s="86">
        <f t="shared" si="6"/>
        <v>1</v>
      </c>
      <c r="DT20" s="86">
        <f t="shared" si="30"/>
        <v>3</v>
      </c>
      <c r="DU20" s="86">
        <f t="shared" si="31"/>
        <v>3</v>
      </c>
      <c r="DV20" s="86">
        <f t="shared" si="15"/>
        <v>143</v>
      </c>
      <c r="DW20" s="86">
        <f t="shared" si="16"/>
        <v>3</v>
      </c>
      <c r="DX20" s="86">
        <f t="shared" si="9"/>
        <v>3</v>
      </c>
      <c r="DY20" s="86">
        <f t="shared" si="17"/>
        <v>16.878533333333333</v>
      </c>
      <c r="DZ20" s="85">
        <v>4.8</v>
      </c>
      <c r="EA20" s="85">
        <v>4.0999999999999996</v>
      </c>
      <c r="EB20" s="85">
        <v>4.3</v>
      </c>
      <c r="EC20" s="85">
        <v>4.4000000000000004</v>
      </c>
      <c r="ED20" s="85"/>
      <c r="EE20" s="85">
        <v>103</v>
      </c>
      <c r="EF20" s="85">
        <v>851.3</v>
      </c>
      <c r="EG20" s="85">
        <v>307.60000000000002</v>
      </c>
      <c r="EH20" s="85">
        <f t="shared" si="27"/>
        <v>-543.69999999999993</v>
      </c>
      <c r="EI20" s="85"/>
      <c r="EJ20" s="82">
        <f t="shared" si="18"/>
        <v>292.8650793650794</v>
      </c>
      <c r="EK20" s="85"/>
      <c r="EL20" s="85">
        <v>286</v>
      </c>
      <c r="EM20" s="85"/>
      <c r="EN20" s="85"/>
      <c r="EO20" s="85"/>
      <c r="EP20" s="85">
        <v>258</v>
      </c>
      <c r="EQ20" s="84"/>
      <c r="ER20" s="86"/>
      <c r="ES20" s="85"/>
      <c r="ET20" s="85"/>
      <c r="EU20" s="85"/>
      <c r="EV20" s="85"/>
      <c r="EW20" s="85">
        <v>64.3</v>
      </c>
      <c r="EX20" s="85"/>
      <c r="EY20" s="85"/>
      <c r="EZ20" s="85"/>
      <c r="FA20" s="85">
        <v>50</v>
      </c>
      <c r="FB20" s="85"/>
      <c r="FC20" s="85"/>
      <c r="FD20" s="85"/>
      <c r="FE20" s="85"/>
      <c r="FF20" s="85">
        <v>16.899999999999999</v>
      </c>
      <c r="FG20" s="85"/>
      <c r="FH20" s="85"/>
      <c r="FI20" s="85">
        <f>EP20/EL20</f>
        <v>0.90209790209790208</v>
      </c>
      <c r="FJ20" s="85"/>
      <c r="FK20" s="86">
        <f t="shared" si="22"/>
        <v>0.59689396096642067</v>
      </c>
      <c r="FL20" s="86"/>
      <c r="FM20" s="86"/>
      <c r="FN20" s="84"/>
      <c r="FO20" s="84"/>
      <c r="FP20" s="84"/>
      <c r="FQ20" s="84"/>
      <c r="FR20" s="86">
        <f t="shared" si="23"/>
        <v>9.5182595182595212E-2</v>
      </c>
      <c r="FS20" s="85"/>
      <c r="FT20" s="85"/>
      <c r="FU20" s="85"/>
      <c r="FV20" s="85"/>
      <c r="FW20" s="85"/>
      <c r="FX20" s="85"/>
      <c r="FY20" s="85"/>
      <c r="FZ20" s="85"/>
      <c r="GA20" s="85"/>
      <c r="GB20" s="85"/>
    </row>
    <row r="21" spans="1:184">
      <c r="A21" s="84">
        <v>19</v>
      </c>
      <c r="B21" s="84">
        <v>2300227</v>
      </c>
      <c r="C21" s="85">
        <v>20170216</v>
      </c>
      <c r="D21" s="85">
        <v>84</v>
      </c>
      <c r="E21" s="85">
        <v>1</v>
      </c>
      <c r="F21" s="85">
        <v>166.3</v>
      </c>
      <c r="G21" s="85">
        <v>74</v>
      </c>
      <c r="H21" s="84">
        <f t="shared" si="10"/>
        <v>26.757603950579426</v>
      </c>
      <c r="I21" s="86">
        <v>0</v>
      </c>
      <c r="J21" s="86">
        <v>1</v>
      </c>
      <c r="K21" s="86">
        <v>1</v>
      </c>
      <c r="L21" s="86">
        <v>1</v>
      </c>
      <c r="M21" s="86">
        <v>0</v>
      </c>
      <c r="N21" s="86">
        <v>0</v>
      </c>
      <c r="O21" s="86">
        <v>1</v>
      </c>
      <c r="P21" s="86">
        <v>0</v>
      </c>
      <c r="Q21" s="86">
        <v>1</v>
      </c>
      <c r="R21" s="86">
        <v>1</v>
      </c>
      <c r="S21" s="85">
        <v>0</v>
      </c>
      <c r="T21" s="85">
        <v>0</v>
      </c>
      <c r="U21" s="85">
        <v>0</v>
      </c>
      <c r="V21" s="85">
        <v>1</v>
      </c>
      <c r="W21" s="85">
        <v>1</v>
      </c>
      <c r="X21" s="85">
        <v>2</v>
      </c>
      <c r="Y21" s="85">
        <v>1</v>
      </c>
      <c r="Z21" s="85">
        <v>1</v>
      </c>
      <c r="AA21" s="85">
        <v>1</v>
      </c>
      <c r="AB21" s="85">
        <v>0</v>
      </c>
      <c r="AC21" s="85">
        <v>1</v>
      </c>
      <c r="AD21" s="85">
        <v>0</v>
      </c>
      <c r="AE21" s="85">
        <v>0</v>
      </c>
      <c r="AF21" s="85">
        <v>71</v>
      </c>
      <c r="AG21" s="85">
        <v>36.200000000000003</v>
      </c>
      <c r="AH21" s="85">
        <v>7.5</v>
      </c>
      <c r="AI21" s="85">
        <v>7</v>
      </c>
      <c r="AJ21" s="85">
        <v>0</v>
      </c>
      <c r="AK21" s="85">
        <v>0</v>
      </c>
      <c r="AL21" s="85">
        <v>0</v>
      </c>
      <c r="AM21" s="85">
        <v>1</v>
      </c>
      <c r="AN21" s="86">
        <f t="shared" si="11"/>
        <v>1.8768768768768769E-2</v>
      </c>
      <c r="AO21" s="85">
        <v>7</v>
      </c>
      <c r="AP21" s="85">
        <v>0</v>
      </c>
      <c r="AQ21" s="85">
        <v>15</v>
      </c>
      <c r="AR21" s="85" t="s">
        <v>73</v>
      </c>
      <c r="AS21" s="85">
        <v>0</v>
      </c>
      <c r="AT21" s="85"/>
      <c r="AU21" s="85">
        <v>900</v>
      </c>
      <c r="AV21" s="85">
        <v>1900</v>
      </c>
      <c r="AW21" s="85">
        <v>1500</v>
      </c>
      <c r="AX21" s="85">
        <v>3000</v>
      </c>
      <c r="AY21" s="85">
        <v>2700</v>
      </c>
      <c r="AZ21" s="86">
        <f t="shared" si="12"/>
        <v>2800</v>
      </c>
      <c r="BA21" s="86">
        <f t="shared" si="0"/>
        <v>7300</v>
      </c>
      <c r="BB21" s="86">
        <v>0</v>
      </c>
      <c r="BC21" s="86">
        <v>670</v>
      </c>
      <c r="BD21" s="86">
        <v>950</v>
      </c>
      <c r="BE21" s="86">
        <v>850</v>
      </c>
      <c r="BF21" s="86">
        <f t="shared" si="1"/>
        <v>2470</v>
      </c>
      <c r="BG21" s="86">
        <f t="shared" si="2"/>
        <v>900</v>
      </c>
      <c r="BH21" s="86">
        <f t="shared" si="2"/>
        <v>1230</v>
      </c>
      <c r="BI21" s="86">
        <f t="shared" si="2"/>
        <v>550</v>
      </c>
      <c r="BJ21" s="86">
        <f t="shared" si="2"/>
        <v>2150</v>
      </c>
      <c r="BK21" s="87">
        <f t="shared" si="24"/>
        <v>4830</v>
      </c>
      <c r="BL21" s="87">
        <f t="shared" si="28"/>
        <v>0</v>
      </c>
      <c r="BM21" s="87">
        <f t="shared" si="28"/>
        <v>0.35263157894736841</v>
      </c>
      <c r="BN21" s="87">
        <f t="shared" si="28"/>
        <v>0.6333333333333333</v>
      </c>
      <c r="BO21" s="87">
        <f t="shared" si="28"/>
        <v>0.28333333333333333</v>
      </c>
      <c r="BP21" s="87">
        <f t="shared" si="29"/>
        <v>0.33835616438356164</v>
      </c>
      <c r="BQ21" s="85">
        <v>173</v>
      </c>
      <c r="BR21" s="85">
        <v>138</v>
      </c>
      <c r="BS21" s="85">
        <v>146</v>
      </c>
      <c r="BT21" s="85">
        <v>132</v>
      </c>
      <c r="BU21" s="85">
        <v>77</v>
      </c>
      <c r="BV21" s="85">
        <v>72</v>
      </c>
      <c r="BW21" s="85">
        <v>47</v>
      </c>
      <c r="BX21" s="85">
        <v>56</v>
      </c>
      <c r="BY21" s="85">
        <v>53</v>
      </c>
      <c r="BZ21" s="85">
        <v>49</v>
      </c>
      <c r="CA21" s="85">
        <v>44</v>
      </c>
      <c r="CB21" s="85">
        <v>45</v>
      </c>
      <c r="CC21" s="85">
        <v>30.7</v>
      </c>
      <c r="CD21" s="85">
        <v>30.2</v>
      </c>
      <c r="CE21" s="85">
        <v>31.3</v>
      </c>
      <c r="CF21" s="85">
        <v>32.9</v>
      </c>
      <c r="CG21" s="86">
        <f t="shared" si="32"/>
        <v>3.2573289902280131E-2</v>
      </c>
      <c r="CH21" s="86">
        <f t="shared" si="32"/>
        <v>3.3112582781456956E-2</v>
      </c>
      <c r="CI21" s="86">
        <f t="shared" si="32"/>
        <v>3.1948881789137379E-2</v>
      </c>
      <c r="CJ21" s="86">
        <f t="shared" si="32"/>
        <v>3.0395136778115502E-2</v>
      </c>
      <c r="CK21" s="85">
        <v>3.4</v>
      </c>
      <c r="CL21" s="85">
        <v>3</v>
      </c>
      <c r="CM21" s="85">
        <v>3.4</v>
      </c>
      <c r="CN21" s="85">
        <v>3.6</v>
      </c>
      <c r="CO21" s="85">
        <v>20</v>
      </c>
      <c r="CP21" s="85">
        <v>17</v>
      </c>
      <c r="CQ21" s="85">
        <v>16</v>
      </c>
      <c r="CR21" s="85">
        <v>16</v>
      </c>
      <c r="CS21" s="85"/>
      <c r="CT21" s="85">
        <v>1.5</v>
      </c>
      <c r="CU21" s="85">
        <v>1.72</v>
      </c>
      <c r="CV21" s="85">
        <v>1.67</v>
      </c>
      <c r="CW21" s="85">
        <v>1.75</v>
      </c>
      <c r="CX21" s="85">
        <v>1.64</v>
      </c>
      <c r="CY21" s="86">
        <f t="shared" si="4"/>
        <v>0.25</v>
      </c>
      <c r="CZ21" s="86">
        <f t="shared" si="14"/>
        <v>0.25</v>
      </c>
      <c r="DA21" s="86">
        <v>0</v>
      </c>
      <c r="DB21" s="86">
        <f t="shared" si="5"/>
        <v>13.333333333333334</v>
      </c>
      <c r="DC21" s="86">
        <f t="shared" si="5"/>
        <v>9.8837209302325579</v>
      </c>
      <c r="DD21" s="86">
        <f t="shared" si="5"/>
        <v>9.5808383233532943</v>
      </c>
      <c r="DE21" s="86">
        <f t="shared" si="5"/>
        <v>9.1428571428571423</v>
      </c>
      <c r="DF21" s="85">
        <v>34.9</v>
      </c>
      <c r="DG21" s="85">
        <v>30.1</v>
      </c>
      <c r="DH21" s="85">
        <v>31</v>
      </c>
      <c r="DI21" s="85">
        <v>29.5</v>
      </c>
      <c r="DJ21" s="85">
        <v>6.5</v>
      </c>
      <c r="DK21" s="85">
        <v>7.8</v>
      </c>
      <c r="DL21" s="85">
        <v>7.4</v>
      </c>
      <c r="DM21" s="85">
        <v>7.4</v>
      </c>
      <c r="DN21" s="85">
        <v>143</v>
      </c>
      <c r="DO21" s="85">
        <v>144</v>
      </c>
      <c r="DP21" s="85">
        <v>145</v>
      </c>
      <c r="DQ21" s="85">
        <v>146</v>
      </c>
      <c r="DR21" s="85">
        <v>146</v>
      </c>
      <c r="DS21" s="86">
        <f t="shared" si="6"/>
        <v>1</v>
      </c>
      <c r="DT21" s="86">
        <f t="shared" si="30"/>
        <v>2</v>
      </c>
      <c r="DU21" s="86">
        <f t="shared" si="31"/>
        <v>3</v>
      </c>
      <c r="DV21" s="86">
        <f t="shared" si="15"/>
        <v>146</v>
      </c>
      <c r="DW21" s="86">
        <f t="shared" si="16"/>
        <v>3</v>
      </c>
      <c r="DX21" s="86">
        <f t="shared" si="9"/>
        <v>3</v>
      </c>
      <c r="DY21" s="86">
        <f t="shared" si="17"/>
        <v>17.646466666666665</v>
      </c>
      <c r="DZ21" s="85">
        <v>4.2</v>
      </c>
      <c r="EA21" s="85">
        <v>3.7</v>
      </c>
      <c r="EB21" s="85">
        <v>3.4</v>
      </c>
      <c r="EC21" s="85">
        <v>4.0999999999999996</v>
      </c>
      <c r="ED21" s="85"/>
      <c r="EE21" s="85">
        <v>100</v>
      </c>
      <c r="EF21" s="85">
        <v>244.5</v>
      </c>
      <c r="EG21" s="85">
        <v>162.19999999999999</v>
      </c>
      <c r="EH21" s="85">
        <f t="shared" si="27"/>
        <v>-82.300000000000011</v>
      </c>
      <c r="EI21" s="85"/>
      <c r="EJ21" s="82">
        <f t="shared" si="18"/>
        <v>298.69841269841271</v>
      </c>
      <c r="EK21" s="85"/>
      <c r="EL21" s="85">
        <v>290</v>
      </c>
      <c r="EM21" s="85">
        <v>283</v>
      </c>
      <c r="EN21" s="85"/>
      <c r="EO21" s="85"/>
      <c r="EP21" s="85">
        <v>428</v>
      </c>
      <c r="EQ21" s="85">
        <v>297</v>
      </c>
      <c r="ER21" s="86"/>
      <c r="ES21" s="85"/>
      <c r="ET21" s="85"/>
      <c r="EU21" s="85"/>
      <c r="EV21" s="85"/>
      <c r="EW21" s="85">
        <v>39.1</v>
      </c>
      <c r="EX21" s="85">
        <v>44.5</v>
      </c>
      <c r="EY21" s="85"/>
      <c r="EZ21" s="85"/>
      <c r="FA21" s="85">
        <v>163</v>
      </c>
      <c r="FB21" s="85">
        <v>29</v>
      </c>
      <c r="FC21" s="85"/>
      <c r="FD21" s="85"/>
      <c r="FE21" s="85"/>
      <c r="FF21" s="85">
        <v>9.6</v>
      </c>
      <c r="FG21" s="85">
        <v>8.4</v>
      </c>
      <c r="FH21" s="85"/>
      <c r="FI21" s="85">
        <f t="shared" ref="FI21:FI56" si="33">EP21/EL21</f>
        <v>1.4758620689655173</v>
      </c>
      <c r="FJ21" s="85"/>
      <c r="FK21" s="86">
        <f t="shared" si="22"/>
        <v>4.6827593455488206</v>
      </c>
      <c r="FL21" s="86"/>
      <c r="FM21" s="86"/>
      <c r="FN21" s="84"/>
      <c r="FO21" s="84"/>
      <c r="FP21" s="84"/>
      <c r="FQ21" s="84"/>
      <c r="FR21" s="86">
        <f t="shared" si="23"/>
        <v>-0.89224137931034497</v>
      </c>
      <c r="FS21" s="85"/>
      <c r="FT21" s="85"/>
      <c r="FU21" s="85"/>
      <c r="FV21" s="85"/>
      <c r="FW21" s="85"/>
      <c r="FX21" s="85"/>
      <c r="FY21" s="85"/>
      <c r="FZ21" s="85"/>
      <c r="GA21" s="85"/>
      <c r="GB21" s="85"/>
    </row>
    <row r="22" spans="1:184">
      <c r="A22" s="84">
        <v>20</v>
      </c>
      <c r="B22" s="84">
        <v>3559321</v>
      </c>
      <c r="C22" s="85">
        <v>20170224</v>
      </c>
      <c r="D22" s="85">
        <v>92</v>
      </c>
      <c r="E22" s="85">
        <v>1</v>
      </c>
      <c r="F22" s="85">
        <v>164.5</v>
      </c>
      <c r="G22" s="85">
        <v>55.7</v>
      </c>
      <c r="H22" s="84">
        <f t="shared" si="10"/>
        <v>20.58369748986059</v>
      </c>
      <c r="I22" s="86">
        <v>0</v>
      </c>
      <c r="J22" s="86">
        <v>0</v>
      </c>
      <c r="K22" s="86">
        <v>0</v>
      </c>
      <c r="L22" s="86">
        <v>0</v>
      </c>
      <c r="M22" s="86">
        <v>1</v>
      </c>
      <c r="N22" s="86">
        <v>0</v>
      </c>
      <c r="O22" s="86">
        <v>1</v>
      </c>
      <c r="P22" s="86">
        <v>0</v>
      </c>
      <c r="Q22" s="86">
        <v>0</v>
      </c>
      <c r="R22" s="86">
        <v>0</v>
      </c>
      <c r="S22" s="85">
        <v>1</v>
      </c>
      <c r="T22" s="85">
        <v>0</v>
      </c>
      <c r="U22" s="85">
        <v>1</v>
      </c>
      <c r="V22" s="85">
        <v>0</v>
      </c>
      <c r="W22" s="85">
        <v>1</v>
      </c>
      <c r="X22" s="85">
        <v>3</v>
      </c>
      <c r="Y22" s="85">
        <v>2</v>
      </c>
      <c r="Z22" s="85">
        <v>1</v>
      </c>
      <c r="AA22" s="85">
        <v>1</v>
      </c>
      <c r="AB22" s="85">
        <v>1</v>
      </c>
      <c r="AC22" s="85">
        <v>0</v>
      </c>
      <c r="AD22" s="85">
        <v>0</v>
      </c>
      <c r="AE22" s="85">
        <v>0</v>
      </c>
      <c r="AF22" s="85">
        <v>14</v>
      </c>
      <c r="AG22" s="85">
        <v>28.1</v>
      </c>
      <c r="AH22" s="85">
        <v>15</v>
      </c>
      <c r="AI22" s="85" t="s">
        <v>190</v>
      </c>
      <c r="AJ22" s="85">
        <v>0</v>
      </c>
      <c r="AK22" s="85">
        <v>0</v>
      </c>
      <c r="AL22" s="85">
        <v>0</v>
      </c>
      <c r="AM22" s="85">
        <v>1</v>
      </c>
      <c r="AN22" s="86">
        <f t="shared" si="11"/>
        <v>2.4935168561739475E-2</v>
      </c>
      <c r="AO22" s="85">
        <v>4</v>
      </c>
      <c r="AP22" s="85">
        <v>0</v>
      </c>
      <c r="AQ22" s="85">
        <v>17</v>
      </c>
      <c r="AR22" s="90" t="s">
        <v>74</v>
      </c>
      <c r="AS22" s="90">
        <v>1</v>
      </c>
      <c r="AT22" s="91" t="s">
        <v>75</v>
      </c>
      <c r="AU22" s="85"/>
      <c r="AV22" s="85"/>
      <c r="AW22" s="85"/>
      <c r="AX22" s="85"/>
      <c r="AY22" s="85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7"/>
      <c r="BM22" s="87"/>
      <c r="BN22" s="87"/>
      <c r="BO22" s="87"/>
      <c r="BP22" s="87"/>
      <c r="BQ22" s="85">
        <v>106</v>
      </c>
      <c r="BR22" s="85">
        <v>100</v>
      </c>
      <c r="BS22" s="85">
        <v>110</v>
      </c>
      <c r="BT22" s="85">
        <v>97</v>
      </c>
      <c r="BU22" s="85">
        <v>59</v>
      </c>
      <c r="BV22" s="85">
        <v>40</v>
      </c>
      <c r="BW22" s="85">
        <v>62</v>
      </c>
      <c r="BX22" s="85">
        <v>39</v>
      </c>
      <c r="BY22" s="85">
        <v>65</v>
      </c>
      <c r="BZ22" s="85">
        <v>65</v>
      </c>
      <c r="CA22" s="85">
        <v>72</v>
      </c>
      <c r="CB22" s="85">
        <v>84</v>
      </c>
      <c r="CC22" s="85">
        <v>33.9</v>
      </c>
      <c r="CD22" s="85">
        <v>33.9</v>
      </c>
      <c r="CE22" s="85">
        <v>35.1</v>
      </c>
      <c r="CF22" s="85">
        <v>32.200000000000003</v>
      </c>
      <c r="CG22" s="86">
        <f t="shared" si="32"/>
        <v>2.9498525073746312E-2</v>
      </c>
      <c r="CH22" s="86">
        <f t="shared" si="32"/>
        <v>2.9498525073746312E-2</v>
      </c>
      <c r="CI22" s="86">
        <f t="shared" si="32"/>
        <v>2.8490028490028491E-2</v>
      </c>
      <c r="CJ22" s="86">
        <f t="shared" si="32"/>
        <v>3.1055900621118009E-2</v>
      </c>
      <c r="CK22" s="85">
        <v>4</v>
      </c>
      <c r="CL22" s="85">
        <v>3.7</v>
      </c>
      <c r="CM22" s="85">
        <v>3.8</v>
      </c>
      <c r="CN22" s="85">
        <v>3.5</v>
      </c>
      <c r="CO22" s="85">
        <v>48</v>
      </c>
      <c r="CP22" s="85">
        <v>54</v>
      </c>
      <c r="CQ22" s="85">
        <v>52</v>
      </c>
      <c r="CR22" s="85">
        <v>58</v>
      </c>
      <c r="CS22" s="85"/>
      <c r="CT22" s="85">
        <v>2.44</v>
      </c>
      <c r="CU22" s="85">
        <v>2.5099999999999998</v>
      </c>
      <c r="CV22" s="85">
        <v>2.4700000000000002</v>
      </c>
      <c r="CW22" s="85">
        <v>2.5</v>
      </c>
      <c r="CX22" s="85">
        <v>2.62</v>
      </c>
      <c r="CY22" s="86">
        <f t="shared" si="4"/>
        <v>6.999999999999984E-2</v>
      </c>
      <c r="CZ22" s="86">
        <f t="shared" si="14"/>
        <v>6.999999999999984E-2</v>
      </c>
      <c r="DA22" s="86">
        <v>0</v>
      </c>
      <c r="DB22" s="86">
        <f t="shared" si="5"/>
        <v>19.672131147540984</v>
      </c>
      <c r="DC22" s="86">
        <f t="shared" si="5"/>
        <v>21.513944223107572</v>
      </c>
      <c r="DD22" s="86">
        <f t="shared" si="5"/>
        <v>21.052631578947366</v>
      </c>
      <c r="DE22" s="86">
        <f t="shared" si="5"/>
        <v>23.2</v>
      </c>
      <c r="DF22" s="85">
        <v>20</v>
      </c>
      <c r="DG22" s="85">
        <v>19.399999999999999</v>
      </c>
      <c r="DH22" s="85">
        <v>19.7</v>
      </c>
      <c r="DI22" s="85">
        <v>19.399999999999999</v>
      </c>
      <c r="DJ22" s="85">
        <v>6.4</v>
      </c>
      <c r="DK22" s="85">
        <v>7</v>
      </c>
      <c r="DL22" s="85">
        <v>6.5</v>
      </c>
      <c r="DM22" s="85">
        <v>6.4</v>
      </c>
      <c r="DN22" s="85">
        <v>140</v>
      </c>
      <c r="DO22" s="85">
        <v>139</v>
      </c>
      <c r="DP22" s="85">
        <v>134</v>
      </c>
      <c r="DQ22" s="85">
        <v>135</v>
      </c>
      <c r="DR22" s="85">
        <v>137</v>
      </c>
      <c r="DS22" s="86">
        <f t="shared" si="6"/>
        <v>-1</v>
      </c>
      <c r="DT22" s="86">
        <f t="shared" si="30"/>
        <v>-6</v>
      </c>
      <c r="DU22" s="86">
        <f t="shared" si="31"/>
        <v>-5</v>
      </c>
      <c r="DV22" s="86">
        <f t="shared" si="15"/>
        <v>140</v>
      </c>
      <c r="DW22" s="86">
        <f t="shared" si="16"/>
        <v>-1</v>
      </c>
      <c r="DX22" s="86">
        <f t="shared" si="9"/>
        <v>6</v>
      </c>
      <c r="DY22" s="86">
        <f t="shared" si="17"/>
        <v>17.19390819672131</v>
      </c>
      <c r="DZ22" s="85">
        <v>5.0999999999999996</v>
      </c>
      <c r="EA22" s="85">
        <v>4.7</v>
      </c>
      <c r="EB22" s="85">
        <v>4.7</v>
      </c>
      <c r="EC22" s="85">
        <v>5</v>
      </c>
      <c r="ED22" s="85"/>
      <c r="EE22" s="85">
        <v>105</v>
      </c>
      <c r="EF22" s="85">
        <v>1840.4</v>
      </c>
      <c r="EG22" s="85">
        <v>1137.2</v>
      </c>
      <c r="EH22" s="85">
        <f t="shared" si="27"/>
        <v>-703.2</v>
      </c>
      <c r="EI22" s="85"/>
      <c r="EJ22" s="82">
        <f t="shared" si="18"/>
        <v>302.97619047619048</v>
      </c>
      <c r="EK22" s="85"/>
      <c r="EL22" s="85">
        <v>301</v>
      </c>
      <c r="EM22" s="85">
        <v>300</v>
      </c>
      <c r="EN22" s="85"/>
      <c r="EO22" s="85"/>
      <c r="EP22" s="85">
        <v>329</v>
      </c>
      <c r="EQ22" s="85">
        <v>396</v>
      </c>
      <c r="ER22" s="86"/>
      <c r="ES22" s="85"/>
      <c r="ET22" s="85"/>
      <c r="EU22" s="85"/>
      <c r="EV22" s="85"/>
      <c r="EW22" s="85">
        <v>61.3</v>
      </c>
      <c r="EX22" s="85">
        <v>62.4</v>
      </c>
      <c r="EY22" s="85"/>
      <c r="EZ22" s="85"/>
      <c r="FA22" s="85">
        <v>49</v>
      </c>
      <c r="FB22" s="85">
        <v>51</v>
      </c>
      <c r="FC22" s="85"/>
      <c r="FD22" s="85"/>
      <c r="FE22" s="85"/>
      <c r="FF22" s="85">
        <v>8</v>
      </c>
      <c r="FG22" s="85">
        <v>8.1999999999999993</v>
      </c>
      <c r="FH22" s="85"/>
      <c r="FI22" s="85">
        <f t="shared" si="33"/>
        <v>1.0930232558139534</v>
      </c>
      <c r="FJ22" s="85"/>
      <c r="FK22" s="86">
        <f t="shared" si="22"/>
        <v>1.5286791059882592</v>
      </c>
      <c r="FL22" s="86"/>
      <c r="FM22" s="86"/>
      <c r="FN22" s="84"/>
      <c r="FO22" s="84"/>
      <c r="FP22" s="84"/>
      <c r="FQ22" s="84"/>
      <c r="FR22" s="86">
        <f t="shared" si="23"/>
        <v>0</v>
      </c>
      <c r="FS22" s="85"/>
      <c r="FT22" s="85"/>
      <c r="FU22" s="85"/>
      <c r="FV22" s="85"/>
      <c r="FW22" s="85"/>
      <c r="FX22" s="85"/>
      <c r="FY22" s="85"/>
      <c r="FZ22" s="85"/>
      <c r="GA22" s="85"/>
      <c r="GB22" s="85"/>
    </row>
    <row r="23" spans="1:184">
      <c r="A23" s="84">
        <v>21</v>
      </c>
      <c r="B23" s="84">
        <v>942804</v>
      </c>
      <c r="C23" s="85">
        <v>20170228</v>
      </c>
      <c r="D23" s="85">
        <v>75</v>
      </c>
      <c r="E23" s="85">
        <v>0</v>
      </c>
      <c r="F23" s="85">
        <v>153</v>
      </c>
      <c r="G23" s="85">
        <v>57</v>
      </c>
      <c r="H23" s="84">
        <f t="shared" si="10"/>
        <v>24.349609124695629</v>
      </c>
      <c r="I23" s="86">
        <v>0</v>
      </c>
      <c r="J23" s="86">
        <v>0</v>
      </c>
      <c r="K23" s="86">
        <v>0</v>
      </c>
      <c r="L23" s="86">
        <v>1</v>
      </c>
      <c r="M23" s="86">
        <v>0</v>
      </c>
      <c r="N23" s="86">
        <v>1</v>
      </c>
      <c r="O23" s="86">
        <v>1</v>
      </c>
      <c r="P23" s="86">
        <v>0</v>
      </c>
      <c r="Q23" s="86">
        <v>1</v>
      </c>
      <c r="R23" s="86">
        <v>0</v>
      </c>
      <c r="S23" s="85">
        <v>1</v>
      </c>
      <c r="T23" s="85">
        <v>0</v>
      </c>
      <c r="U23" s="85">
        <v>0</v>
      </c>
      <c r="V23" s="85">
        <v>0</v>
      </c>
      <c r="W23" s="85">
        <v>1</v>
      </c>
      <c r="X23" s="85">
        <v>2</v>
      </c>
      <c r="Y23" s="85">
        <v>2</v>
      </c>
      <c r="Z23" s="85">
        <v>1</v>
      </c>
      <c r="AA23" s="85">
        <v>1</v>
      </c>
      <c r="AB23" s="85">
        <v>0</v>
      </c>
      <c r="AC23" s="85">
        <v>1</v>
      </c>
      <c r="AD23" s="85">
        <v>1</v>
      </c>
      <c r="AE23" s="85">
        <v>0</v>
      </c>
      <c r="AF23" s="85">
        <v>55</v>
      </c>
      <c r="AG23" s="85">
        <v>44.1</v>
      </c>
      <c r="AH23" s="85">
        <v>7.5</v>
      </c>
      <c r="AI23" s="85">
        <v>2</v>
      </c>
      <c r="AJ23" s="85">
        <v>0</v>
      </c>
      <c r="AK23" s="85">
        <v>0</v>
      </c>
      <c r="AL23" s="85">
        <v>0</v>
      </c>
      <c r="AM23" s="85">
        <v>1</v>
      </c>
      <c r="AN23" s="86">
        <f t="shared" si="11"/>
        <v>2.4366471734892786E-2</v>
      </c>
      <c r="AO23" s="85">
        <v>3</v>
      </c>
      <c r="AP23" s="85">
        <v>0</v>
      </c>
      <c r="AQ23" s="85">
        <v>10</v>
      </c>
      <c r="AR23" s="85" t="s">
        <v>187</v>
      </c>
      <c r="AS23" s="85">
        <v>0</v>
      </c>
      <c r="AT23" s="85"/>
      <c r="AU23" s="85">
        <v>2300</v>
      </c>
      <c r="AV23" s="85">
        <v>4700</v>
      </c>
      <c r="AW23" s="85">
        <v>3800</v>
      </c>
      <c r="AX23" s="85">
        <v>1200</v>
      </c>
      <c r="AY23" s="85">
        <v>1300</v>
      </c>
      <c r="AZ23" s="86">
        <f t="shared" si="12"/>
        <v>7000</v>
      </c>
      <c r="BA23" s="86">
        <f t="shared" ref="BA23:BA86" si="34">AU23+AV23+AW23+AX23</f>
        <v>12000</v>
      </c>
      <c r="BB23" s="86">
        <v>0</v>
      </c>
      <c r="BC23" s="86">
        <v>450</v>
      </c>
      <c r="BD23" s="86">
        <v>600</v>
      </c>
      <c r="BE23" s="86">
        <v>400</v>
      </c>
      <c r="BF23" s="86">
        <f t="shared" si="1"/>
        <v>1450</v>
      </c>
      <c r="BG23" s="86">
        <f t="shared" si="2"/>
        <v>2300</v>
      </c>
      <c r="BH23" s="86">
        <f t="shared" si="2"/>
        <v>4250</v>
      </c>
      <c r="BI23" s="86">
        <f t="shared" si="2"/>
        <v>3200</v>
      </c>
      <c r="BJ23" s="86">
        <f t="shared" si="2"/>
        <v>800</v>
      </c>
      <c r="BK23" s="87">
        <f t="shared" si="24"/>
        <v>10550</v>
      </c>
      <c r="BL23" s="87">
        <f t="shared" ref="BL23:BO61" si="35">BB23/AU23</f>
        <v>0</v>
      </c>
      <c r="BM23" s="87">
        <f t="shared" si="35"/>
        <v>9.5744680851063829E-2</v>
      </c>
      <c r="BN23" s="87">
        <f t="shared" si="35"/>
        <v>0.15789473684210525</v>
      </c>
      <c r="BO23" s="87">
        <f t="shared" si="35"/>
        <v>0.33333333333333331</v>
      </c>
      <c r="BP23" s="87">
        <f t="shared" ref="BP23:BP72" si="36">BF23/BA23</f>
        <v>0.12083333333333333</v>
      </c>
      <c r="BQ23" s="85">
        <v>138</v>
      </c>
      <c r="BR23" s="85">
        <v>106</v>
      </c>
      <c r="BS23" s="85">
        <v>120</v>
      </c>
      <c r="BT23" s="85">
        <v>113</v>
      </c>
      <c r="BU23" s="85">
        <v>86</v>
      </c>
      <c r="BV23" s="85">
        <v>80</v>
      </c>
      <c r="BW23" s="85">
        <v>86</v>
      </c>
      <c r="BX23" s="85">
        <v>67</v>
      </c>
      <c r="BY23" s="85">
        <v>117</v>
      </c>
      <c r="BZ23" s="85">
        <v>88</v>
      </c>
      <c r="CA23" s="85">
        <v>73</v>
      </c>
      <c r="CB23" s="85">
        <v>80</v>
      </c>
      <c r="CC23" s="85">
        <v>38.299999999999997</v>
      </c>
      <c r="CD23" s="85">
        <v>36.5</v>
      </c>
      <c r="CE23" s="85">
        <v>37.299999999999997</v>
      </c>
      <c r="CF23" s="85">
        <v>35.299999999999997</v>
      </c>
      <c r="CG23" s="86">
        <f t="shared" si="32"/>
        <v>2.6109660574412535E-2</v>
      </c>
      <c r="CH23" s="86">
        <f t="shared" si="32"/>
        <v>2.7397260273972601E-2</v>
      </c>
      <c r="CI23" s="86">
        <f t="shared" si="32"/>
        <v>2.6809651474530832E-2</v>
      </c>
      <c r="CJ23" s="86">
        <f t="shared" si="32"/>
        <v>2.8328611898017001E-2</v>
      </c>
      <c r="CK23" s="85">
        <v>3.7</v>
      </c>
      <c r="CL23" s="85">
        <v>3.3</v>
      </c>
      <c r="CM23" s="85"/>
      <c r="CN23" s="85">
        <v>3.5</v>
      </c>
      <c r="CO23" s="85">
        <v>19</v>
      </c>
      <c r="CP23" s="85">
        <v>20</v>
      </c>
      <c r="CQ23" s="85">
        <v>20</v>
      </c>
      <c r="CR23" s="85">
        <v>16</v>
      </c>
      <c r="CS23" s="85"/>
      <c r="CT23" s="85">
        <v>0.9</v>
      </c>
      <c r="CU23" s="85">
        <v>0.9</v>
      </c>
      <c r="CV23" s="85">
        <v>0.99</v>
      </c>
      <c r="CW23" s="85">
        <v>0.93</v>
      </c>
      <c r="CX23" s="85">
        <v>0.77</v>
      </c>
      <c r="CY23" s="86">
        <f t="shared" si="4"/>
        <v>8.9999999999999969E-2</v>
      </c>
      <c r="CZ23" s="86">
        <f t="shared" si="14"/>
        <v>8.9999999999999969E-2</v>
      </c>
      <c r="DA23" s="86">
        <v>0</v>
      </c>
      <c r="DB23" s="86">
        <f t="shared" si="5"/>
        <v>21.111111111111111</v>
      </c>
      <c r="DC23" s="86">
        <f t="shared" si="5"/>
        <v>22.222222222222221</v>
      </c>
      <c r="DD23" s="86">
        <f t="shared" si="5"/>
        <v>20.202020202020201</v>
      </c>
      <c r="DE23" s="86">
        <f t="shared" si="5"/>
        <v>17.204301075268816</v>
      </c>
      <c r="DF23" s="85">
        <v>46.6</v>
      </c>
      <c r="DG23" s="85">
        <v>46.6</v>
      </c>
      <c r="DH23" s="85">
        <v>42</v>
      </c>
      <c r="DI23" s="85">
        <v>45</v>
      </c>
      <c r="DJ23" s="85">
        <v>5</v>
      </c>
      <c r="DK23" s="85">
        <v>6.1</v>
      </c>
      <c r="DL23" s="85">
        <v>6.8</v>
      </c>
      <c r="DM23" s="85">
        <v>6.8</v>
      </c>
      <c r="DN23" s="85">
        <v>139</v>
      </c>
      <c r="DO23" s="85">
        <v>146</v>
      </c>
      <c r="DP23" s="85">
        <v>144</v>
      </c>
      <c r="DQ23" s="85">
        <v>142</v>
      </c>
      <c r="DR23" s="85">
        <v>138</v>
      </c>
      <c r="DS23" s="86">
        <f t="shared" si="6"/>
        <v>7</v>
      </c>
      <c r="DT23" s="86">
        <f t="shared" si="30"/>
        <v>5</v>
      </c>
      <c r="DU23" s="86">
        <f t="shared" si="31"/>
        <v>3</v>
      </c>
      <c r="DV23" s="86">
        <f t="shared" si="15"/>
        <v>146</v>
      </c>
      <c r="DW23" s="86">
        <f t="shared" si="16"/>
        <v>7</v>
      </c>
      <c r="DX23" s="86">
        <f t="shared" si="9"/>
        <v>7</v>
      </c>
      <c r="DY23" s="86">
        <f t="shared" si="17"/>
        <v>17.138555555555556</v>
      </c>
      <c r="DZ23" s="85">
        <v>4.5</v>
      </c>
      <c r="EA23" s="85">
        <v>4</v>
      </c>
      <c r="EB23" s="85">
        <v>3.4</v>
      </c>
      <c r="EC23" s="85">
        <v>3.8</v>
      </c>
      <c r="ED23" s="85"/>
      <c r="EE23" s="85">
        <v>84</v>
      </c>
      <c r="EF23" s="85">
        <v>1288.8</v>
      </c>
      <c r="EG23" s="85">
        <v>484.5</v>
      </c>
      <c r="EH23" s="85">
        <f t="shared" si="27"/>
        <v>-804.3</v>
      </c>
      <c r="EI23" s="85">
        <v>291</v>
      </c>
      <c r="EJ23" s="82">
        <f t="shared" si="18"/>
        <v>289.45238095238096</v>
      </c>
      <c r="EK23" s="85"/>
      <c r="EL23" s="85">
        <v>293</v>
      </c>
      <c r="EM23" s="85"/>
      <c r="EN23" s="85">
        <v>407</v>
      </c>
      <c r="EO23" s="85">
        <v>439</v>
      </c>
      <c r="EP23" s="85">
        <v>503</v>
      </c>
      <c r="EQ23" s="84"/>
      <c r="ER23" s="86">
        <f t="shared" ref="ER23:ER86" si="37">EO23-EN23</f>
        <v>32</v>
      </c>
      <c r="ES23" s="85"/>
      <c r="ET23" s="85"/>
      <c r="EU23" s="85"/>
      <c r="EV23" s="85"/>
      <c r="EW23" s="85">
        <v>43.3</v>
      </c>
      <c r="EX23" s="85"/>
      <c r="EY23" s="85">
        <v>94</v>
      </c>
      <c r="EZ23" s="85"/>
      <c r="FA23" s="85"/>
      <c r="FB23" s="85">
        <v>53</v>
      </c>
      <c r="FC23" s="85"/>
      <c r="FD23" s="85"/>
      <c r="FE23" s="85"/>
      <c r="FF23" s="85">
        <v>21.9</v>
      </c>
      <c r="FG23" s="85"/>
      <c r="FH23" s="85">
        <f>EN23/EI23</f>
        <v>1.3986254295532645</v>
      </c>
      <c r="FI23" s="85">
        <f t="shared" si="33"/>
        <v>1.7167235494880546</v>
      </c>
      <c r="FJ23" s="85"/>
      <c r="FK23" s="86"/>
      <c r="FL23" s="86"/>
      <c r="FM23" s="86"/>
      <c r="FN23" s="84"/>
      <c r="FO23" s="84"/>
      <c r="FP23" s="84"/>
      <c r="FQ23" s="84"/>
      <c r="FR23" s="86">
        <f t="shared" si="23"/>
        <v>-0.64704209328782702</v>
      </c>
      <c r="FS23" s="85"/>
      <c r="FT23" s="85"/>
      <c r="FU23" s="85"/>
      <c r="FV23" s="85"/>
      <c r="FW23" s="85"/>
      <c r="FX23" s="85"/>
      <c r="FY23" s="85"/>
      <c r="FZ23" s="85"/>
      <c r="GA23" s="85"/>
      <c r="GB23" s="85"/>
    </row>
    <row r="24" spans="1:184">
      <c r="A24" s="84">
        <v>22</v>
      </c>
      <c r="B24" s="84">
        <v>5500852</v>
      </c>
      <c r="C24" s="85">
        <v>20170228</v>
      </c>
      <c r="D24" s="85">
        <v>59</v>
      </c>
      <c r="E24" s="85">
        <v>1</v>
      </c>
      <c r="F24" s="85">
        <v>177</v>
      </c>
      <c r="G24" s="85">
        <v>67</v>
      </c>
      <c r="H24" s="84">
        <f t="shared" si="10"/>
        <v>21.385936352899872</v>
      </c>
      <c r="I24" s="86">
        <v>0</v>
      </c>
      <c r="J24" s="86">
        <v>0</v>
      </c>
      <c r="K24" s="86">
        <v>0</v>
      </c>
      <c r="L24" s="86">
        <v>1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3</v>
      </c>
      <c r="Y24" s="85">
        <v>2</v>
      </c>
      <c r="Z24" s="85">
        <v>1</v>
      </c>
      <c r="AA24" s="85">
        <v>1</v>
      </c>
      <c r="AB24" s="85">
        <v>0</v>
      </c>
      <c r="AC24" s="85">
        <v>1</v>
      </c>
      <c r="AD24" s="85">
        <v>0</v>
      </c>
      <c r="AE24" s="85">
        <v>0</v>
      </c>
      <c r="AF24" s="85">
        <v>16</v>
      </c>
      <c r="AG24" s="85">
        <v>65.900000000000006</v>
      </c>
      <c r="AH24" s="85">
        <v>7.5</v>
      </c>
      <c r="AI24" s="85">
        <v>7</v>
      </c>
      <c r="AJ24" s="85">
        <v>0</v>
      </c>
      <c r="AK24" s="85">
        <v>0</v>
      </c>
      <c r="AL24" s="85">
        <v>0</v>
      </c>
      <c r="AM24" s="85">
        <v>1</v>
      </c>
      <c r="AN24" s="86">
        <f t="shared" si="11"/>
        <v>2.0729684908789386E-2</v>
      </c>
      <c r="AO24" s="85">
        <v>3</v>
      </c>
      <c r="AP24" s="85">
        <v>0</v>
      </c>
      <c r="AQ24" s="85">
        <v>18</v>
      </c>
      <c r="AR24" s="85" t="s">
        <v>76</v>
      </c>
      <c r="AS24" s="85">
        <v>0</v>
      </c>
      <c r="AT24" s="85"/>
      <c r="AU24" s="85">
        <v>1100</v>
      </c>
      <c r="AV24" s="85">
        <v>4400</v>
      </c>
      <c r="AW24" s="85">
        <v>3900</v>
      </c>
      <c r="AX24" s="85">
        <v>3600</v>
      </c>
      <c r="AY24" s="85">
        <v>1400</v>
      </c>
      <c r="AZ24" s="86">
        <f t="shared" si="12"/>
        <v>5500</v>
      </c>
      <c r="BA24" s="86">
        <f t="shared" si="34"/>
        <v>13000</v>
      </c>
      <c r="BB24" s="86">
        <v>0</v>
      </c>
      <c r="BC24" s="86">
        <v>400</v>
      </c>
      <c r="BD24" s="86">
        <v>1630</v>
      </c>
      <c r="BE24" s="86">
        <v>2400</v>
      </c>
      <c r="BF24" s="86">
        <f t="shared" si="1"/>
        <v>4430</v>
      </c>
      <c r="BG24" s="86">
        <f t="shared" si="2"/>
        <v>1100</v>
      </c>
      <c r="BH24" s="86">
        <f t="shared" si="2"/>
        <v>4000</v>
      </c>
      <c r="BI24" s="86">
        <f t="shared" si="2"/>
        <v>2270</v>
      </c>
      <c r="BJ24" s="86">
        <f t="shared" si="2"/>
        <v>1200</v>
      </c>
      <c r="BK24" s="87">
        <f t="shared" si="24"/>
        <v>8570</v>
      </c>
      <c r="BL24" s="87">
        <f t="shared" si="35"/>
        <v>0</v>
      </c>
      <c r="BM24" s="87">
        <f t="shared" si="35"/>
        <v>9.0909090909090912E-2</v>
      </c>
      <c r="BN24" s="87">
        <f t="shared" si="35"/>
        <v>0.41794871794871796</v>
      </c>
      <c r="BO24" s="87">
        <f t="shared" si="35"/>
        <v>0.66666666666666663</v>
      </c>
      <c r="BP24" s="87">
        <f t="shared" si="36"/>
        <v>0.34076923076923077</v>
      </c>
      <c r="BQ24" s="85">
        <v>120</v>
      </c>
      <c r="BR24" s="85">
        <v>104</v>
      </c>
      <c r="BS24" s="85">
        <v>92</v>
      </c>
      <c r="BT24" s="85">
        <v>92</v>
      </c>
      <c r="BU24" s="85">
        <v>95</v>
      </c>
      <c r="BV24" s="85">
        <v>56</v>
      </c>
      <c r="BW24" s="85">
        <v>62</v>
      </c>
      <c r="BX24" s="85">
        <v>48</v>
      </c>
      <c r="BY24" s="85">
        <v>130</v>
      </c>
      <c r="BZ24" s="85">
        <v>110</v>
      </c>
      <c r="CA24" s="85">
        <v>114</v>
      </c>
      <c r="CB24" s="85">
        <v>98</v>
      </c>
      <c r="CC24" s="85">
        <v>49.5</v>
      </c>
      <c r="CD24" s="85">
        <v>47.3</v>
      </c>
      <c r="CE24" s="85">
        <v>47.2</v>
      </c>
      <c r="CF24" s="85">
        <v>48.9</v>
      </c>
      <c r="CG24" s="86">
        <f t="shared" si="32"/>
        <v>2.0202020202020204E-2</v>
      </c>
      <c r="CH24" s="86">
        <f t="shared" si="32"/>
        <v>2.1141649048625793E-2</v>
      </c>
      <c r="CI24" s="86">
        <f t="shared" si="32"/>
        <v>2.1186440677966101E-2</v>
      </c>
      <c r="CJ24" s="86">
        <f t="shared" si="32"/>
        <v>2.0449897750511249E-2</v>
      </c>
      <c r="CK24" s="85">
        <v>4</v>
      </c>
      <c r="CL24" s="85">
        <v>3.5</v>
      </c>
      <c r="CM24" s="85">
        <v>3.7</v>
      </c>
      <c r="CN24" s="85">
        <v>3.8</v>
      </c>
      <c r="CO24" s="85">
        <v>22</v>
      </c>
      <c r="CP24" s="85">
        <v>13</v>
      </c>
      <c r="CQ24" s="85">
        <v>11</v>
      </c>
      <c r="CR24" s="85">
        <v>12</v>
      </c>
      <c r="CS24" s="85"/>
      <c r="CT24" s="85">
        <v>0.92</v>
      </c>
      <c r="CU24" s="85">
        <v>0.89</v>
      </c>
      <c r="CV24" s="85">
        <v>0.84</v>
      </c>
      <c r="CW24" s="85">
        <v>0.88</v>
      </c>
      <c r="CX24" s="85">
        <v>0.97</v>
      </c>
      <c r="CY24" s="86">
        <f t="shared" si="4"/>
        <v>8.0000000000000071E-2</v>
      </c>
      <c r="CZ24" s="86">
        <f t="shared" si="14"/>
        <v>-3.0000000000000027E-2</v>
      </c>
      <c r="DA24" s="86">
        <v>0</v>
      </c>
      <c r="DB24" s="86">
        <f t="shared" si="5"/>
        <v>23.913043478260867</v>
      </c>
      <c r="DC24" s="86">
        <f t="shared" si="5"/>
        <v>14.606741573033707</v>
      </c>
      <c r="DD24" s="86">
        <f t="shared" si="5"/>
        <v>13.095238095238095</v>
      </c>
      <c r="DE24" s="86">
        <f t="shared" si="5"/>
        <v>13.636363636363637</v>
      </c>
      <c r="DF24" s="85">
        <v>65.900000000000006</v>
      </c>
      <c r="DG24" s="85">
        <v>68.400000000000006</v>
      </c>
      <c r="DH24" s="85">
        <v>72.8</v>
      </c>
      <c r="DI24" s="85">
        <v>69.2</v>
      </c>
      <c r="DJ24" s="85">
        <v>8</v>
      </c>
      <c r="DK24" s="85">
        <v>8.5</v>
      </c>
      <c r="DL24" s="85">
        <v>8.1</v>
      </c>
      <c r="DM24" s="85">
        <v>8.9</v>
      </c>
      <c r="DN24" s="85">
        <v>142</v>
      </c>
      <c r="DO24" s="85">
        <v>142</v>
      </c>
      <c r="DP24" s="85">
        <v>142</v>
      </c>
      <c r="DQ24" s="85">
        <v>142</v>
      </c>
      <c r="DR24" s="85">
        <v>140</v>
      </c>
      <c r="DS24" s="86">
        <f t="shared" si="6"/>
        <v>0</v>
      </c>
      <c r="DT24" s="86">
        <f t="shared" si="30"/>
        <v>0</v>
      </c>
      <c r="DU24" s="86">
        <f t="shared" si="31"/>
        <v>0</v>
      </c>
      <c r="DV24" s="86">
        <f t="shared" si="15"/>
        <v>142</v>
      </c>
      <c r="DW24" s="86">
        <f t="shared" si="16"/>
        <v>0</v>
      </c>
      <c r="DX24" s="86">
        <f t="shared" si="9"/>
        <v>0</v>
      </c>
      <c r="DY24" s="86">
        <f t="shared" si="17"/>
        <v>17.466417391304347</v>
      </c>
      <c r="DZ24" s="85">
        <v>4.3</v>
      </c>
      <c r="EA24" s="85">
        <v>3.8</v>
      </c>
      <c r="EB24" s="85">
        <v>4.2</v>
      </c>
      <c r="EC24" s="85">
        <v>4.3</v>
      </c>
      <c r="ED24" s="85"/>
      <c r="EE24" s="85">
        <v>113</v>
      </c>
      <c r="EF24" s="85">
        <v>757.7</v>
      </c>
      <c r="EG24" s="85">
        <v>438.4</v>
      </c>
      <c r="EH24" s="85">
        <f t="shared" si="27"/>
        <v>-319.30000000000007</v>
      </c>
      <c r="EI24" s="85">
        <v>290</v>
      </c>
      <c r="EJ24" s="82">
        <f t="shared" si="18"/>
        <v>298.1349206349206</v>
      </c>
      <c r="EK24" s="85"/>
      <c r="EL24" s="85">
        <v>284</v>
      </c>
      <c r="EM24" s="85">
        <v>286</v>
      </c>
      <c r="EN24" s="85">
        <v>281</v>
      </c>
      <c r="EO24" s="85">
        <v>534</v>
      </c>
      <c r="EP24" s="85">
        <v>255</v>
      </c>
      <c r="EQ24" s="85">
        <v>337</v>
      </c>
      <c r="ER24" s="86">
        <f t="shared" si="37"/>
        <v>253</v>
      </c>
      <c r="ES24" s="85"/>
      <c r="ET24" s="85"/>
      <c r="EU24" s="85"/>
      <c r="EV24" s="85"/>
      <c r="EW24" s="85">
        <v>69.8</v>
      </c>
      <c r="EX24" s="85">
        <v>47.9</v>
      </c>
      <c r="EY24" s="85">
        <v>121</v>
      </c>
      <c r="EZ24" s="85"/>
      <c r="FA24" s="85">
        <v>80</v>
      </c>
      <c r="FB24" s="85">
        <v>21</v>
      </c>
      <c r="FC24" s="85"/>
      <c r="FD24" s="85"/>
      <c r="FE24" s="85"/>
      <c r="FF24" s="85">
        <v>27.6</v>
      </c>
      <c r="FG24" s="85">
        <v>15.5</v>
      </c>
      <c r="FH24" s="85">
        <f>EN24/EI24</f>
        <v>0.96896551724137936</v>
      </c>
      <c r="FI24" s="85">
        <f t="shared" si="33"/>
        <v>0.897887323943662</v>
      </c>
      <c r="FJ24" s="85"/>
      <c r="FK24" s="86">
        <f t="shared" si="22"/>
        <v>0.79410560785918938</v>
      </c>
      <c r="FL24" s="86"/>
      <c r="FM24" s="86"/>
      <c r="FN24" s="84"/>
      <c r="FO24" s="84"/>
      <c r="FP24" s="84"/>
      <c r="FQ24" s="84"/>
      <c r="FR24" s="86">
        <f t="shared" si="23"/>
        <v>9.927621283255085E-2</v>
      </c>
      <c r="FS24" s="85"/>
      <c r="FT24" s="85"/>
      <c r="FU24" s="85"/>
      <c r="FV24" s="85"/>
      <c r="FW24" s="85"/>
      <c r="FX24" s="85"/>
      <c r="FY24" s="85"/>
      <c r="FZ24" s="85"/>
      <c r="GA24" s="85"/>
      <c r="GB24" s="85"/>
    </row>
    <row r="25" spans="1:184">
      <c r="A25" s="84">
        <v>23</v>
      </c>
      <c r="B25" s="84">
        <v>3844442</v>
      </c>
      <c r="C25" s="85">
        <v>20170303</v>
      </c>
      <c r="D25" s="85">
        <v>51</v>
      </c>
      <c r="E25" s="85">
        <v>1</v>
      </c>
      <c r="F25" s="85">
        <v>170</v>
      </c>
      <c r="G25" s="85">
        <v>137</v>
      </c>
      <c r="H25" s="84">
        <f t="shared" si="10"/>
        <v>47.404844290657444</v>
      </c>
      <c r="I25" s="86">
        <v>1</v>
      </c>
      <c r="J25" s="86">
        <v>1</v>
      </c>
      <c r="K25" s="86">
        <v>0</v>
      </c>
      <c r="L25" s="86">
        <v>0</v>
      </c>
      <c r="M25" s="86">
        <v>0</v>
      </c>
      <c r="N25" s="86">
        <v>0</v>
      </c>
      <c r="O25" s="86">
        <v>1</v>
      </c>
      <c r="P25" s="86">
        <v>0</v>
      </c>
      <c r="Q25" s="86">
        <v>0</v>
      </c>
      <c r="R25" s="86">
        <v>0</v>
      </c>
      <c r="S25" s="85">
        <v>0</v>
      </c>
      <c r="T25" s="85">
        <v>0</v>
      </c>
      <c r="U25" s="85">
        <v>0</v>
      </c>
      <c r="V25" s="85">
        <v>0</v>
      </c>
      <c r="W25" s="85">
        <v>0</v>
      </c>
      <c r="X25" s="85">
        <v>4</v>
      </c>
      <c r="Y25" s="85">
        <v>1</v>
      </c>
      <c r="Z25" s="85">
        <v>1</v>
      </c>
      <c r="AA25" s="85">
        <v>1</v>
      </c>
      <c r="AB25" s="85">
        <v>0</v>
      </c>
      <c r="AC25" s="85">
        <v>0</v>
      </c>
      <c r="AD25" s="85">
        <v>0</v>
      </c>
      <c r="AE25" s="85">
        <v>1</v>
      </c>
      <c r="AF25" s="85">
        <v>18</v>
      </c>
      <c r="AG25" s="85">
        <v>47.5</v>
      </c>
      <c r="AH25" s="85">
        <v>7.5</v>
      </c>
      <c r="AI25" s="85">
        <v>2</v>
      </c>
      <c r="AJ25" s="85">
        <v>1</v>
      </c>
      <c r="AK25" s="85">
        <v>0</v>
      </c>
      <c r="AL25" s="85">
        <v>0</v>
      </c>
      <c r="AM25" s="85">
        <v>1</v>
      </c>
      <c r="AN25" s="86">
        <f t="shared" si="11"/>
        <v>1.013787510137875E-2</v>
      </c>
      <c r="AO25" s="85">
        <v>8</v>
      </c>
      <c r="AP25" s="85">
        <v>0</v>
      </c>
      <c r="AQ25" s="85">
        <v>22</v>
      </c>
      <c r="AR25" s="85" t="s">
        <v>77</v>
      </c>
      <c r="AS25" s="85">
        <v>0</v>
      </c>
      <c r="AT25" s="85"/>
      <c r="AU25" s="85">
        <v>5200</v>
      </c>
      <c r="AV25" s="85">
        <v>4200</v>
      </c>
      <c r="AW25" s="85">
        <v>10500</v>
      </c>
      <c r="AX25" s="85">
        <v>6900</v>
      </c>
      <c r="AY25" s="85">
        <v>3900</v>
      </c>
      <c r="AZ25" s="86">
        <f t="shared" si="12"/>
        <v>9400</v>
      </c>
      <c r="BA25" s="86">
        <f t="shared" si="34"/>
        <v>26800</v>
      </c>
      <c r="BB25" s="86">
        <v>1000</v>
      </c>
      <c r="BC25" s="86">
        <v>2850</v>
      </c>
      <c r="BD25" s="86">
        <v>2000</v>
      </c>
      <c r="BE25" s="86">
        <v>2000</v>
      </c>
      <c r="BF25" s="86">
        <f t="shared" si="1"/>
        <v>7850</v>
      </c>
      <c r="BG25" s="86">
        <f t="shared" si="2"/>
        <v>4200</v>
      </c>
      <c r="BH25" s="86">
        <f t="shared" si="2"/>
        <v>1350</v>
      </c>
      <c r="BI25" s="86">
        <f t="shared" si="2"/>
        <v>8500</v>
      </c>
      <c r="BJ25" s="86">
        <f t="shared" si="2"/>
        <v>4900</v>
      </c>
      <c r="BK25" s="87">
        <f t="shared" si="24"/>
        <v>18950</v>
      </c>
      <c r="BL25" s="87">
        <f t="shared" si="35"/>
        <v>0.19230769230769232</v>
      </c>
      <c r="BM25" s="87">
        <f t="shared" si="35"/>
        <v>0.6785714285714286</v>
      </c>
      <c r="BN25" s="87">
        <f t="shared" si="35"/>
        <v>0.19047619047619047</v>
      </c>
      <c r="BO25" s="87">
        <f t="shared" si="35"/>
        <v>0.28985507246376813</v>
      </c>
      <c r="BP25" s="87">
        <f t="shared" si="36"/>
        <v>0.29291044776119401</v>
      </c>
      <c r="BQ25" s="85">
        <v>172</v>
      </c>
      <c r="BR25" s="85">
        <v>136</v>
      </c>
      <c r="BS25" s="85">
        <v>140</v>
      </c>
      <c r="BT25" s="85">
        <v>151</v>
      </c>
      <c r="BU25" s="85">
        <v>110</v>
      </c>
      <c r="BV25" s="85">
        <v>86</v>
      </c>
      <c r="BW25" s="85">
        <v>100</v>
      </c>
      <c r="BX25" s="85">
        <v>99</v>
      </c>
      <c r="BY25" s="85">
        <v>126</v>
      </c>
      <c r="BZ25" s="85">
        <v>92</v>
      </c>
      <c r="CA25" s="85">
        <v>85</v>
      </c>
      <c r="CB25" s="85">
        <v>36.6</v>
      </c>
      <c r="CC25" s="85">
        <v>48.3</v>
      </c>
      <c r="CD25" s="85">
        <v>47.2</v>
      </c>
      <c r="CE25" s="85">
        <v>48.2</v>
      </c>
      <c r="CF25" s="85">
        <v>53.1</v>
      </c>
      <c r="CG25" s="86">
        <f t="shared" si="32"/>
        <v>2.0703933747412008E-2</v>
      </c>
      <c r="CH25" s="86">
        <f t="shared" si="32"/>
        <v>2.1186440677966101E-2</v>
      </c>
      <c r="CI25" s="86">
        <f t="shared" si="32"/>
        <v>2.0746887966804978E-2</v>
      </c>
      <c r="CJ25" s="86">
        <f t="shared" si="32"/>
        <v>1.8832391713747645E-2</v>
      </c>
      <c r="CK25" s="85">
        <v>3.4</v>
      </c>
      <c r="CL25" s="85">
        <v>3</v>
      </c>
      <c r="CM25" s="85">
        <v>3.1</v>
      </c>
      <c r="CN25" s="85">
        <v>3.2</v>
      </c>
      <c r="CO25" s="85">
        <v>28</v>
      </c>
      <c r="CP25" s="85">
        <v>26</v>
      </c>
      <c r="CQ25" s="85">
        <v>25</v>
      </c>
      <c r="CR25" s="85">
        <v>18</v>
      </c>
      <c r="CS25" s="85"/>
      <c r="CT25" s="85">
        <v>2.02</v>
      </c>
      <c r="CU25" s="85">
        <v>1.94</v>
      </c>
      <c r="CV25" s="85">
        <v>1.76</v>
      </c>
      <c r="CW25" s="85">
        <v>1.58</v>
      </c>
      <c r="CX25" s="85">
        <v>1.29</v>
      </c>
      <c r="CY25" s="86">
        <f t="shared" si="4"/>
        <v>0.43999999999999995</v>
      </c>
      <c r="CZ25" s="86">
        <f t="shared" si="14"/>
        <v>-8.0000000000000071E-2</v>
      </c>
      <c r="DA25" s="86">
        <v>0</v>
      </c>
      <c r="DB25" s="86">
        <f t="shared" si="5"/>
        <v>13.861386138613861</v>
      </c>
      <c r="DC25" s="86">
        <f t="shared" si="5"/>
        <v>13.402061855670103</v>
      </c>
      <c r="DD25" s="86">
        <f t="shared" si="5"/>
        <v>14.204545454545455</v>
      </c>
      <c r="DE25" s="86">
        <f t="shared" si="5"/>
        <v>11.39240506329114</v>
      </c>
      <c r="DF25" s="85">
        <v>29.1</v>
      </c>
      <c r="DG25" s="85">
        <v>30.4</v>
      </c>
      <c r="DH25" s="85">
        <v>33.799999999999997</v>
      </c>
      <c r="DI25" s="85">
        <v>38.1</v>
      </c>
      <c r="DJ25" s="85">
        <v>12.2</v>
      </c>
      <c r="DK25" s="85">
        <v>13.3</v>
      </c>
      <c r="DL25" s="85">
        <v>13.4</v>
      </c>
      <c r="DM25" s="85">
        <v>13</v>
      </c>
      <c r="DN25" s="85">
        <v>145</v>
      </c>
      <c r="DO25" s="57">
        <v>150</v>
      </c>
      <c r="DP25" s="85">
        <v>143</v>
      </c>
      <c r="DQ25" s="85">
        <v>144</v>
      </c>
      <c r="DR25" s="85">
        <v>143</v>
      </c>
      <c r="DS25" s="86">
        <f t="shared" si="6"/>
        <v>5</v>
      </c>
      <c r="DT25" s="86">
        <f t="shared" si="30"/>
        <v>-2</v>
      </c>
      <c r="DU25" s="86">
        <f t="shared" si="31"/>
        <v>-1</v>
      </c>
      <c r="DV25" s="86">
        <f t="shared" si="15"/>
        <v>150</v>
      </c>
      <c r="DW25" s="86">
        <f t="shared" si="16"/>
        <v>5</v>
      </c>
      <c r="DX25" s="86">
        <f t="shared" si="9"/>
        <v>7</v>
      </c>
      <c r="DY25" s="86">
        <f t="shared" si="17"/>
        <v>17.494964356435641</v>
      </c>
      <c r="DZ25" s="85">
        <v>4.0999999999999996</v>
      </c>
      <c r="EA25" s="85">
        <v>4.5999999999999996</v>
      </c>
      <c r="EB25" s="85">
        <v>4.4000000000000004</v>
      </c>
      <c r="EC25" s="85">
        <v>3.8</v>
      </c>
      <c r="ED25" s="85"/>
      <c r="EE25" s="85">
        <v>164</v>
      </c>
      <c r="EF25" s="85">
        <v>2239.8000000000002</v>
      </c>
      <c r="EG25" s="85">
        <v>996.1</v>
      </c>
      <c r="EH25" s="85">
        <f t="shared" si="27"/>
        <v>-1243.7000000000003</v>
      </c>
      <c r="EI25" s="85">
        <v>298</v>
      </c>
      <c r="EJ25" s="82">
        <f t="shared" si="18"/>
        <v>309.11111111111109</v>
      </c>
      <c r="EK25" s="85"/>
      <c r="EL25" s="85">
        <v>289</v>
      </c>
      <c r="EM25" s="85">
        <v>296</v>
      </c>
      <c r="EN25" s="85">
        <v>383</v>
      </c>
      <c r="EO25" s="85">
        <v>214</v>
      </c>
      <c r="EP25" s="85">
        <v>258</v>
      </c>
      <c r="EQ25" s="85">
        <v>302</v>
      </c>
      <c r="ER25" s="86">
        <f t="shared" si="37"/>
        <v>-169</v>
      </c>
      <c r="ES25" s="85"/>
      <c r="ET25" s="85"/>
      <c r="EU25" s="85"/>
      <c r="EV25" s="85"/>
      <c r="EW25" s="85">
        <v>53.9</v>
      </c>
      <c r="EX25" s="85">
        <v>80.3</v>
      </c>
      <c r="EY25" s="85">
        <v>40</v>
      </c>
      <c r="EZ25" s="85"/>
      <c r="FA25" s="85">
        <v>102</v>
      </c>
      <c r="FB25" s="85">
        <v>38</v>
      </c>
      <c r="FC25" s="85"/>
      <c r="FD25" s="85"/>
      <c r="FE25" s="85"/>
      <c r="FF25" s="85">
        <v>30.5</v>
      </c>
      <c r="FG25" s="85">
        <v>29.2</v>
      </c>
      <c r="FH25" s="85">
        <f>EN25/EI25</f>
        <v>1.2852348993288591</v>
      </c>
      <c r="FI25" s="85">
        <f t="shared" si="33"/>
        <v>0.89273356401384085</v>
      </c>
      <c r="FJ25" s="85"/>
      <c r="FK25" s="86">
        <f t="shared" si="22"/>
        <v>1.7071240447863827</v>
      </c>
      <c r="FL25" s="86"/>
      <c r="FM25" s="86"/>
      <c r="FN25" s="84"/>
      <c r="FO25" s="84"/>
      <c r="FP25" s="84"/>
      <c r="FQ25" s="84"/>
      <c r="FR25" s="86">
        <f t="shared" si="23"/>
        <v>0.29051326412918105</v>
      </c>
      <c r="FS25" s="85"/>
      <c r="FT25" s="85"/>
      <c r="FU25" s="85"/>
      <c r="FV25" s="85"/>
      <c r="FW25" s="85"/>
      <c r="FX25" s="85"/>
      <c r="FY25" s="85"/>
      <c r="FZ25" s="85"/>
      <c r="GA25" s="85"/>
      <c r="GB25" s="85"/>
    </row>
    <row r="26" spans="1:184">
      <c r="A26" s="84">
        <v>24</v>
      </c>
      <c r="B26" s="84">
        <v>5329502</v>
      </c>
      <c r="C26" s="85">
        <v>20170306</v>
      </c>
      <c r="D26" s="85">
        <v>85</v>
      </c>
      <c r="E26" s="85">
        <v>1</v>
      </c>
      <c r="F26" s="85">
        <v>157.30000000000001</v>
      </c>
      <c r="G26" s="85">
        <v>63.1</v>
      </c>
      <c r="H26" s="84">
        <f t="shared" si="10"/>
        <v>25.501863333453226</v>
      </c>
      <c r="I26" s="86">
        <v>0</v>
      </c>
      <c r="J26" s="86">
        <v>1</v>
      </c>
      <c r="K26" s="86">
        <v>1</v>
      </c>
      <c r="L26" s="86">
        <v>0</v>
      </c>
      <c r="M26" s="86">
        <v>0</v>
      </c>
      <c r="N26" s="86">
        <v>0</v>
      </c>
      <c r="O26" s="86">
        <v>0</v>
      </c>
      <c r="P26" s="86">
        <v>1</v>
      </c>
      <c r="Q26" s="86">
        <v>1</v>
      </c>
      <c r="R26" s="86">
        <v>1</v>
      </c>
      <c r="S26" s="85">
        <v>0</v>
      </c>
      <c r="T26" s="85">
        <v>0</v>
      </c>
      <c r="U26" s="85">
        <v>0</v>
      </c>
      <c r="V26" s="85">
        <v>1</v>
      </c>
      <c r="W26" s="85">
        <v>1</v>
      </c>
      <c r="X26" s="85">
        <v>2</v>
      </c>
      <c r="Y26" s="85">
        <v>2</v>
      </c>
      <c r="Z26" s="85">
        <v>1</v>
      </c>
      <c r="AA26" s="85">
        <v>1</v>
      </c>
      <c r="AB26" s="85">
        <v>0</v>
      </c>
      <c r="AC26" s="85">
        <v>1</v>
      </c>
      <c r="AD26" s="85">
        <v>0</v>
      </c>
      <c r="AE26" s="85">
        <v>0</v>
      </c>
      <c r="AF26" s="85">
        <v>73</v>
      </c>
      <c r="AG26" s="85">
        <v>15.6</v>
      </c>
      <c r="AH26" s="85">
        <v>7.5</v>
      </c>
      <c r="AI26" s="85">
        <v>2</v>
      </c>
      <c r="AJ26" s="85">
        <v>1</v>
      </c>
      <c r="AK26" s="85">
        <v>0</v>
      </c>
      <c r="AL26" s="85">
        <v>0</v>
      </c>
      <c r="AM26" s="85">
        <v>1</v>
      </c>
      <c r="AN26" s="86">
        <f t="shared" si="11"/>
        <v>2.2010917415037856E-2</v>
      </c>
      <c r="AO26" s="85">
        <v>8</v>
      </c>
      <c r="AP26" s="85">
        <v>0</v>
      </c>
      <c r="AQ26" s="85">
        <v>12</v>
      </c>
      <c r="AR26" s="85" t="s">
        <v>78</v>
      </c>
      <c r="AS26" s="85">
        <v>1</v>
      </c>
      <c r="AT26" s="88" t="s">
        <v>79</v>
      </c>
      <c r="AU26" s="85">
        <v>600</v>
      </c>
      <c r="AV26" s="85">
        <v>2840</v>
      </c>
      <c r="AW26" s="85">
        <v>4560</v>
      </c>
      <c r="AX26" s="85">
        <v>1500</v>
      </c>
      <c r="AY26" s="85">
        <v>1200</v>
      </c>
      <c r="AZ26" s="86">
        <f t="shared" si="12"/>
        <v>3440</v>
      </c>
      <c r="BA26" s="86">
        <f t="shared" si="34"/>
        <v>9500</v>
      </c>
      <c r="BB26" s="86">
        <v>0</v>
      </c>
      <c r="BC26" s="86">
        <v>900</v>
      </c>
      <c r="BD26" s="86">
        <v>1400</v>
      </c>
      <c r="BE26" s="86">
        <v>1200</v>
      </c>
      <c r="BF26" s="86">
        <f t="shared" si="1"/>
        <v>3500</v>
      </c>
      <c r="BG26" s="86">
        <f t="shared" si="2"/>
        <v>600</v>
      </c>
      <c r="BH26" s="86">
        <f t="shared" si="2"/>
        <v>1940</v>
      </c>
      <c r="BI26" s="86">
        <f t="shared" si="2"/>
        <v>3160</v>
      </c>
      <c r="BJ26" s="86">
        <f t="shared" si="2"/>
        <v>300</v>
      </c>
      <c r="BK26" s="87">
        <f t="shared" si="24"/>
        <v>6000</v>
      </c>
      <c r="BL26" s="87">
        <f t="shared" si="35"/>
        <v>0</v>
      </c>
      <c r="BM26" s="87">
        <f t="shared" si="35"/>
        <v>0.31690140845070425</v>
      </c>
      <c r="BN26" s="87">
        <f t="shared" si="35"/>
        <v>0.30701754385964913</v>
      </c>
      <c r="BO26" s="87">
        <f t="shared" si="35"/>
        <v>0.8</v>
      </c>
      <c r="BP26" s="87">
        <f t="shared" si="36"/>
        <v>0.36842105263157893</v>
      </c>
      <c r="BQ26" s="85">
        <v>140</v>
      </c>
      <c r="BR26" s="85">
        <v>130</v>
      </c>
      <c r="BS26" s="85">
        <v>138</v>
      </c>
      <c r="BT26" s="85">
        <v>118</v>
      </c>
      <c r="BU26" s="85">
        <v>52</v>
      </c>
      <c r="BV26" s="85">
        <v>52</v>
      </c>
      <c r="BW26" s="85">
        <v>74</v>
      </c>
      <c r="BX26" s="85">
        <v>68</v>
      </c>
      <c r="BY26" s="85">
        <v>48</v>
      </c>
      <c r="BZ26" s="85">
        <v>48</v>
      </c>
      <c r="CA26" s="85">
        <v>68</v>
      </c>
      <c r="CB26" s="85">
        <v>68</v>
      </c>
      <c r="CC26" s="85">
        <v>30.5</v>
      </c>
      <c r="CD26" s="85">
        <v>30.8</v>
      </c>
      <c r="CE26" s="85">
        <v>33.1</v>
      </c>
      <c r="CF26" s="85">
        <v>32.299999999999997</v>
      </c>
      <c r="CG26" s="86">
        <f t="shared" si="32"/>
        <v>3.2786885245901641E-2</v>
      </c>
      <c r="CH26" s="86">
        <f t="shared" si="32"/>
        <v>3.2467532467532464E-2</v>
      </c>
      <c r="CI26" s="86">
        <f t="shared" si="32"/>
        <v>3.0211480362537763E-2</v>
      </c>
      <c r="CJ26" s="86">
        <f t="shared" si="32"/>
        <v>3.0959752321981428E-2</v>
      </c>
      <c r="CK26" s="85">
        <v>3.9</v>
      </c>
      <c r="CL26" s="85">
        <v>3.2</v>
      </c>
      <c r="CM26" s="85">
        <v>3.5</v>
      </c>
      <c r="CN26" s="85">
        <v>3.3</v>
      </c>
      <c r="CO26" s="85">
        <v>65</v>
      </c>
      <c r="CP26" s="85">
        <v>59</v>
      </c>
      <c r="CQ26" s="85">
        <v>46</v>
      </c>
      <c r="CR26" s="85">
        <v>34</v>
      </c>
      <c r="CS26" s="85"/>
      <c r="CT26" s="85">
        <v>3.64</v>
      </c>
      <c r="CU26" s="85">
        <v>3.68</v>
      </c>
      <c r="CV26" s="85">
        <v>3.07</v>
      </c>
      <c r="CW26" s="85">
        <v>2.62</v>
      </c>
      <c r="CX26" s="85">
        <v>2.83</v>
      </c>
      <c r="CY26" s="86">
        <f t="shared" si="4"/>
        <v>1.06</v>
      </c>
      <c r="CZ26" s="86">
        <f t="shared" si="14"/>
        <v>4.0000000000000036E-2</v>
      </c>
      <c r="DA26" s="86">
        <v>0</v>
      </c>
      <c r="DB26" s="86">
        <f t="shared" si="5"/>
        <v>17.857142857142858</v>
      </c>
      <c r="DC26" s="86">
        <f t="shared" si="5"/>
        <v>16.032608695652172</v>
      </c>
      <c r="DD26" s="86">
        <f t="shared" si="5"/>
        <v>14.983713355048861</v>
      </c>
      <c r="DE26" s="86">
        <f t="shared" si="5"/>
        <v>12.977099236641221</v>
      </c>
      <c r="DF26" s="85">
        <v>13.2</v>
      </c>
      <c r="DG26" s="85">
        <v>13</v>
      </c>
      <c r="DH26" s="85">
        <v>15.9</v>
      </c>
      <c r="DI26" s="85">
        <v>18.899999999999999</v>
      </c>
      <c r="DJ26" s="85">
        <v>6.1</v>
      </c>
      <c r="DK26" s="85">
        <v>6.7</v>
      </c>
      <c r="DL26" s="85">
        <v>6.8</v>
      </c>
      <c r="DM26" s="85">
        <v>6.3</v>
      </c>
      <c r="DN26" s="85">
        <v>138</v>
      </c>
      <c r="DO26" s="85">
        <v>145</v>
      </c>
      <c r="DP26" s="57">
        <v>151</v>
      </c>
      <c r="DQ26" s="85">
        <v>145</v>
      </c>
      <c r="DR26" s="85">
        <v>141</v>
      </c>
      <c r="DS26" s="86">
        <f t="shared" si="6"/>
        <v>7</v>
      </c>
      <c r="DT26" s="86">
        <f t="shared" si="30"/>
        <v>13</v>
      </c>
      <c r="DU26" s="86">
        <f t="shared" si="31"/>
        <v>7</v>
      </c>
      <c r="DV26" s="86">
        <f t="shared" si="15"/>
        <v>151</v>
      </c>
      <c r="DW26" s="86">
        <f t="shared" si="16"/>
        <v>13</v>
      </c>
      <c r="DX26" s="86">
        <f t="shared" si="9"/>
        <v>13</v>
      </c>
      <c r="DY26" s="86">
        <f t="shared" si="17"/>
        <v>17.180228571428572</v>
      </c>
      <c r="DZ26" s="85">
        <v>4.2</v>
      </c>
      <c r="EA26" s="85">
        <v>3.7</v>
      </c>
      <c r="EB26" s="85">
        <v>3.8</v>
      </c>
      <c r="EC26" s="85">
        <v>4</v>
      </c>
      <c r="ED26" s="85"/>
      <c r="EE26" s="85">
        <v>115</v>
      </c>
      <c r="EF26" s="85">
        <v>991.3</v>
      </c>
      <c r="EG26" s="85">
        <v>517.1</v>
      </c>
      <c r="EH26" s="85">
        <f t="shared" si="27"/>
        <v>-474.19999999999993</v>
      </c>
      <c r="EI26" s="85">
        <v>309</v>
      </c>
      <c r="EJ26" s="82">
        <f t="shared" si="18"/>
        <v>305.60317460317464</v>
      </c>
      <c r="EK26" s="85"/>
      <c r="EL26" s="85">
        <v>316</v>
      </c>
      <c r="EM26" s="85"/>
      <c r="EN26" s="85">
        <v>460</v>
      </c>
      <c r="EO26" s="85">
        <v>261</v>
      </c>
      <c r="EP26" s="85">
        <v>433</v>
      </c>
      <c r="EQ26" s="84"/>
      <c r="ER26" s="86">
        <f t="shared" si="37"/>
        <v>-199</v>
      </c>
      <c r="ES26" s="85"/>
      <c r="ET26" s="85"/>
      <c r="EU26" s="85"/>
      <c r="EV26" s="85"/>
      <c r="EW26" s="85">
        <v>71</v>
      </c>
      <c r="EX26" s="85"/>
      <c r="EY26" s="85">
        <v>20</v>
      </c>
      <c r="EZ26" s="85"/>
      <c r="FA26" s="85">
        <v>113</v>
      </c>
      <c r="FB26" s="85"/>
      <c r="FC26" s="85"/>
      <c r="FD26" s="85"/>
      <c r="FE26" s="85"/>
      <c r="FF26" s="85">
        <v>14.4</v>
      </c>
      <c r="FG26" s="85"/>
      <c r="FH26" s="85">
        <f>EN26/EI26</f>
        <v>1.4886731391585761</v>
      </c>
      <c r="FI26" s="85">
        <f t="shared" si="33"/>
        <v>1.370253164556962</v>
      </c>
      <c r="FJ26" s="85"/>
      <c r="FK26" s="86">
        <f t="shared" si="22"/>
        <v>3.1943861752072724</v>
      </c>
      <c r="FL26" s="86"/>
      <c r="FM26" s="86"/>
      <c r="FN26" s="84"/>
      <c r="FO26" s="84"/>
      <c r="FP26" s="84"/>
      <c r="FQ26" s="84"/>
      <c r="FR26" s="86">
        <f t="shared" si="23"/>
        <v>-0.30854430379746833</v>
      </c>
      <c r="FS26" s="85"/>
      <c r="FT26" s="85"/>
      <c r="FU26" s="85"/>
      <c r="FV26" s="85"/>
      <c r="FW26" s="85"/>
      <c r="FX26" s="85"/>
      <c r="FY26" s="85"/>
      <c r="FZ26" s="85"/>
      <c r="GA26" s="85"/>
      <c r="GB26" s="85"/>
    </row>
    <row r="27" spans="1:184">
      <c r="A27" s="84">
        <v>25</v>
      </c>
      <c r="B27" s="84">
        <v>5255966</v>
      </c>
      <c r="C27" s="85">
        <v>20170307</v>
      </c>
      <c r="D27" s="85">
        <v>82</v>
      </c>
      <c r="E27" s="85">
        <v>1</v>
      </c>
      <c r="F27" s="85">
        <v>171</v>
      </c>
      <c r="G27" s="85">
        <v>79.7</v>
      </c>
      <c r="H27" s="84">
        <f t="shared" si="10"/>
        <v>27.256249786259019</v>
      </c>
      <c r="I27" s="86">
        <v>0</v>
      </c>
      <c r="J27" s="86">
        <v>1</v>
      </c>
      <c r="K27" s="86">
        <v>1</v>
      </c>
      <c r="L27" s="86">
        <v>0</v>
      </c>
      <c r="M27" s="86">
        <v>0</v>
      </c>
      <c r="N27" s="86">
        <v>0</v>
      </c>
      <c r="O27" s="86">
        <v>1</v>
      </c>
      <c r="P27" s="86">
        <v>1</v>
      </c>
      <c r="Q27" s="86">
        <v>0</v>
      </c>
      <c r="R27" s="86">
        <v>1</v>
      </c>
      <c r="S27" s="85">
        <v>0</v>
      </c>
      <c r="T27" s="85">
        <v>0</v>
      </c>
      <c r="U27" s="85">
        <v>0</v>
      </c>
      <c r="V27" s="85">
        <v>1</v>
      </c>
      <c r="W27" s="85">
        <v>0</v>
      </c>
      <c r="X27" s="85">
        <v>3</v>
      </c>
      <c r="Y27" s="85">
        <v>1</v>
      </c>
      <c r="Z27" s="85">
        <v>1</v>
      </c>
      <c r="AA27" s="85">
        <v>1</v>
      </c>
      <c r="AB27" s="85">
        <v>0</v>
      </c>
      <c r="AC27" s="85">
        <v>0</v>
      </c>
      <c r="AD27" s="85">
        <v>0</v>
      </c>
      <c r="AE27" s="85">
        <v>0</v>
      </c>
      <c r="AF27" s="85">
        <v>67.099999999999994</v>
      </c>
      <c r="AG27" s="85">
        <v>67.2</v>
      </c>
      <c r="AH27" s="85">
        <v>7.5</v>
      </c>
      <c r="AI27" s="85">
        <v>7</v>
      </c>
      <c r="AJ27" s="85">
        <v>0</v>
      </c>
      <c r="AK27" s="85">
        <v>0</v>
      </c>
      <c r="AL27" s="85">
        <v>0</v>
      </c>
      <c r="AM27" s="85">
        <v>1</v>
      </c>
      <c r="AN27" s="86">
        <f t="shared" si="11"/>
        <v>1.7426460337376271E-2</v>
      </c>
      <c r="AO27" s="85">
        <v>7</v>
      </c>
      <c r="AP27" s="85">
        <v>0</v>
      </c>
      <c r="AQ27" s="85">
        <v>11</v>
      </c>
      <c r="AR27" s="85" t="s">
        <v>80</v>
      </c>
      <c r="AS27" s="85">
        <v>0</v>
      </c>
      <c r="AT27" s="85"/>
      <c r="AU27" s="85">
        <v>2300</v>
      </c>
      <c r="AV27" s="85">
        <v>3800</v>
      </c>
      <c r="AW27" s="85">
        <v>500</v>
      </c>
      <c r="AX27" s="85">
        <v>1100</v>
      </c>
      <c r="AY27" s="85">
        <v>1000</v>
      </c>
      <c r="AZ27" s="86">
        <f t="shared" si="12"/>
        <v>6100</v>
      </c>
      <c r="BA27" s="86">
        <f t="shared" si="34"/>
        <v>7700</v>
      </c>
      <c r="BB27" s="86">
        <v>0</v>
      </c>
      <c r="BC27" s="86">
        <v>250</v>
      </c>
      <c r="BD27" s="86">
        <v>350</v>
      </c>
      <c r="BE27" s="86">
        <v>800</v>
      </c>
      <c r="BF27" s="86">
        <f t="shared" si="1"/>
        <v>1400</v>
      </c>
      <c r="BG27" s="86">
        <f t="shared" si="2"/>
        <v>2300</v>
      </c>
      <c r="BH27" s="86">
        <f t="shared" si="2"/>
        <v>3550</v>
      </c>
      <c r="BI27" s="86">
        <f t="shared" si="2"/>
        <v>150</v>
      </c>
      <c r="BJ27" s="86">
        <f t="shared" si="2"/>
        <v>300</v>
      </c>
      <c r="BK27" s="87">
        <f t="shared" si="24"/>
        <v>6300</v>
      </c>
      <c r="BL27" s="87">
        <f t="shared" si="35"/>
        <v>0</v>
      </c>
      <c r="BM27" s="87">
        <f t="shared" si="35"/>
        <v>6.5789473684210523E-2</v>
      </c>
      <c r="BN27" s="87">
        <f t="shared" si="35"/>
        <v>0.7</v>
      </c>
      <c r="BO27" s="87">
        <f t="shared" si="35"/>
        <v>0.72727272727272729</v>
      </c>
      <c r="BP27" s="87">
        <f t="shared" si="36"/>
        <v>0.18181818181818182</v>
      </c>
      <c r="BQ27" s="85">
        <v>172</v>
      </c>
      <c r="BR27" s="85">
        <v>129</v>
      </c>
      <c r="BS27" s="85">
        <v>168</v>
      </c>
      <c r="BT27" s="85">
        <v>122</v>
      </c>
      <c r="BU27" s="85">
        <v>98</v>
      </c>
      <c r="BV27" s="85">
        <v>76</v>
      </c>
      <c r="BW27" s="85">
        <v>84</v>
      </c>
      <c r="BX27" s="85">
        <v>72</v>
      </c>
      <c r="BY27" s="85">
        <v>76</v>
      </c>
      <c r="BZ27" s="85">
        <v>64</v>
      </c>
      <c r="CA27" s="85">
        <v>83</v>
      </c>
      <c r="CB27" s="85">
        <v>74</v>
      </c>
      <c r="CC27" s="85">
        <v>46.9</v>
      </c>
      <c r="CD27" s="85">
        <v>49.6</v>
      </c>
      <c r="CE27" s="85">
        <v>52.7</v>
      </c>
      <c r="CF27" s="85">
        <v>49.7</v>
      </c>
      <c r="CG27" s="86">
        <f t="shared" si="32"/>
        <v>2.1321961620469083E-2</v>
      </c>
      <c r="CH27" s="86">
        <f t="shared" si="32"/>
        <v>2.0161290322580645E-2</v>
      </c>
      <c r="CI27" s="86">
        <f t="shared" si="32"/>
        <v>1.8975332068311195E-2</v>
      </c>
      <c r="CJ27" s="86">
        <f t="shared" si="32"/>
        <v>2.0120724346076459E-2</v>
      </c>
      <c r="CK27" s="85">
        <v>4.3</v>
      </c>
      <c r="CL27" s="85">
        <v>3.7</v>
      </c>
      <c r="CM27" s="85">
        <v>4.2</v>
      </c>
      <c r="CN27" s="85">
        <v>4</v>
      </c>
      <c r="CO27" s="85">
        <v>13</v>
      </c>
      <c r="CP27" s="85">
        <v>11</v>
      </c>
      <c r="CQ27" s="85">
        <v>17</v>
      </c>
      <c r="CR27" s="85">
        <v>14</v>
      </c>
      <c r="CS27" s="85"/>
      <c r="CT27" s="85">
        <v>0.85</v>
      </c>
      <c r="CU27" s="85">
        <v>0.9</v>
      </c>
      <c r="CV27" s="85">
        <v>1.03</v>
      </c>
      <c r="CW27" s="85">
        <v>0.94</v>
      </c>
      <c r="CX27" s="85">
        <v>0.98</v>
      </c>
      <c r="CY27" s="86">
        <f t="shared" si="4"/>
        <v>0.18000000000000005</v>
      </c>
      <c r="CZ27" s="86">
        <f t="shared" si="14"/>
        <v>0.18000000000000005</v>
      </c>
      <c r="DA27" s="86">
        <v>0</v>
      </c>
      <c r="DB27" s="86">
        <f t="shared" si="5"/>
        <v>15.294117647058824</v>
      </c>
      <c r="DC27" s="86">
        <f t="shared" si="5"/>
        <v>12.222222222222221</v>
      </c>
      <c r="DD27" s="86">
        <f t="shared" si="5"/>
        <v>16.504854368932037</v>
      </c>
      <c r="DE27" s="86">
        <f t="shared" si="5"/>
        <v>14.893617021276597</v>
      </c>
      <c r="DF27" s="85">
        <v>65.400000000000006</v>
      </c>
      <c r="DG27" s="85">
        <v>61.5</v>
      </c>
      <c r="DH27" s="85">
        <v>53</v>
      </c>
      <c r="DI27" s="85">
        <v>58.6</v>
      </c>
      <c r="DJ27" s="85">
        <v>4</v>
      </c>
      <c r="DK27" s="85">
        <v>3.8</v>
      </c>
      <c r="DL27" s="85">
        <v>4.8</v>
      </c>
      <c r="DM27" s="85">
        <v>4.0999999999999996</v>
      </c>
      <c r="DN27" s="85">
        <v>143</v>
      </c>
      <c r="DO27" s="85">
        <v>146</v>
      </c>
      <c r="DP27" s="85">
        <v>145</v>
      </c>
      <c r="DQ27" s="85">
        <v>146</v>
      </c>
      <c r="DR27" s="85">
        <v>143</v>
      </c>
      <c r="DS27" s="86">
        <f t="shared" si="6"/>
        <v>3</v>
      </c>
      <c r="DT27" s="86">
        <f t="shared" si="30"/>
        <v>2</v>
      </c>
      <c r="DU27" s="86">
        <f t="shared" si="31"/>
        <v>3</v>
      </c>
      <c r="DV27" s="86">
        <f t="shared" si="15"/>
        <v>146</v>
      </c>
      <c r="DW27" s="86">
        <f t="shared" si="16"/>
        <v>3</v>
      </c>
      <c r="DX27" s="86">
        <f t="shared" si="9"/>
        <v>3</v>
      </c>
      <c r="DY27" s="86">
        <f t="shared" si="17"/>
        <v>17.899211764705882</v>
      </c>
      <c r="DZ27" s="85">
        <v>3.7</v>
      </c>
      <c r="EA27" s="85">
        <v>3.6</v>
      </c>
      <c r="EB27" s="85">
        <v>3.6</v>
      </c>
      <c r="EC27" s="85">
        <v>3.4</v>
      </c>
      <c r="ED27" s="85"/>
      <c r="EE27" s="85">
        <v>142</v>
      </c>
      <c r="EF27" s="85">
        <v>60.8</v>
      </c>
      <c r="EG27" s="85">
        <v>143.1</v>
      </c>
      <c r="EH27" s="85">
        <f t="shared" si="27"/>
        <v>82.3</v>
      </c>
      <c r="EI27" s="85"/>
      <c r="EJ27" s="82">
        <f t="shared" si="18"/>
        <v>298.53174603174608</v>
      </c>
      <c r="EK27" s="85"/>
      <c r="EL27" s="85">
        <v>291</v>
      </c>
      <c r="EM27" s="85">
        <v>288</v>
      </c>
      <c r="EN27" s="85"/>
      <c r="EO27" s="85"/>
      <c r="EP27" s="85">
        <v>653</v>
      </c>
      <c r="EQ27" s="85">
        <v>400</v>
      </c>
      <c r="ER27" s="86"/>
      <c r="ES27" s="85"/>
      <c r="ET27" s="85"/>
      <c r="EU27" s="85"/>
      <c r="EV27" s="85"/>
      <c r="EW27" s="85">
        <v>130</v>
      </c>
      <c r="EX27" s="85"/>
      <c r="EY27" s="85"/>
      <c r="EZ27" s="85"/>
      <c r="FA27" s="85">
        <v>83</v>
      </c>
      <c r="FB27" s="85">
        <v>59</v>
      </c>
      <c r="FC27" s="85"/>
      <c r="FD27" s="85"/>
      <c r="FE27" s="85"/>
      <c r="FF27" s="85">
        <v>53.6</v>
      </c>
      <c r="FG27" s="85"/>
      <c r="FH27" s="85"/>
      <c r="FI27" s="85">
        <f t="shared" si="33"/>
        <v>2.2439862542955327</v>
      </c>
      <c r="FJ27" s="85"/>
      <c r="FK27" s="86">
        <f t="shared" si="22"/>
        <v>0.43754706831629908</v>
      </c>
      <c r="FL27" s="86"/>
      <c r="FM27" s="86"/>
      <c r="FN27" s="84"/>
      <c r="FO27" s="84"/>
      <c r="FP27" s="84"/>
      <c r="FQ27" s="84"/>
      <c r="FR27" s="86">
        <f t="shared" si="23"/>
        <v>-0.86387934326078653</v>
      </c>
      <c r="FS27" s="85"/>
      <c r="FT27" s="85"/>
      <c r="FU27" s="85"/>
      <c r="FV27" s="85"/>
      <c r="FW27" s="85"/>
      <c r="FX27" s="85"/>
      <c r="FY27" s="85"/>
      <c r="FZ27" s="85"/>
      <c r="GA27" s="85"/>
      <c r="GB27" s="85"/>
    </row>
    <row r="28" spans="1:184">
      <c r="A28" s="84">
        <v>26</v>
      </c>
      <c r="B28" s="84">
        <v>5374551</v>
      </c>
      <c r="C28" s="85">
        <v>20170307</v>
      </c>
      <c r="D28" s="85">
        <v>86</v>
      </c>
      <c r="E28" s="85">
        <v>0</v>
      </c>
      <c r="F28" s="85">
        <v>137</v>
      </c>
      <c r="G28" s="85">
        <v>37</v>
      </c>
      <c r="H28" s="84">
        <f t="shared" si="10"/>
        <v>19.713357131440141</v>
      </c>
      <c r="I28" s="86">
        <v>0</v>
      </c>
      <c r="J28" s="86">
        <v>1</v>
      </c>
      <c r="K28" s="86">
        <v>1</v>
      </c>
      <c r="L28" s="86">
        <v>0</v>
      </c>
      <c r="M28" s="86">
        <v>0</v>
      </c>
      <c r="N28" s="86">
        <v>0</v>
      </c>
      <c r="O28" s="86">
        <v>1</v>
      </c>
      <c r="P28" s="86">
        <v>1</v>
      </c>
      <c r="Q28" s="86">
        <v>0</v>
      </c>
      <c r="R28" s="86">
        <v>1</v>
      </c>
      <c r="S28" s="85">
        <v>1</v>
      </c>
      <c r="T28" s="85">
        <v>0</v>
      </c>
      <c r="U28" s="85">
        <v>0</v>
      </c>
      <c r="V28" s="85">
        <v>1</v>
      </c>
      <c r="W28" s="85">
        <v>0</v>
      </c>
      <c r="X28" s="85">
        <v>4</v>
      </c>
      <c r="Y28" s="85">
        <v>1</v>
      </c>
      <c r="Z28" s="85">
        <v>1</v>
      </c>
      <c r="AA28" s="85">
        <v>1</v>
      </c>
      <c r="AB28" s="85">
        <v>1</v>
      </c>
      <c r="AC28" s="85">
        <v>1</v>
      </c>
      <c r="AD28" s="85">
        <v>0</v>
      </c>
      <c r="AE28" s="85">
        <v>0</v>
      </c>
      <c r="AF28" s="85">
        <v>39</v>
      </c>
      <c r="AG28" s="85">
        <v>62.1</v>
      </c>
      <c r="AH28" s="85">
        <v>7.5</v>
      </c>
      <c r="AI28" s="85">
        <v>1</v>
      </c>
      <c r="AJ28" s="85">
        <v>0</v>
      </c>
      <c r="AK28" s="85">
        <v>0</v>
      </c>
      <c r="AL28" s="85">
        <v>0</v>
      </c>
      <c r="AM28" s="85">
        <v>1</v>
      </c>
      <c r="AN28" s="86">
        <f t="shared" si="11"/>
        <v>3.7537537537537538E-2</v>
      </c>
      <c r="AO28" s="85">
        <v>2</v>
      </c>
      <c r="AP28" s="85">
        <v>0</v>
      </c>
      <c r="AQ28" s="85">
        <v>17</v>
      </c>
      <c r="AR28" s="85" t="s">
        <v>191</v>
      </c>
      <c r="AS28" s="85">
        <v>0</v>
      </c>
      <c r="AT28" s="85"/>
      <c r="AU28" s="85">
        <v>2200</v>
      </c>
      <c r="AV28" s="85">
        <v>3400</v>
      </c>
      <c r="AW28" s="85">
        <v>1600</v>
      </c>
      <c r="AX28" s="85">
        <v>1500</v>
      </c>
      <c r="AY28" s="85">
        <v>1600</v>
      </c>
      <c r="AZ28" s="86">
        <f t="shared" si="12"/>
        <v>5600</v>
      </c>
      <c r="BA28" s="86">
        <f t="shared" si="34"/>
        <v>8700</v>
      </c>
      <c r="BB28" s="86">
        <v>150</v>
      </c>
      <c r="BC28" s="86">
        <v>1500</v>
      </c>
      <c r="BD28" s="86">
        <v>700</v>
      </c>
      <c r="BE28" s="86">
        <v>1000</v>
      </c>
      <c r="BF28" s="86">
        <f t="shared" si="1"/>
        <v>3350</v>
      </c>
      <c r="BG28" s="86">
        <f t="shared" si="2"/>
        <v>2050</v>
      </c>
      <c r="BH28" s="86">
        <f t="shared" si="2"/>
        <v>1900</v>
      </c>
      <c r="BI28" s="86">
        <f t="shared" si="2"/>
        <v>900</v>
      </c>
      <c r="BJ28" s="86">
        <f t="shared" si="2"/>
        <v>500</v>
      </c>
      <c r="BK28" s="87">
        <f t="shared" si="24"/>
        <v>5350</v>
      </c>
      <c r="BL28" s="87">
        <f t="shared" si="35"/>
        <v>6.8181818181818177E-2</v>
      </c>
      <c r="BM28" s="87">
        <f t="shared" si="35"/>
        <v>0.44117647058823528</v>
      </c>
      <c r="BN28" s="87">
        <f t="shared" si="35"/>
        <v>0.4375</v>
      </c>
      <c r="BO28" s="87">
        <f t="shared" si="35"/>
        <v>0.66666666666666663</v>
      </c>
      <c r="BP28" s="87">
        <f t="shared" si="36"/>
        <v>0.38505747126436779</v>
      </c>
      <c r="BQ28" s="85">
        <v>144</v>
      </c>
      <c r="BR28" s="85">
        <v>150</v>
      </c>
      <c r="BS28" s="85">
        <v>122</v>
      </c>
      <c r="BT28" s="85">
        <v>128</v>
      </c>
      <c r="BU28" s="85">
        <v>85</v>
      </c>
      <c r="BV28" s="85">
        <v>66</v>
      </c>
      <c r="BW28" s="85">
        <v>68</v>
      </c>
      <c r="BX28" s="85">
        <v>50</v>
      </c>
      <c r="BY28" s="85">
        <v>99</v>
      </c>
      <c r="BZ28" s="85">
        <v>58</v>
      </c>
      <c r="CA28" s="85">
        <v>56</v>
      </c>
      <c r="CB28" s="85">
        <v>60</v>
      </c>
      <c r="CC28" s="85">
        <v>32.299999999999997</v>
      </c>
      <c r="CD28" s="85">
        <v>29.2</v>
      </c>
      <c r="CE28" s="85">
        <v>30.9</v>
      </c>
      <c r="CF28" s="85">
        <v>28.2</v>
      </c>
      <c r="CG28" s="86">
        <f t="shared" si="32"/>
        <v>3.0959752321981428E-2</v>
      </c>
      <c r="CH28" s="86">
        <f t="shared" si="32"/>
        <v>3.4246575342465752E-2</v>
      </c>
      <c r="CI28" s="86">
        <f t="shared" si="32"/>
        <v>3.236245954692557E-2</v>
      </c>
      <c r="CJ28" s="86">
        <f t="shared" si="32"/>
        <v>3.5460992907801421E-2</v>
      </c>
      <c r="CK28" s="85">
        <v>3.5</v>
      </c>
      <c r="CL28" s="85">
        <v>3.7</v>
      </c>
      <c r="CM28" s="85">
        <v>2.8</v>
      </c>
      <c r="CN28" s="85">
        <v>3.2</v>
      </c>
      <c r="CO28" s="85">
        <v>19</v>
      </c>
      <c r="CP28" s="85">
        <v>14</v>
      </c>
      <c r="CQ28" s="85">
        <v>13</v>
      </c>
      <c r="CR28" s="85">
        <v>15</v>
      </c>
      <c r="CS28" s="85"/>
      <c r="CT28" s="85">
        <v>0.73</v>
      </c>
      <c r="CU28" s="85">
        <v>0.69</v>
      </c>
      <c r="CV28" s="85">
        <v>0.64</v>
      </c>
      <c r="CW28" s="85">
        <v>0.65</v>
      </c>
      <c r="CX28" s="85">
        <v>0.74</v>
      </c>
      <c r="CY28" s="86">
        <f t="shared" si="4"/>
        <v>8.9999999999999969E-2</v>
      </c>
      <c r="CZ28" s="86">
        <f t="shared" si="14"/>
        <v>-4.0000000000000036E-2</v>
      </c>
      <c r="DA28" s="86">
        <v>0</v>
      </c>
      <c r="DB28" s="86">
        <f t="shared" si="5"/>
        <v>26.027397260273972</v>
      </c>
      <c r="DC28" s="86">
        <f t="shared" si="5"/>
        <v>20.289855072463769</v>
      </c>
      <c r="DD28" s="86">
        <f t="shared" si="5"/>
        <v>20.3125</v>
      </c>
      <c r="DE28" s="86">
        <f t="shared" si="5"/>
        <v>23.076923076923077</v>
      </c>
      <c r="DF28" s="85">
        <v>56.3</v>
      </c>
      <c r="DG28" s="85">
        <v>59.9</v>
      </c>
      <c r="DH28" s="85">
        <v>65.099999999999994</v>
      </c>
      <c r="DI28" s="85">
        <v>64</v>
      </c>
      <c r="DJ28" s="85">
        <v>4.2</v>
      </c>
      <c r="DK28" s="85">
        <v>4.4000000000000004</v>
      </c>
      <c r="DL28" s="85">
        <v>4.2</v>
      </c>
      <c r="DM28" s="85">
        <v>3.9</v>
      </c>
      <c r="DN28" s="85">
        <v>138</v>
      </c>
      <c r="DO28" s="85">
        <v>143</v>
      </c>
      <c r="DP28" s="85">
        <v>141</v>
      </c>
      <c r="DQ28" s="85">
        <v>136</v>
      </c>
      <c r="DR28" s="85">
        <v>131</v>
      </c>
      <c r="DS28" s="86">
        <f t="shared" si="6"/>
        <v>5</v>
      </c>
      <c r="DT28" s="86">
        <f t="shared" si="30"/>
        <v>3</v>
      </c>
      <c r="DU28" s="86">
        <f t="shared" si="31"/>
        <v>-2</v>
      </c>
      <c r="DV28" s="86">
        <f t="shared" si="15"/>
        <v>143</v>
      </c>
      <c r="DW28" s="86">
        <f t="shared" si="16"/>
        <v>5</v>
      </c>
      <c r="DX28" s="86">
        <f t="shared" si="9"/>
        <v>7</v>
      </c>
      <c r="DY28" s="86">
        <f t="shared" si="17"/>
        <v>17.542876712328766</v>
      </c>
      <c r="DZ28" s="85">
        <v>4</v>
      </c>
      <c r="EA28" s="85">
        <v>3.9</v>
      </c>
      <c r="EB28" s="85">
        <v>3.9</v>
      </c>
      <c r="EC28" s="85">
        <v>4.2</v>
      </c>
      <c r="ED28" s="85"/>
      <c r="EE28" s="85">
        <v>231</v>
      </c>
      <c r="EF28" s="85">
        <v>2252.1999999999998</v>
      </c>
      <c r="EG28" s="85">
        <v>686.3</v>
      </c>
      <c r="EH28" s="85">
        <f t="shared" si="27"/>
        <v>-1565.8999999999999</v>
      </c>
      <c r="EI28" s="85"/>
      <c r="EJ28" s="82">
        <f t="shared" si="18"/>
        <v>295.61904761904759</v>
      </c>
      <c r="EK28" s="85"/>
      <c r="EL28" s="85">
        <v>286</v>
      </c>
      <c r="EM28" s="85">
        <v>277</v>
      </c>
      <c r="EN28" s="85"/>
      <c r="EO28" s="85"/>
      <c r="EP28" s="85">
        <v>404</v>
      </c>
      <c r="EQ28" s="85">
        <v>466</v>
      </c>
      <c r="ER28" s="86"/>
      <c r="ES28" s="85"/>
      <c r="ET28" s="85"/>
      <c r="EU28" s="85"/>
      <c r="EV28" s="85"/>
      <c r="EW28" s="85">
        <v>33.799999999999997</v>
      </c>
      <c r="EX28" s="85">
        <v>38.299999999999997</v>
      </c>
      <c r="EY28" s="85"/>
      <c r="EZ28" s="85"/>
      <c r="FA28" s="85">
        <v>87</v>
      </c>
      <c r="FB28" s="85">
        <v>70</v>
      </c>
      <c r="FC28" s="85"/>
      <c r="FD28" s="85"/>
      <c r="FE28" s="85"/>
      <c r="FF28" s="85">
        <v>18.8</v>
      </c>
      <c r="FG28" s="85">
        <v>24.2</v>
      </c>
      <c r="FH28" s="85"/>
      <c r="FI28" s="85">
        <f t="shared" si="33"/>
        <v>1.4125874125874125</v>
      </c>
      <c r="FJ28" s="85"/>
      <c r="FK28" s="86">
        <f t="shared" si="22"/>
        <v>1.4539952120691995</v>
      </c>
      <c r="FL28" s="86"/>
      <c r="FM28" s="86"/>
      <c r="FN28" s="84"/>
      <c r="FO28" s="84"/>
      <c r="FP28" s="84"/>
      <c r="FQ28" s="84"/>
      <c r="FR28" s="86">
        <f t="shared" si="23"/>
        <v>-0.45843045843045832</v>
      </c>
      <c r="FS28" s="85"/>
      <c r="FT28" s="85"/>
      <c r="FU28" s="85"/>
      <c r="FV28" s="85"/>
      <c r="FW28" s="85"/>
      <c r="FX28" s="85"/>
      <c r="FY28" s="85"/>
      <c r="FZ28" s="85"/>
      <c r="GA28" s="85"/>
      <c r="GB28" s="85"/>
    </row>
    <row r="29" spans="1:184">
      <c r="A29" s="84">
        <v>27</v>
      </c>
      <c r="B29" s="84">
        <v>758004</v>
      </c>
      <c r="C29" s="85">
        <v>20170309</v>
      </c>
      <c r="D29" s="85">
        <v>92</v>
      </c>
      <c r="E29" s="85">
        <v>0</v>
      </c>
      <c r="F29" s="85">
        <v>148</v>
      </c>
      <c r="G29" s="85">
        <v>65</v>
      </c>
      <c r="H29" s="84">
        <f t="shared" si="10"/>
        <v>29.674945215485756</v>
      </c>
      <c r="I29" s="86">
        <v>0</v>
      </c>
      <c r="J29" s="86">
        <v>1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1</v>
      </c>
      <c r="Q29" s="86">
        <v>0</v>
      </c>
      <c r="R29" s="86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4</v>
      </c>
      <c r="Y29" s="85">
        <v>2</v>
      </c>
      <c r="Z29" s="85">
        <v>1</v>
      </c>
      <c r="AA29" s="85">
        <v>1</v>
      </c>
      <c r="AB29" s="85">
        <v>0</v>
      </c>
      <c r="AC29" s="85">
        <v>0</v>
      </c>
      <c r="AD29" s="85">
        <v>0</v>
      </c>
      <c r="AE29" s="85">
        <v>1</v>
      </c>
      <c r="AF29" s="85">
        <v>69.400000000000006</v>
      </c>
      <c r="AG29" s="85">
        <v>53</v>
      </c>
      <c r="AH29" s="85">
        <v>7.5</v>
      </c>
      <c r="AI29" s="85">
        <v>5</v>
      </c>
      <c r="AJ29" s="85">
        <v>0</v>
      </c>
      <c r="AK29" s="85">
        <v>0</v>
      </c>
      <c r="AL29" s="85">
        <v>0</v>
      </c>
      <c r="AM29" s="85">
        <v>1</v>
      </c>
      <c r="AN29" s="86">
        <f t="shared" si="11"/>
        <v>2.1367521367521368E-2</v>
      </c>
      <c r="AO29" s="85">
        <v>5</v>
      </c>
      <c r="AP29" s="85">
        <v>0</v>
      </c>
      <c r="AQ29" s="85">
        <v>16</v>
      </c>
      <c r="AR29" s="85" t="s">
        <v>192</v>
      </c>
      <c r="AS29" s="85">
        <v>0</v>
      </c>
      <c r="AT29" s="85"/>
      <c r="AU29" s="85">
        <v>1800</v>
      </c>
      <c r="AV29" s="85">
        <v>900</v>
      </c>
      <c r="AW29" s="85">
        <v>1400</v>
      </c>
      <c r="AX29" s="85">
        <v>950</v>
      </c>
      <c r="AY29" s="85">
        <v>500</v>
      </c>
      <c r="AZ29" s="86">
        <f t="shared" si="12"/>
        <v>2700</v>
      </c>
      <c r="BA29" s="86">
        <f t="shared" si="34"/>
        <v>5050</v>
      </c>
      <c r="BB29" s="86">
        <v>0</v>
      </c>
      <c r="BC29" s="86">
        <v>180</v>
      </c>
      <c r="BD29" s="86">
        <v>250</v>
      </c>
      <c r="BE29" s="86">
        <v>100</v>
      </c>
      <c r="BF29" s="86">
        <f t="shared" si="1"/>
        <v>530</v>
      </c>
      <c r="BG29" s="86">
        <f t="shared" si="2"/>
        <v>1800</v>
      </c>
      <c r="BH29" s="86">
        <f t="shared" si="2"/>
        <v>720</v>
      </c>
      <c r="BI29" s="86">
        <f t="shared" si="2"/>
        <v>1150</v>
      </c>
      <c r="BJ29" s="86">
        <f t="shared" si="2"/>
        <v>850</v>
      </c>
      <c r="BK29" s="87">
        <f t="shared" si="24"/>
        <v>4520</v>
      </c>
      <c r="BL29" s="87">
        <f t="shared" si="35"/>
        <v>0</v>
      </c>
      <c r="BM29" s="87">
        <f t="shared" si="35"/>
        <v>0.2</v>
      </c>
      <c r="BN29" s="87">
        <f t="shared" si="35"/>
        <v>0.17857142857142858</v>
      </c>
      <c r="BO29" s="87">
        <f t="shared" si="35"/>
        <v>0.10526315789473684</v>
      </c>
      <c r="BP29" s="87">
        <f t="shared" si="36"/>
        <v>0.10495049504950495</v>
      </c>
      <c r="BQ29" s="85">
        <v>120</v>
      </c>
      <c r="BR29" s="85">
        <v>100</v>
      </c>
      <c r="BS29" s="85">
        <v>100</v>
      </c>
      <c r="BT29" s="85">
        <v>129</v>
      </c>
      <c r="BU29" s="85">
        <v>63</v>
      </c>
      <c r="BV29" s="85">
        <v>42</v>
      </c>
      <c r="BW29" s="85">
        <v>52</v>
      </c>
      <c r="BX29" s="85">
        <v>64</v>
      </c>
      <c r="BY29" s="85">
        <v>84</v>
      </c>
      <c r="BZ29" s="85">
        <v>73</v>
      </c>
      <c r="CA29" s="85">
        <v>76</v>
      </c>
      <c r="CB29" s="85">
        <v>65</v>
      </c>
      <c r="CC29" s="85">
        <v>40.1</v>
      </c>
      <c r="CD29" s="85">
        <v>39.1</v>
      </c>
      <c r="CE29" s="85">
        <v>39.299999999999997</v>
      </c>
      <c r="CF29" s="85">
        <v>39.299999999999997</v>
      </c>
      <c r="CG29" s="86">
        <f t="shared" si="32"/>
        <v>2.4937655860349125E-2</v>
      </c>
      <c r="CH29" s="86">
        <f t="shared" si="32"/>
        <v>2.557544757033248E-2</v>
      </c>
      <c r="CI29" s="86">
        <f t="shared" si="32"/>
        <v>2.5445292620865142E-2</v>
      </c>
      <c r="CJ29" s="86">
        <f t="shared" si="32"/>
        <v>2.5445292620865142E-2</v>
      </c>
      <c r="CK29" s="85">
        <v>4.2</v>
      </c>
      <c r="CL29" s="85">
        <v>3.7</v>
      </c>
      <c r="CM29" s="85">
        <v>3.5</v>
      </c>
      <c r="CN29" s="85">
        <v>3.5</v>
      </c>
      <c r="CO29" s="85">
        <v>23</v>
      </c>
      <c r="CP29" s="85">
        <v>22</v>
      </c>
      <c r="CQ29" s="85">
        <v>29</v>
      </c>
      <c r="CR29" s="85">
        <v>30</v>
      </c>
      <c r="CS29" s="85"/>
      <c r="CT29" s="85">
        <v>0.79</v>
      </c>
      <c r="CU29" s="85">
        <v>0.89</v>
      </c>
      <c r="CV29" s="85">
        <v>0.9</v>
      </c>
      <c r="CW29" s="85">
        <v>0.85</v>
      </c>
      <c r="CX29" s="85">
        <v>0.68</v>
      </c>
      <c r="CY29" s="86">
        <f t="shared" si="4"/>
        <v>0.10999999999999999</v>
      </c>
      <c r="CZ29" s="86">
        <f t="shared" si="14"/>
        <v>0.10999999999999999</v>
      </c>
      <c r="DA29" s="86">
        <v>0</v>
      </c>
      <c r="DB29" s="86">
        <f t="shared" si="5"/>
        <v>29.11392405063291</v>
      </c>
      <c r="DC29" s="86">
        <f t="shared" si="5"/>
        <v>24.719101123595504</v>
      </c>
      <c r="DD29" s="86">
        <f t="shared" si="5"/>
        <v>32.222222222222221</v>
      </c>
      <c r="DE29" s="86">
        <f t="shared" si="5"/>
        <v>35.294117647058826</v>
      </c>
      <c r="DF29" s="85">
        <v>50.7</v>
      </c>
      <c r="DG29" s="85">
        <v>44.5</v>
      </c>
      <c r="DH29" s="85">
        <v>43.9</v>
      </c>
      <c r="DI29" s="85">
        <v>46.8</v>
      </c>
      <c r="DJ29" s="85">
        <v>4.7</v>
      </c>
      <c r="DK29" s="85">
        <v>5.5</v>
      </c>
      <c r="DL29" s="85">
        <v>6.7</v>
      </c>
      <c r="DM29" s="85">
        <v>7.2</v>
      </c>
      <c r="DN29" s="85">
        <v>139</v>
      </c>
      <c r="DO29" s="85">
        <v>139</v>
      </c>
      <c r="DP29" s="85">
        <v>138</v>
      </c>
      <c r="DQ29" s="85">
        <v>143</v>
      </c>
      <c r="DR29" s="85">
        <v>142</v>
      </c>
      <c r="DS29" s="86">
        <f t="shared" si="6"/>
        <v>0</v>
      </c>
      <c r="DT29" s="86">
        <f t="shared" si="30"/>
        <v>-1</v>
      </c>
      <c r="DU29" s="86">
        <f t="shared" si="31"/>
        <v>4</v>
      </c>
      <c r="DV29" s="86">
        <f t="shared" si="15"/>
        <v>143</v>
      </c>
      <c r="DW29" s="86">
        <f t="shared" si="16"/>
        <v>4</v>
      </c>
      <c r="DX29" s="86">
        <f t="shared" si="9"/>
        <v>5</v>
      </c>
      <c r="DY29" s="86">
        <f t="shared" si="17"/>
        <v>17.371045569620254</v>
      </c>
      <c r="DZ29" s="85">
        <v>5.0999999999999996</v>
      </c>
      <c r="EA29" s="85">
        <v>4.2</v>
      </c>
      <c r="EB29" s="85">
        <v>4</v>
      </c>
      <c r="EC29" s="85">
        <v>4.0999999999999996</v>
      </c>
      <c r="ED29" s="85"/>
      <c r="EE29" s="85">
        <v>114</v>
      </c>
      <c r="EF29" s="85">
        <v>827.2</v>
      </c>
      <c r="EG29" s="85">
        <v>517.20000000000005</v>
      </c>
      <c r="EH29" s="85">
        <f t="shared" si="27"/>
        <v>-310</v>
      </c>
      <c r="EI29" s="85"/>
      <c r="EJ29" s="82">
        <f t="shared" si="18"/>
        <v>292.54761904761904</v>
      </c>
      <c r="EK29" s="85"/>
      <c r="EL29" s="85">
        <v>302</v>
      </c>
      <c r="EM29" s="85">
        <v>300</v>
      </c>
      <c r="EN29" s="85"/>
      <c r="EO29" s="85"/>
      <c r="EP29" s="85">
        <v>836</v>
      </c>
      <c r="EQ29" s="85">
        <v>696</v>
      </c>
      <c r="ER29" s="86"/>
      <c r="ES29" s="85"/>
      <c r="ET29" s="85"/>
      <c r="EU29" s="85"/>
      <c r="EV29" s="85"/>
      <c r="EW29" s="85">
        <v>123.1</v>
      </c>
      <c r="EX29" s="85">
        <v>101.2</v>
      </c>
      <c r="EY29" s="85">
        <v>135</v>
      </c>
      <c r="EZ29" s="85"/>
      <c r="FA29" s="85">
        <v>113</v>
      </c>
      <c r="FB29" s="85">
        <v>88</v>
      </c>
      <c r="FC29" s="85"/>
      <c r="FD29" s="85"/>
      <c r="FE29" s="85"/>
      <c r="FF29" s="85">
        <v>74.8</v>
      </c>
      <c r="FG29" s="85">
        <v>58.4</v>
      </c>
      <c r="FH29" s="85"/>
      <c r="FI29" s="85">
        <f t="shared" si="33"/>
        <v>2.7682119205298013</v>
      </c>
      <c r="FJ29" s="85"/>
      <c r="FK29" s="86">
        <f t="shared" si="22"/>
        <v>0.43958307113190925</v>
      </c>
      <c r="FL29" s="86"/>
      <c r="FM29" s="86"/>
      <c r="FN29" s="84"/>
      <c r="FO29" s="84"/>
      <c r="FP29" s="84"/>
      <c r="FQ29" s="84"/>
      <c r="FR29" s="86">
        <f t="shared" si="23"/>
        <v>-0.61396247240618096</v>
      </c>
      <c r="FS29" s="85"/>
      <c r="FT29" s="85"/>
      <c r="FU29" s="85"/>
      <c r="FV29" s="85"/>
      <c r="FW29" s="85"/>
      <c r="FX29" s="85"/>
      <c r="FY29" s="85"/>
      <c r="FZ29" s="85"/>
      <c r="GA29" s="85"/>
      <c r="GB29" s="85"/>
    </row>
    <row r="30" spans="1:184">
      <c r="A30" s="84">
        <v>28</v>
      </c>
      <c r="B30" s="84">
        <v>691184</v>
      </c>
      <c r="C30" s="85">
        <v>20170314</v>
      </c>
      <c r="D30" s="85">
        <v>81</v>
      </c>
      <c r="E30" s="85">
        <v>0</v>
      </c>
      <c r="F30" s="85">
        <v>147.1</v>
      </c>
      <c r="G30" s="85">
        <v>42.85</v>
      </c>
      <c r="H30" s="84">
        <f t="shared" si="10"/>
        <v>19.802748908075966</v>
      </c>
      <c r="I30" s="86">
        <v>1</v>
      </c>
      <c r="J30" s="86">
        <v>1</v>
      </c>
      <c r="K30" s="86">
        <v>1</v>
      </c>
      <c r="L30" s="86">
        <v>1</v>
      </c>
      <c r="M30" s="86">
        <v>0</v>
      </c>
      <c r="N30" s="86">
        <v>0</v>
      </c>
      <c r="O30" s="86">
        <v>1</v>
      </c>
      <c r="P30" s="86">
        <v>1</v>
      </c>
      <c r="Q30" s="86">
        <v>0</v>
      </c>
      <c r="R30" s="86">
        <v>0</v>
      </c>
      <c r="S30" s="85">
        <v>0</v>
      </c>
      <c r="T30" s="85">
        <v>0</v>
      </c>
      <c r="U30" s="85">
        <v>0</v>
      </c>
      <c r="V30" s="85">
        <v>1</v>
      </c>
      <c r="W30" s="85">
        <v>0</v>
      </c>
      <c r="X30" s="85">
        <v>2</v>
      </c>
      <c r="Y30" s="85">
        <v>1</v>
      </c>
      <c r="Z30" s="85">
        <v>1</v>
      </c>
      <c r="AA30" s="85">
        <v>1</v>
      </c>
      <c r="AB30" s="85">
        <v>0</v>
      </c>
      <c r="AC30" s="85">
        <v>1</v>
      </c>
      <c r="AD30" s="85">
        <v>1</v>
      </c>
      <c r="AE30" s="85">
        <v>0</v>
      </c>
      <c r="AF30" s="85">
        <v>32.700000000000003</v>
      </c>
      <c r="AG30" s="85">
        <v>75.099999999999994</v>
      </c>
      <c r="AH30" s="85">
        <v>7.5</v>
      </c>
      <c r="AI30" s="85">
        <v>1</v>
      </c>
      <c r="AJ30" s="85">
        <v>0</v>
      </c>
      <c r="AK30" s="85">
        <v>0</v>
      </c>
      <c r="AL30" s="85">
        <v>0</v>
      </c>
      <c r="AM30" s="85">
        <v>1</v>
      </c>
      <c r="AN30" s="86">
        <f t="shared" si="11"/>
        <v>3.2412809542331125E-2</v>
      </c>
      <c r="AO30" s="85">
        <v>3</v>
      </c>
      <c r="AP30" s="85">
        <v>1</v>
      </c>
      <c r="AQ30" s="85">
        <v>29</v>
      </c>
      <c r="AR30" s="85"/>
      <c r="AS30" s="85">
        <v>0</v>
      </c>
      <c r="AT30" s="85"/>
      <c r="AU30" s="85">
        <v>1900</v>
      </c>
      <c r="AV30" s="85">
        <v>2650</v>
      </c>
      <c r="AW30" s="85">
        <v>1550</v>
      </c>
      <c r="AX30" s="85">
        <v>1100</v>
      </c>
      <c r="AY30" s="85">
        <v>600</v>
      </c>
      <c r="AZ30" s="86">
        <f t="shared" si="12"/>
        <v>4550</v>
      </c>
      <c r="BA30" s="86">
        <f t="shared" si="34"/>
        <v>7200</v>
      </c>
      <c r="BB30" s="86">
        <v>0</v>
      </c>
      <c r="BC30" s="86">
        <v>600</v>
      </c>
      <c r="BD30" s="86">
        <v>1400</v>
      </c>
      <c r="BE30" s="86">
        <v>700</v>
      </c>
      <c r="BF30" s="86">
        <f t="shared" si="1"/>
        <v>2700</v>
      </c>
      <c r="BG30" s="86">
        <f t="shared" si="2"/>
        <v>1900</v>
      </c>
      <c r="BH30" s="86">
        <f t="shared" si="2"/>
        <v>2050</v>
      </c>
      <c r="BI30" s="86">
        <f t="shared" si="2"/>
        <v>150</v>
      </c>
      <c r="BJ30" s="86">
        <f t="shared" si="2"/>
        <v>400</v>
      </c>
      <c r="BK30" s="87">
        <f t="shared" si="24"/>
        <v>4500</v>
      </c>
      <c r="BL30" s="87">
        <f t="shared" si="35"/>
        <v>0</v>
      </c>
      <c r="BM30" s="87">
        <f t="shared" si="35"/>
        <v>0.22641509433962265</v>
      </c>
      <c r="BN30" s="87">
        <f t="shared" si="35"/>
        <v>0.90322580645161288</v>
      </c>
      <c r="BO30" s="87">
        <f t="shared" si="35"/>
        <v>0.63636363636363635</v>
      </c>
      <c r="BP30" s="87">
        <f t="shared" si="36"/>
        <v>0.375</v>
      </c>
      <c r="BQ30" s="85">
        <v>138</v>
      </c>
      <c r="BR30" s="85">
        <v>144</v>
      </c>
      <c r="BS30" s="85">
        <v>112</v>
      </c>
      <c r="BT30" s="85">
        <v>110</v>
      </c>
      <c r="BU30" s="85">
        <v>85</v>
      </c>
      <c r="BV30" s="85">
        <v>80</v>
      </c>
      <c r="BW30" s="85">
        <v>72</v>
      </c>
      <c r="BX30" s="85">
        <v>62</v>
      </c>
      <c r="BY30" s="85">
        <v>76</v>
      </c>
      <c r="BZ30" s="85">
        <v>73</v>
      </c>
      <c r="CA30" s="85">
        <v>150</v>
      </c>
      <c r="CB30" s="85">
        <v>126</v>
      </c>
      <c r="CC30" s="85">
        <v>36</v>
      </c>
      <c r="CD30" s="85">
        <v>38</v>
      </c>
      <c r="CE30" s="85">
        <v>38.1</v>
      </c>
      <c r="CF30" s="85">
        <v>37.4</v>
      </c>
      <c r="CG30" s="86">
        <f t="shared" si="32"/>
        <v>2.7777777777777776E-2</v>
      </c>
      <c r="CH30" s="86">
        <f t="shared" si="32"/>
        <v>2.6315789473684209E-2</v>
      </c>
      <c r="CI30" s="86">
        <f t="shared" si="32"/>
        <v>2.6246719160104987E-2</v>
      </c>
      <c r="CJ30" s="86">
        <f t="shared" si="32"/>
        <v>2.6737967914438502E-2</v>
      </c>
      <c r="CK30" s="85">
        <v>4.2</v>
      </c>
      <c r="CL30" s="85">
        <v>3.9</v>
      </c>
      <c r="CM30" s="85">
        <v>3.9</v>
      </c>
      <c r="CN30" s="85">
        <v>4.5</v>
      </c>
      <c r="CO30" s="85">
        <v>17</v>
      </c>
      <c r="CP30" s="85">
        <v>14</v>
      </c>
      <c r="CQ30" s="85">
        <v>17</v>
      </c>
      <c r="CR30" s="85">
        <v>25</v>
      </c>
      <c r="CS30" s="85"/>
      <c r="CT30" s="85">
        <v>0.59</v>
      </c>
      <c r="CU30" s="85">
        <v>0.56000000000000005</v>
      </c>
      <c r="CV30" s="85">
        <v>0.62</v>
      </c>
      <c r="CW30" s="85">
        <v>0.74</v>
      </c>
      <c r="CX30" s="85">
        <v>0.74</v>
      </c>
      <c r="CY30" s="86">
        <f t="shared" si="4"/>
        <v>0.17999999999999994</v>
      </c>
      <c r="CZ30" s="86">
        <f t="shared" si="14"/>
        <v>0.15000000000000002</v>
      </c>
      <c r="DA30" s="86">
        <v>0</v>
      </c>
      <c r="DB30" s="86">
        <f t="shared" si="5"/>
        <v>28.8135593220339</v>
      </c>
      <c r="DC30" s="86">
        <f t="shared" si="5"/>
        <v>24.999999999999996</v>
      </c>
      <c r="DD30" s="86">
        <f t="shared" si="5"/>
        <v>27.419354838709676</v>
      </c>
      <c r="DE30" s="86">
        <f t="shared" si="5"/>
        <v>33.783783783783782</v>
      </c>
      <c r="DF30" s="85">
        <v>72.3</v>
      </c>
      <c r="DG30" s="85">
        <v>76.599999999999994</v>
      </c>
      <c r="DH30" s="85">
        <v>68.5</v>
      </c>
      <c r="DI30" s="85">
        <v>56.5</v>
      </c>
      <c r="DJ30" s="85">
        <v>3.7</v>
      </c>
      <c r="DK30" s="85">
        <v>3.8</v>
      </c>
      <c r="DL30" s="85">
        <v>3.9</v>
      </c>
      <c r="DM30" s="85">
        <v>4.3</v>
      </c>
      <c r="DN30" s="85">
        <v>141</v>
      </c>
      <c r="DO30" s="85">
        <v>147</v>
      </c>
      <c r="DP30" s="85">
        <v>143</v>
      </c>
      <c r="DQ30" s="85">
        <v>141</v>
      </c>
      <c r="DR30" s="85">
        <v>141</v>
      </c>
      <c r="DS30" s="86">
        <f t="shared" si="6"/>
        <v>6</v>
      </c>
      <c r="DT30" s="86">
        <f t="shared" si="30"/>
        <v>2</v>
      </c>
      <c r="DU30" s="86">
        <f t="shared" si="31"/>
        <v>0</v>
      </c>
      <c r="DV30" s="86">
        <f t="shared" si="15"/>
        <v>147</v>
      </c>
      <c r="DW30" s="86">
        <f t="shared" si="16"/>
        <v>6</v>
      </c>
      <c r="DX30" s="86">
        <f t="shared" si="9"/>
        <v>6</v>
      </c>
      <c r="DY30" s="86">
        <f t="shared" si="17"/>
        <v>18.285833898305086</v>
      </c>
      <c r="DZ30" s="85">
        <v>3.2</v>
      </c>
      <c r="EA30" s="85">
        <v>3.7</v>
      </c>
      <c r="EB30" s="85">
        <v>3.8</v>
      </c>
      <c r="EC30" s="85">
        <v>4.8</v>
      </c>
      <c r="ED30" s="85"/>
      <c r="EE30" s="85">
        <v>130</v>
      </c>
      <c r="EF30" s="85">
        <v>889.1</v>
      </c>
      <c r="EG30" s="85">
        <v>576.6</v>
      </c>
      <c r="EH30" s="85">
        <f t="shared" si="27"/>
        <v>-312.5</v>
      </c>
      <c r="EI30" s="85">
        <v>295</v>
      </c>
      <c r="EJ30" s="82">
        <f t="shared" si="18"/>
        <v>295.29365079365078</v>
      </c>
      <c r="EK30" s="85"/>
      <c r="EL30" s="85">
        <v>298</v>
      </c>
      <c r="EM30" s="85">
        <v>291</v>
      </c>
      <c r="EN30" s="85">
        <v>167</v>
      </c>
      <c r="EO30" s="85"/>
      <c r="EP30" s="85">
        <v>703</v>
      </c>
      <c r="EQ30" s="85">
        <v>501</v>
      </c>
      <c r="ER30" s="86"/>
      <c r="ES30" s="85"/>
      <c r="ET30" s="85"/>
      <c r="EU30" s="85"/>
      <c r="EV30" s="85"/>
      <c r="EW30" s="85">
        <v>93</v>
      </c>
      <c r="EX30" s="85">
        <v>45.5</v>
      </c>
      <c r="EY30" s="85">
        <v>37</v>
      </c>
      <c r="EZ30" s="85"/>
      <c r="FA30" s="85">
        <v>30</v>
      </c>
      <c r="FB30" s="85">
        <v>33</v>
      </c>
      <c r="FC30" s="85"/>
      <c r="FD30" s="85"/>
      <c r="FE30" s="85"/>
      <c r="FF30" s="85">
        <v>69.3</v>
      </c>
      <c r="FG30" s="85">
        <v>25.5</v>
      </c>
      <c r="FH30" s="85">
        <f>EN30/EI30</f>
        <v>0.56610169491525419</v>
      </c>
      <c r="FI30" s="85">
        <f t="shared" si="33"/>
        <v>2.3590604026845639</v>
      </c>
      <c r="FJ30" s="85"/>
      <c r="FK30" s="86">
        <f t="shared" si="22"/>
        <v>0.16929764355982613</v>
      </c>
      <c r="FL30" s="86"/>
      <c r="FM30" s="86"/>
      <c r="FN30" s="84"/>
      <c r="FO30" s="84"/>
      <c r="FP30" s="84"/>
      <c r="FQ30" s="84"/>
      <c r="FR30" s="86">
        <f t="shared" si="23"/>
        <v>-0.56627516778523501</v>
      </c>
      <c r="FS30" s="85"/>
      <c r="FT30" s="85"/>
      <c r="FU30" s="85"/>
      <c r="FV30" s="85"/>
      <c r="FW30" s="85"/>
      <c r="FX30" s="85"/>
      <c r="FY30" s="85"/>
      <c r="FZ30" s="85"/>
      <c r="GA30" s="85"/>
      <c r="GB30" s="85"/>
    </row>
    <row r="31" spans="1:184">
      <c r="A31" s="84">
        <v>29</v>
      </c>
      <c r="B31" s="84">
        <v>5389518</v>
      </c>
      <c r="C31" s="85">
        <v>20170317</v>
      </c>
      <c r="D31" s="85">
        <v>81</v>
      </c>
      <c r="E31" s="85">
        <v>1</v>
      </c>
      <c r="F31" s="85">
        <v>156.30000000000001</v>
      </c>
      <c r="G31" s="85">
        <v>67.5</v>
      </c>
      <c r="H31" s="84">
        <f t="shared" si="10"/>
        <v>27.63031376984317</v>
      </c>
      <c r="I31" s="86">
        <v>1</v>
      </c>
      <c r="J31" s="86">
        <v>1</v>
      </c>
      <c r="K31" s="86">
        <v>1</v>
      </c>
      <c r="L31" s="86">
        <v>1</v>
      </c>
      <c r="M31" s="86">
        <v>0</v>
      </c>
      <c r="N31" s="86">
        <v>0</v>
      </c>
      <c r="O31" s="86">
        <v>1</v>
      </c>
      <c r="P31" s="86">
        <v>0</v>
      </c>
      <c r="Q31" s="86">
        <v>1</v>
      </c>
      <c r="R31" s="86">
        <v>0</v>
      </c>
      <c r="S31" s="85">
        <v>0</v>
      </c>
      <c r="T31" s="85">
        <v>0</v>
      </c>
      <c r="U31" s="85">
        <v>0</v>
      </c>
      <c r="V31" s="85">
        <v>1</v>
      </c>
      <c r="W31" s="85">
        <v>0</v>
      </c>
      <c r="X31" s="85">
        <v>2</v>
      </c>
      <c r="Y31" s="85">
        <v>2</v>
      </c>
      <c r="Z31" s="85">
        <v>1</v>
      </c>
      <c r="AA31" s="85">
        <v>1</v>
      </c>
      <c r="AB31" s="85">
        <v>0</v>
      </c>
      <c r="AC31" s="85">
        <v>1</v>
      </c>
      <c r="AD31" s="85">
        <v>0</v>
      </c>
      <c r="AE31" s="85">
        <v>0</v>
      </c>
      <c r="AF31" s="85">
        <v>32</v>
      </c>
      <c r="AG31" s="85">
        <v>67.5</v>
      </c>
      <c r="AH31" s="85">
        <v>7.5</v>
      </c>
      <c r="AI31" s="85">
        <v>1</v>
      </c>
      <c r="AJ31" s="85">
        <v>1</v>
      </c>
      <c r="AK31" s="85">
        <v>0</v>
      </c>
      <c r="AL31" s="85">
        <v>0</v>
      </c>
      <c r="AM31" s="85">
        <v>1</v>
      </c>
      <c r="AN31" s="86">
        <f t="shared" si="11"/>
        <v>2.0576131687242798E-2</v>
      </c>
      <c r="AO31" s="85">
        <v>8</v>
      </c>
      <c r="AP31" s="85">
        <v>0</v>
      </c>
      <c r="AQ31" s="85">
        <v>27</v>
      </c>
      <c r="AR31" s="85" t="s">
        <v>193</v>
      </c>
      <c r="AS31" s="85">
        <v>0</v>
      </c>
      <c r="AT31" s="85"/>
      <c r="AU31" s="85">
        <v>5500</v>
      </c>
      <c r="AV31" s="85">
        <v>3600</v>
      </c>
      <c r="AW31" s="85">
        <v>1900</v>
      </c>
      <c r="AX31" s="85">
        <v>4000</v>
      </c>
      <c r="AY31" s="85">
        <v>600</v>
      </c>
      <c r="AZ31" s="86">
        <f t="shared" si="12"/>
        <v>9100</v>
      </c>
      <c r="BA31" s="86">
        <f t="shared" si="34"/>
        <v>15000</v>
      </c>
      <c r="BB31" s="86">
        <v>0</v>
      </c>
      <c r="BC31" s="86">
        <v>1150</v>
      </c>
      <c r="BD31" s="86">
        <v>1100</v>
      </c>
      <c r="BE31" s="86">
        <v>600</v>
      </c>
      <c r="BF31" s="86">
        <f t="shared" si="1"/>
        <v>2850</v>
      </c>
      <c r="BG31" s="86">
        <f t="shared" si="2"/>
        <v>5500</v>
      </c>
      <c r="BH31" s="86">
        <f t="shared" si="2"/>
        <v>2450</v>
      </c>
      <c r="BI31" s="86">
        <f t="shared" si="2"/>
        <v>800</v>
      </c>
      <c r="BJ31" s="86">
        <f t="shared" si="2"/>
        <v>3400</v>
      </c>
      <c r="BK31" s="87">
        <f t="shared" si="24"/>
        <v>12150</v>
      </c>
      <c r="BL31" s="87">
        <f t="shared" si="35"/>
        <v>0</v>
      </c>
      <c r="BM31" s="87">
        <f t="shared" si="35"/>
        <v>0.31944444444444442</v>
      </c>
      <c r="BN31" s="87">
        <f t="shared" si="35"/>
        <v>0.57894736842105265</v>
      </c>
      <c r="BO31" s="87">
        <f t="shared" si="35"/>
        <v>0.15</v>
      </c>
      <c r="BP31" s="87">
        <f t="shared" si="36"/>
        <v>0.19</v>
      </c>
      <c r="BQ31" s="85">
        <v>100</v>
      </c>
      <c r="BR31" s="85">
        <v>105</v>
      </c>
      <c r="BS31" s="85">
        <v>113</v>
      </c>
      <c r="BT31" s="85">
        <v>116</v>
      </c>
      <c r="BU31" s="85">
        <v>62</v>
      </c>
      <c r="BV31" s="85">
        <v>62</v>
      </c>
      <c r="BW31" s="85">
        <v>65</v>
      </c>
      <c r="BX31" s="85">
        <v>64</v>
      </c>
      <c r="BY31" s="85">
        <v>90</v>
      </c>
      <c r="BZ31" s="85">
        <v>82</v>
      </c>
      <c r="CA31" s="85">
        <v>75</v>
      </c>
      <c r="CB31" s="85">
        <v>66</v>
      </c>
      <c r="CC31" s="85">
        <v>33.299999999999997</v>
      </c>
      <c r="CD31" s="85">
        <v>37</v>
      </c>
      <c r="CE31" s="85">
        <v>34.299999999999997</v>
      </c>
      <c r="CF31" s="85">
        <v>34.6</v>
      </c>
      <c r="CG31" s="86">
        <f t="shared" si="32"/>
        <v>3.0030030030030033E-2</v>
      </c>
      <c r="CH31" s="86">
        <f t="shared" si="32"/>
        <v>2.7027027027027029E-2</v>
      </c>
      <c r="CI31" s="86">
        <f t="shared" si="32"/>
        <v>2.915451895043732E-2</v>
      </c>
      <c r="CJ31" s="86">
        <f t="shared" si="32"/>
        <v>2.8901734104046242E-2</v>
      </c>
      <c r="CK31" s="85">
        <v>3.4</v>
      </c>
      <c r="CL31" s="85">
        <v>3.2</v>
      </c>
      <c r="CM31" s="85">
        <v>2.9</v>
      </c>
      <c r="CN31" s="85">
        <v>2.8</v>
      </c>
      <c r="CO31" s="85">
        <v>14</v>
      </c>
      <c r="CP31" s="85">
        <v>10</v>
      </c>
      <c r="CQ31" s="85">
        <v>9</v>
      </c>
      <c r="CR31" s="85">
        <v>11</v>
      </c>
      <c r="CS31" s="85"/>
      <c r="CT31" s="85">
        <v>0.66</v>
      </c>
      <c r="CU31" s="85">
        <v>0.57999999999999996</v>
      </c>
      <c r="CV31" s="85">
        <v>0.67</v>
      </c>
      <c r="CW31" s="85">
        <v>0.62</v>
      </c>
      <c r="CX31" s="85">
        <v>0.57999999999999996</v>
      </c>
      <c r="CY31" s="86">
        <f t="shared" si="4"/>
        <v>9.000000000000008E-2</v>
      </c>
      <c r="CZ31" s="86">
        <f t="shared" si="14"/>
        <v>1.0000000000000009E-2</v>
      </c>
      <c r="DA31" s="86">
        <v>0</v>
      </c>
      <c r="DB31" s="86">
        <f t="shared" si="5"/>
        <v>21.212121212121211</v>
      </c>
      <c r="DC31" s="86">
        <f t="shared" si="5"/>
        <v>17.241379310344829</v>
      </c>
      <c r="DD31" s="86">
        <f t="shared" si="5"/>
        <v>13.432835820895521</v>
      </c>
      <c r="DE31" s="86">
        <f t="shared" si="5"/>
        <v>17.741935483870968</v>
      </c>
      <c r="DF31" s="85">
        <v>86.6</v>
      </c>
      <c r="DG31" s="85">
        <v>99.7</v>
      </c>
      <c r="DH31" s="85">
        <v>85.2</v>
      </c>
      <c r="DI31" s="85">
        <v>92.7</v>
      </c>
      <c r="DJ31" s="85">
        <v>4.3</v>
      </c>
      <c r="DK31" s="85">
        <v>4.3</v>
      </c>
      <c r="DL31" s="85">
        <v>4.2</v>
      </c>
      <c r="DM31" s="85">
        <v>3.8</v>
      </c>
      <c r="DN31" s="85">
        <v>141</v>
      </c>
      <c r="DO31" s="57">
        <v>150</v>
      </c>
      <c r="DP31" s="85">
        <v>147</v>
      </c>
      <c r="DQ31" s="85">
        <v>142</v>
      </c>
      <c r="DR31" s="85">
        <v>142</v>
      </c>
      <c r="DS31" s="86">
        <f t="shared" si="6"/>
        <v>9</v>
      </c>
      <c r="DT31" s="86">
        <f t="shared" si="30"/>
        <v>6</v>
      </c>
      <c r="DU31" s="86">
        <f t="shared" si="31"/>
        <v>1</v>
      </c>
      <c r="DV31" s="86">
        <f t="shared" si="15"/>
        <v>150</v>
      </c>
      <c r="DW31" s="86">
        <f t="shared" si="16"/>
        <v>9</v>
      </c>
      <c r="DX31" s="86">
        <f t="shared" si="9"/>
        <v>9</v>
      </c>
      <c r="DY31" s="86">
        <f t="shared" si="17"/>
        <v>17.606587878787881</v>
      </c>
      <c r="DZ31" s="85">
        <v>4.2</v>
      </c>
      <c r="EA31" s="85">
        <v>3.7</v>
      </c>
      <c r="EB31" s="85">
        <v>3.7</v>
      </c>
      <c r="EC31" s="85">
        <v>3.8</v>
      </c>
      <c r="ED31" s="85"/>
      <c r="EE31" s="85">
        <v>362</v>
      </c>
      <c r="EF31" s="85">
        <v>778.3</v>
      </c>
      <c r="EG31" s="85">
        <v>802.7</v>
      </c>
      <c r="EH31" s="85">
        <f t="shared" si="27"/>
        <v>24.400000000000091</v>
      </c>
      <c r="EI31" s="85">
        <v>300</v>
      </c>
      <c r="EJ31" s="82">
        <f t="shared" si="18"/>
        <v>307.11111111111109</v>
      </c>
      <c r="EK31" s="85"/>
      <c r="EL31" s="85">
        <v>287</v>
      </c>
      <c r="EM31" s="85">
        <v>298</v>
      </c>
      <c r="EN31" s="85">
        <v>529</v>
      </c>
      <c r="EO31" s="85"/>
      <c r="EP31" s="85">
        <v>433</v>
      </c>
      <c r="EQ31" s="85">
        <v>878</v>
      </c>
      <c r="ER31" s="86"/>
      <c r="ES31" s="85"/>
      <c r="ET31" s="85"/>
      <c r="EU31" s="85"/>
      <c r="EV31" s="85">
        <v>36.9</v>
      </c>
      <c r="EW31" s="85">
        <v>25.5</v>
      </c>
      <c r="EX31" s="85">
        <v>35.200000000000003</v>
      </c>
      <c r="EY31" s="85">
        <v>156</v>
      </c>
      <c r="EZ31" s="85"/>
      <c r="FA31" s="85">
        <v>76</v>
      </c>
      <c r="FB31" s="85">
        <v>62</v>
      </c>
      <c r="FC31" s="85"/>
      <c r="FD31" s="85"/>
      <c r="FE31" s="85">
        <v>20.399999999999999</v>
      </c>
      <c r="FF31" s="85">
        <v>15.3</v>
      </c>
      <c r="FG31" s="85">
        <v>23.5</v>
      </c>
      <c r="FH31" s="85">
        <f>EN31/EI31</f>
        <v>1.7633333333333334</v>
      </c>
      <c r="FI31" s="85">
        <f t="shared" si="33"/>
        <v>1.5087108013937283</v>
      </c>
      <c r="FJ31" s="85">
        <f t="shared" ref="FJ31" si="38">EY31*CT31*100/(DN31*EV31)</f>
        <v>1.9788963847085281</v>
      </c>
      <c r="FK31" s="86">
        <f t="shared" si="22"/>
        <v>1.2173432753383044</v>
      </c>
      <c r="FL31" s="86"/>
      <c r="FM31" s="86"/>
      <c r="FN31" s="84"/>
      <c r="FO31" s="84"/>
      <c r="FP31" s="84"/>
      <c r="FQ31" s="84"/>
      <c r="FR31" s="86">
        <f t="shared" si="23"/>
        <v>-0.21196283391405343</v>
      </c>
      <c r="FS31" s="85"/>
      <c r="FT31" s="85"/>
      <c r="FU31" s="85"/>
      <c r="FV31" s="85"/>
      <c r="FW31" s="85"/>
      <c r="FX31" s="85"/>
      <c r="FY31" s="85"/>
      <c r="FZ31" s="85"/>
      <c r="GA31" s="85"/>
      <c r="GB31" s="85"/>
    </row>
    <row r="32" spans="1:184">
      <c r="A32" s="84">
        <v>30</v>
      </c>
      <c r="B32" s="84">
        <v>21871</v>
      </c>
      <c r="C32" s="85">
        <v>20170320</v>
      </c>
      <c r="D32" s="85">
        <v>85</v>
      </c>
      <c r="E32" s="85">
        <v>1</v>
      </c>
      <c r="F32" s="85">
        <v>160</v>
      </c>
      <c r="G32" s="85">
        <v>52.8</v>
      </c>
      <c r="H32" s="84">
        <f t="shared" si="10"/>
        <v>20.624999999999996</v>
      </c>
      <c r="I32" s="86">
        <v>0</v>
      </c>
      <c r="J32" s="86">
        <v>1</v>
      </c>
      <c r="K32" s="86">
        <v>0</v>
      </c>
      <c r="L32" s="86">
        <v>0</v>
      </c>
      <c r="M32" s="86">
        <v>1</v>
      </c>
      <c r="N32" s="86">
        <v>0</v>
      </c>
      <c r="O32" s="86">
        <v>0</v>
      </c>
      <c r="P32" s="86">
        <v>0</v>
      </c>
      <c r="Q32" s="86">
        <v>0</v>
      </c>
      <c r="R32" s="86">
        <v>1</v>
      </c>
      <c r="S32" s="85">
        <v>1</v>
      </c>
      <c r="T32" s="85">
        <v>1</v>
      </c>
      <c r="U32" s="85">
        <v>1</v>
      </c>
      <c r="V32" s="85">
        <v>0</v>
      </c>
      <c r="W32" s="85">
        <v>0</v>
      </c>
      <c r="X32" s="85">
        <v>2</v>
      </c>
      <c r="Y32" s="85">
        <v>2</v>
      </c>
      <c r="Z32" s="85">
        <v>1</v>
      </c>
      <c r="AA32" s="85">
        <v>1</v>
      </c>
      <c r="AB32" s="85">
        <v>0</v>
      </c>
      <c r="AC32" s="85">
        <v>0</v>
      </c>
      <c r="AD32" s="85">
        <v>0</v>
      </c>
      <c r="AE32" s="85">
        <v>0</v>
      </c>
      <c r="AF32" s="85">
        <v>66.5</v>
      </c>
      <c r="AG32" s="85">
        <v>53.4</v>
      </c>
      <c r="AH32" s="85">
        <v>7.5</v>
      </c>
      <c r="AI32" s="85">
        <v>11</v>
      </c>
      <c r="AJ32" s="85">
        <v>0</v>
      </c>
      <c r="AK32" s="85">
        <v>0</v>
      </c>
      <c r="AL32" s="85">
        <v>0</v>
      </c>
      <c r="AM32" s="85">
        <v>1</v>
      </c>
      <c r="AN32" s="86">
        <f t="shared" si="11"/>
        <v>2.6304713804713806E-2</v>
      </c>
      <c r="AO32" s="85">
        <v>8</v>
      </c>
      <c r="AP32" s="85">
        <v>0</v>
      </c>
      <c r="AQ32" s="85">
        <v>32</v>
      </c>
      <c r="AR32" s="85"/>
      <c r="AS32" s="85">
        <v>0</v>
      </c>
      <c r="AT32" s="85"/>
      <c r="AU32" s="85">
        <v>1600</v>
      </c>
      <c r="AV32" s="85">
        <v>3500</v>
      </c>
      <c r="AW32" s="85">
        <v>4700</v>
      </c>
      <c r="AX32" s="85">
        <v>2200</v>
      </c>
      <c r="AY32" s="85">
        <v>2100</v>
      </c>
      <c r="AZ32" s="86">
        <f t="shared" si="12"/>
        <v>5100</v>
      </c>
      <c r="BA32" s="86">
        <f t="shared" si="34"/>
        <v>12000</v>
      </c>
      <c r="BB32" s="86">
        <v>355</v>
      </c>
      <c r="BC32" s="86">
        <v>1125</v>
      </c>
      <c r="BD32" s="86">
        <v>1345</v>
      </c>
      <c r="BE32" s="86">
        <v>705</v>
      </c>
      <c r="BF32" s="86">
        <f t="shared" si="1"/>
        <v>3530</v>
      </c>
      <c r="BG32" s="86">
        <f t="shared" si="2"/>
        <v>1245</v>
      </c>
      <c r="BH32" s="86">
        <f t="shared" si="2"/>
        <v>2375</v>
      </c>
      <c r="BI32" s="86">
        <f t="shared" si="2"/>
        <v>3355</v>
      </c>
      <c r="BJ32" s="86">
        <f t="shared" si="2"/>
        <v>1495</v>
      </c>
      <c r="BK32" s="87">
        <f t="shared" si="24"/>
        <v>8470</v>
      </c>
      <c r="BL32" s="87">
        <f t="shared" si="35"/>
        <v>0.22187499999999999</v>
      </c>
      <c r="BM32" s="87">
        <f t="shared" si="35"/>
        <v>0.32142857142857145</v>
      </c>
      <c r="BN32" s="87">
        <f t="shared" si="35"/>
        <v>0.28617021276595744</v>
      </c>
      <c r="BO32" s="87">
        <f t="shared" si="35"/>
        <v>0.32045454545454544</v>
      </c>
      <c r="BP32" s="87">
        <f t="shared" si="36"/>
        <v>0.29416666666666669</v>
      </c>
      <c r="BQ32" s="85">
        <v>139</v>
      </c>
      <c r="BR32" s="85">
        <v>156</v>
      </c>
      <c r="BS32" s="85">
        <v>150</v>
      </c>
      <c r="BT32" s="85">
        <v>132</v>
      </c>
      <c r="BU32" s="85">
        <v>54</v>
      </c>
      <c r="BV32" s="85">
        <v>46</v>
      </c>
      <c r="BW32" s="85">
        <v>60</v>
      </c>
      <c r="BX32" s="85">
        <v>57</v>
      </c>
      <c r="BY32" s="85">
        <v>84</v>
      </c>
      <c r="BZ32" s="85">
        <v>96</v>
      </c>
      <c r="CA32" s="85">
        <v>96</v>
      </c>
      <c r="CB32" s="85">
        <v>84</v>
      </c>
      <c r="CC32" s="85">
        <v>21.6</v>
      </c>
      <c r="CD32" s="85">
        <v>25.4</v>
      </c>
      <c r="CE32" s="85">
        <v>28</v>
      </c>
      <c r="CF32" s="85">
        <v>27.2</v>
      </c>
      <c r="CG32" s="86">
        <f t="shared" si="32"/>
        <v>4.6296296296296294E-2</v>
      </c>
      <c r="CH32" s="86">
        <f t="shared" si="32"/>
        <v>3.937007874015748E-2</v>
      </c>
      <c r="CI32" s="86">
        <f t="shared" si="32"/>
        <v>3.5714285714285712E-2</v>
      </c>
      <c r="CJ32" s="86">
        <f t="shared" si="32"/>
        <v>3.6764705882352942E-2</v>
      </c>
      <c r="CK32" s="85">
        <v>2.6</v>
      </c>
      <c r="CL32" s="85">
        <v>2.5</v>
      </c>
      <c r="CM32" s="85">
        <v>2.7</v>
      </c>
      <c r="CN32" s="85">
        <v>2.6</v>
      </c>
      <c r="CO32" s="85">
        <v>18</v>
      </c>
      <c r="CP32" s="85">
        <v>14</v>
      </c>
      <c r="CQ32" s="85">
        <v>13</v>
      </c>
      <c r="CR32" s="85">
        <v>15</v>
      </c>
      <c r="CS32" s="85"/>
      <c r="CT32" s="85">
        <v>1.1200000000000001</v>
      </c>
      <c r="CU32" s="85">
        <v>1.06</v>
      </c>
      <c r="CV32" s="85">
        <v>0.99</v>
      </c>
      <c r="CW32" s="85">
        <v>0.89</v>
      </c>
      <c r="CX32" s="85">
        <v>0.94</v>
      </c>
      <c r="CY32" s="86">
        <f t="shared" si="4"/>
        <v>0.23000000000000009</v>
      </c>
      <c r="CZ32" s="86">
        <f t="shared" si="14"/>
        <v>-6.0000000000000053E-2</v>
      </c>
      <c r="DA32" s="86">
        <v>0</v>
      </c>
      <c r="DB32" s="86">
        <f t="shared" si="5"/>
        <v>16.071428571428569</v>
      </c>
      <c r="DC32" s="86">
        <f t="shared" si="5"/>
        <v>13.20754716981132</v>
      </c>
      <c r="DD32" s="86">
        <f t="shared" si="5"/>
        <v>13.131313131313131</v>
      </c>
      <c r="DE32" s="86">
        <f t="shared" si="5"/>
        <v>16.853932584269664</v>
      </c>
      <c r="DF32" s="85">
        <v>47.9</v>
      </c>
      <c r="DG32" s="85">
        <v>50.9</v>
      </c>
      <c r="DH32" s="85">
        <v>54.8</v>
      </c>
      <c r="DI32" s="85">
        <v>61.6</v>
      </c>
      <c r="DJ32" s="85">
        <v>6.3</v>
      </c>
      <c r="DK32" s="85">
        <v>5.7</v>
      </c>
      <c r="DL32" s="85">
        <v>5.0999999999999996</v>
      </c>
      <c r="DM32" s="85">
        <v>4.2</v>
      </c>
      <c r="DN32" s="85">
        <v>141</v>
      </c>
      <c r="DO32" s="85">
        <v>145</v>
      </c>
      <c r="DP32" s="85">
        <v>145</v>
      </c>
      <c r="DQ32" s="85">
        <v>143</v>
      </c>
      <c r="DR32" s="85">
        <v>140</v>
      </c>
      <c r="DS32" s="86">
        <f t="shared" si="6"/>
        <v>4</v>
      </c>
      <c r="DT32" s="86">
        <f t="shared" si="30"/>
        <v>4</v>
      </c>
      <c r="DU32" s="86">
        <f t="shared" si="31"/>
        <v>2</v>
      </c>
      <c r="DV32" s="86">
        <f t="shared" si="15"/>
        <v>145</v>
      </c>
      <c r="DW32" s="86">
        <f t="shared" si="16"/>
        <v>4</v>
      </c>
      <c r="DX32" s="86">
        <f t="shared" si="9"/>
        <v>4</v>
      </c>
      <c r="DY32" s="86">
        <f t="shared" si="17"/>
        <v>18.152085714285715</v>
      </c>
      <c r="DZ32" s="85">
        <v>2.7</v>
      </c>
      <c r="EA32" s="85">
        <v>3.3</v>
      </c>
      <c r="EB32" s="85">
        <v>4</v>
      </c>
      <c r="EC32" s="85">
        <v>4.4000000000000004</v>
      </c>
      <c r="ED32" s="85"/>
      <c r="EE32" s="85">
        <v>91</v>
      </c>
      <c r="EF32" s="85">
        <v>348.7</v>
      </c>
      <c r="EG32" s="85">
        <v>51.9</v>
      </c>
      <c r="EH32" s="85">
        <f t="shared" si="27"/>
        <v>-296.8</v>
      </c>
      <c r="EI32" s="85">
        <v>290</v>
      </c>
      <c r="EJ32" s="82">
        <f t="shared" si="18"/>
        <v>293.48412698412699</v>
      </c>
      <c r="EK32" s="85"/>
      <c r="EL32" s="85">
        <v>287</v>
      </c>
      <c r="EM32" s="85">
        <v>281</v>
      </c>
      <c r="EN32" s="85">
        <v>455</v>
      </c>
      <c r="EO32" s="85"/>
      <c r="EP32" s="85">
        <v>364</v>
      </c>
      <c r="EQ32" s="85">
        <v>444</v>
      </c>
      <c r="ER32" s="86"/>
      <c r="ES32" s="85"/>
      <c r="ET32" s="85"/>
      <c r="EU32" s="85"/>
      <c r="EV32" s="85"/>
      <c r="EW32" s="85">
        <v>33.200000000000003</v>
      </c>
      <c r="EX32" s="85">
        <v>31.1</v>
      </c>
      <c r="EY32" s="85">
        <v>156</v>
      </c>
      <c r="EZ32" s="85"/>
      <c r="FA32" s="85">
        <v>87</v>
      </c>
      <c r="FB32" s="85">
        <v>130</v>
      </c>
      <c r="FC32" s="85"/>
      <c r="FD32" s="85"/>
      <c r="FE32" s="85"/>
      <c r="FF32" s="85">
        <v>16.399999999999999</v>
      </c>
      <c r="FG32" s="85">
        <v>15.1</v>
      </c>
      <c r="FH32" s="85">
        <f>EN32/EI32</f>
        <v>1.5689655172413792</v>
      </c>
      <c r="FI32" s="85">
        <f t="shared" si="33"/>
        <v>1.2682926829268293</v>
      </c>
      <c r="FJ32" s="85"/>
      <c r="FK32" s="86">
        <f t="shared" si="22"/>
        <v>1.7594664371772806</v>
      </c>
      <c r="FL32" s="86"/>
      <c r="FM32" s="86"/>
      <c r="FN32" s="84"/>
      <c r="FO32" s="84"/>
      <c r="FP32" s="84"/>
      <c r="FQ32" s="84"/>
      <c r="FR32" s="86">
        <f t="shared" si="23"/>
        <v>-0.3912601626016261</v>
      </c>
      <c r="FS32" s="85"/>
      <c r="FT32" s="85"/>
      <c r="FU32" s="85"/>
      <c r="FV32" s="85"/>
      <c r="FW32" s="85"/>
      <c r="FX32" s="85"/>
      <c r="FY32" s="85"/>
      <c r="FZ32" s="85"/>
      <c r="GA32" s="85"/>
      <c r="GB32" s="85"/>
    </row>
    <row r="33" spans="1:184">
      <c r="A33" s="84">
        <v>31</v>
      </c>
      <c r="B33" s="84">
        <v>1155323</v>
      </c>
      <c r="C33" s="85">
        <v>20170310</v>
      </c>
      <c r="D33" s="85">
        <v>80</v>
      </c>
      <c r="E33" s="85">
        <v>1</v>
      </c>
      <c r="F33" s="85">
        <v>158.19999999999999</v>
      </c>
      <c r="G33" s="85">
        <v>64.7</v>
      </c>
      <c r="H33" s="84">
        <f t="shared" si="10"/>
        <v>25.851831844022755</v>
      </c>
      <c r="I33" s="86">
        <v>1</v>
      </c>
      <c r="J33" s="86">
        <v>1</v>
      </c>
      <c r="K33" s="86">
        <v>1</v>
      </c>
      <c r="L33" s="86">
        <v>1</v>
      </c>
      <c r="M33" s="86">
        <v>1</v>
      </c>
      <c r="N33" s="86">
        <v>0</v>
      </c>
      <c r="O33" s="86">
        <v>1</v>
      </c>
      <c r="P33" s="86">
        <v>1</v>
      </c>
      <c r="Q33" s="86">
        <v>0</v>
      </c>
      <c r="R33" s="86">
        <v>1</v>
      </c>
      <c r="S33" s="85">
        <v>1</v>
      </c>
      <c r="T33" s="85">
        <v>0</v>
      </c>
      <c r="U33" s="85">
        <v>0</v>
      </c>
      <c r="V33" s="85">
        <v>1</v>
      </c>
      <c r="W33" s="85">
        <v>1</v>
      </c>
      <c r="X33" s="85">
        <v>2</v>
      </c>
      <c r="Y33" s="85">
        <v>2</v>
      </c>
      <c r="Z33" s="85">
        <v>1</v>
      </c>
      <c r="AA33" s="85">
        <v>1</v>
      </c>
      <c r="AB33" s="85">
        <v>1</v>
      </c>
      <c r="AC33" s="85">
        <v>1</v>
      </c>
      <c r="AD33" s="85">
        <v>1</v>
      </c>
      <c r="AE33" s="85">
        <v>0</v>
      </c>
      <c r="AF33" s="85">
        <v>40</v>
      </c>
      <c r="AG33" s="85">
        <v>45.8</v>
      </c>
      <c r="AH33" s="85">
        <v>7.5</v>
      </c>
      <c r="AI33" s="85">
        <v>7</v>
      </c>
      <c r="AJ33" s="85">
        <v>0</v>
      </c>
      <c r="AK33" s="85">
        <v>0</v>
      </c>
      <c r="AL33" s="85">
        <v>0</v>
      </c>
      <c r="AM33" s="85">
        <v>1</v>
      </c>
      <c r="AN33" s="86">
        <f t="shared" si="11"/>
        <v>2.1466597973553148E-2</v>
      </c>
      <c r="AO33" s="85">
        <v>4</v>
      </c>
      <c r="AP33" s="85">
        <v>0</v>
      </c>
      <c r="AQ33" s="85">
        <v>17</v>
      </c>
      <c r="AR33" s="85"/>
      <c r="AS33" s="85">
        <v>0</v>
      </c>
      <c r="AT33" s="85"/>
      <c r="AU33" s="85">
        <v>400</v>
      </c>
      <c r="AV33" s="85">
        <v>900</v>
      </c>
      <c r="AW33" s="85">
        <v>1700</v>
      </c>
      <c r="AX33" s="85">
        <v>900</v>
      </c>
      <c r="AY33" s="85">
        <v>1400</v>
      </c>
      <c r="AZ33" s="86">
        <f t="shared" si="12"/>
        <v>1300</v>
      </c>
      <c r="BA33" s="86">
        <f t="shared" si="34"/>
        <v>3900</v>
      </c>
      <c r="BB33" s="86">
        <v>0</v>
      </c>
      <c r="BC33" s="86">
        <v>800</v>
      </c>
      <c r="BD33" s="86">
        <v>700</v>
      </c>
      <c r="BE33" s="86">
        <v>600</v>
      </c>
      <c r="BF33" s="86">
        <f t="shared" si="1"/>
        <v>2100</v>
      </c>
      <c r="BG33" s="86">
        <f t="shared" si="2"/>
        <v>400</v>
      </c>
      <c r="BH33" s="86">
        <f t="shared" si="2"/>
        <v>100</v>
      </c>
      <c r="BI33" s="86">
        <f t="shared" si="2"/>
        <v>1000</v>
      </c>
      <c r="BJ33" s="86">
        <f t="shared" si="2"/>
        <v>300</v>
      </c>
      <c r="BK33" s="87">
        <f t="shared" si="24"/>
        <v>1800</v>
      </c>
      <c r="BL33" s="87">
        <f t="shared" si="35"/>
        <v>0</v>
      </c>
      <c r="BM33" s="87">
        <f t="shared" si="35"/>
        <v>0.88888888888888884</v>
      </c>
      <c r="BN33" s="87">
        <f t="shared" si="35"/>
        <v>0.41176470588235292</v>
      </c>
      <c r="BO33" s="87">
        <f t="shared" si="35"/>
        <v>0.66666666666666663</v>
      </c>
      <c r="BP33" s="87">
        <f t="shared" si="36"/>
        <v>0.53846153846153844</v>
      </c>
      <c r="BQ33" s="85">
        <v>142</v>
      </c>
      <c r="BR33" s="85">
        <v>110</v>
      </c>
      <c r="BS33" s="85">
        <v>138</v>
      </c>
      <c r="BT33" s="85">
        <v>118</v>
      </c>
      <c r="BU33" s="85">
        <v>78</v>
      </c>
      <c r="BV33" s="85">
        <v>60</v>
      </c>
      <c r="BW33" s="85">
        <v>70</v>
      </c>
      <c r="BX33" s="85">
        <v>64</v>
      </c>
      <c r="BY33" s="85">
        <v>84</v>
      </c>
      <c r="BZ33" s="85">
        <v>65</v>
      </c>
      <c r="CA33" s="85">
        <v>60</v>
      </c>
      <c r="CB33" s="85">
        <v>84</v>
      </c>
      <c r="CC33" s="85">
        <v>42.4</v>
      </c>
      <c r="CD33" s="85">
        <v>40.799999999999997</v>
      </c>
      <c r="CE33" s="85">
        <v>44</v>
      </c>
      <c r="CF33" s="85">
        <v>40.299999999999997</v>
      </c>
      <c r="CG33" s="86">
        <f t="shared" si="32"/>
        <v>2.358490566037736E-2</v>
      </c>
      <c r="CH33" s="86">
        <f t="shared" si="32"/>
        <v>2.4509803921568631E-2</v>
      </c>
      <c r="CI33" s="86">
        <f t="shared" si="32"/>
        <v>2.2727272727272728E-2</v>
      </c>
      <c r="CJ33" s="86">
        <f t="shared" si="32"/>
        <v>2.4813895781637719E-2</v>
      </c>
      <c r="CK33" s="85">
        <v>3.8</v>
      </c>
      <c r="CL33" s="85">
        <v>3.5</v>
      </c>
      <c r="CM33" s="85">
        <v>3.8</v>
      </c>
      <c r="CN33" s="85">
        <v>3.6</v>
      </c>
      <c r="CO33" s="85">
        <v>21</v>
      </c>
      <c r="CP33" s="85">
        <v>20</v>
      </c>
      <c r="CQ33" s="85">
        <v>24</v>
      </c>
      <c r="CR33" s="85">
        <v>24</v>
      </c>
      <c r="CS33" s="85"/>
      <c r="CT33" s="85">
        <v>1.19</v>
      </c>
      <c r="CU33" s="85">
        <v>1.1599999999999999</v>
      </c>
      <c r="CV33" s="85">
        <v>1.31</v>
      </c>
      <c r="CW33" s="85">
        <v>1.35</v>
      </c>
      <c r="CX33" s="85">
        <v>1.19</v>
      </c>
      <c r="CY33" s="86">
        <f t="shared" si="4"/>
        <v>0.19000000000000017</v>
      </c>
      <c r="CZ33" s="86">
        <f t="shared" si="14"/>
        <v>0.16000000000000014</v>
      </c>
      <c r="DA33" s="86">
        <v>0</v>
      </c>
      <c r="DB33" s="86">
        <f t="shared" si="5"/>
        <v>17.647058823529413</v>
      </c>
      <c r="DC33" s="86">
        <f t="shared" si="5"/>
        <v>17.241379310344829</v>
      </c>
      <c r="DD33" s="86">
        <f t="shared" si="5"/>
        <v>18.320610687022899</v>
      </c>
      <c r="DE33" s="86">
        <f t="shared" si="5"/>
        <v>17.777777777777775</v>
      </c>
      <c r="DF33" s="85">
        <v>45.8</v>
      </c>
      <c r="DG33" s="85">
        <v>47.1</v>
      </c>
      <c r="DH33" s="85">
        <v>41.2</v>
      </c>
      <c r="DI33" s="85">
        <v>39.9</v>
      </c>
      <c r="DJ33" s="85">
        <v>6.7</v>
      </c>
      <c r="DK33" s="85">
        <v>7</v>
      </c>
      <c r="DL33" s="85">
        <v>7.5</v>
      </c>
      <c r="DM33" s="85">
        <v>8.1</v>
      </c>
      <c r="DN33" s="85">
        <v>141</v>
      </c>
      <c r="DO33" s="85">
        <v>139</v>
      </c>
      <c r="DP33" s="85">
        <v>140</v>
      </c>
      <c r="DQ33" s="85">
        <v>138</v>
      </c>
      <c r="DR33" s="85">
        <v>141</v>
      </c>
      <c r="DS33" s="86">
        <f t="shared" si="6"/>
        <v>-2</v>
      </c>
      <c r="DT33" s="86">
        <f t="shared" si="30"/>
        <v>-1</v>
      </c>
      <c r="DU33" s="86">
        <f t="shared" si="31"/>
        <v>-3</v>
      </c>
      <c r="DV33" s="86">
        <f t="shared" si="15"/>
        <v>141</v>
      </c>
      <c r="DW33" s="86">
        <f t="shared" si="16"/>
        <v>-1</v>
      </c>
      <c r="DX33" s="86">
        <f t="shared" si="9"/>
        <v>3</v>
      </c>
      <c r="DY33" s="86">
        <f t="shared" si="17"/>
        <v>17.565705882352944</v>
      </c>
      <c r="DZ33" s="85">
        <v>4</v>
      </c>
      <c r="EA33" s="85">
        <v>3.9</v>
      </c>
      <c r="EB33" s="85">
        <v>3.8</v>
      </c>
      <c r="EC33" s="85">
        <v>3.9</v>
      </c>
      <c r="ED33" s="85"/>
      <c r="EE33" s="85">
        <v>127</v>
      </c>
      <c r="EF33" s="85">
        <v>289</v>
      </c>
      <c r="EG33" s="85">
        <v>501</v>
      </c>
      <c r="EH33" s="85">
        <f t="shared" si="27"/>
        <v>212</v>
      </c>
      <c r="EI33" s="85">
        <v>289</v>
      </c>
      <c r="EJ33" s="82">
        <f t="shared" si="18"/>
        <v>296.55555555555554</v>
      </c>
      <c r="EK33" s="85"/>
      <c r="EL33" s="85">
        <v>288</v>
      </c>
      <c r="EM33" s="85">
        <v>284</v>
      </c>
      <c r="EN33" s="85"/>
      <c r="EO33" s="85"/>
      <c r="EP33" s="85">
        <v>738</v>
      </c>
      <c r="EQ33" s="85">
        <v>697</v>
      </c>
      <c r="ER33" s="86"/>
      <c r="ES33" s="85"/>
      <c r="ET33" s="85"/>
      <c r="EU33" s="85"/>
      <c r="EV33" s="85"/>
      <c r="EW33" s="85">
        <v>50.8</v>
      </c>
      <c r="EX33" s="85">
        <v>69.8</v>
      </c>
      <c r="EY33" s="85"/>
      <c r="EZ33" s="85"/>
      <c r="FA33" s="85">
        <v>86</v>
      </c>
      <c r="FB33" s="85">
        <v>100</v>
      </c>
      <c r="FC33" s="85"/>
      <c r="FD33" s="85"/>
      <c r="FE33" s="85"/>
      <c r="FF33" s="85">
        <v>15.6</v>
      </c>
      <c r="FG33" s="85">
        <v>18.600000000000001</v>
      </c>
      <c r="FH33" s="85"/>
      <c r="FI33" s="85">
        <f t="shared" si="33"/>
        <v>2.5625</v>
      </c>
      <c r="FJ33" s="85"/>
      <c r="FK33" s="86">
        <f t="shared" si="22"/>
        <v>1.4287708717261405</v>
      </c>
      <c r="FL33" s="86"/>
      <c r="FM33" s="86"/>
      <c r="FN33" s="84"/>
      <c r="FO33" s="84"/>
      <c r="FP33" s="84"/>
      <c r="FQ33" s="84"/>
      <c r="FR33" s="86">
        <f t="shared" si="23"/>
        <v>-1.5190972222222221</v>
      </c>
      <c r="FS33" s="85"/>
      <c r="FT33" s="85"/>
      <c r="FU33" s="85"/>
      <c r="FV33" s="85"/>
      <c r="FW33" s="85"/>
      <c r="FX33" s="85"/>
      <c r="FY33" s="85"/>
      <c r="FZ33" s="85"/>
      <c r="GA33" s="85"/>
      <c r="GB33" s="85"/>
    </row>
    <row r="34" spans="1:184">
      <c r="A34" s="84">
        <v>32</v>
      </c>
      <c r="B34" s="84">
        <v>2990044</v>
      </c>
      <c r="C34" s="85">
        <v>20170315</v>
      </c>
      <c r="D34" s="85">
        <v>82</v>
      </c>
      <c r="E34" s="85">
        <v>0</v>
      </c>
      <c r="F34" s="85">
        <v>157</v>
      </c>
      <c r="G34" s="85">
        <v>54.5</v>
      </c>
      <c r="H34" s="84">
        <f t="shared" si="10"/>
        <v>22.110430443425699</v>
      </c>
      <c r="I34" s="86">
        <v>1</v>
      </c>
      <c r="J34" s="86">
        <v>1</v>
      </c>
      <c r="K34" s="86">
        <v>1</v>
      </c>
      <c r="L34" s="86">
        <v>0</v>
      </c>
      <c r="M34" s="86">
        <v>1</v>
      </c>
      <c r="N34" s="86">
        <v>0</v>
      </c>
      <c r="O34" s="86">
        <v>1</v>
      </c>
      <c r="P34" s="86">
        <v>0</v>
      </c>
      <c r="Q34" s="86">
        <v>0</v>
      </c>
      <c r="R34" s="86">
        <v>1</v>
      </c>
      <c r="S34" s="85">
        <v>1</v>
      </c>
      <c r="T34" s="85">
        <v>0</v>
      </c>
      <c r="U34" s="85">
        <v>0</v>
      </c>
      <c r="V34" s="85">
        <v>0</v>
      </c>
      <c r="W34" s="85">
        <v>1</v>
      </c>
      <c r="X34" s="85">
        <v>3</v>
      </c>
      <c r="Y34" s="85">
        <v>2</v>
      </c>
      <c r="Z34" s="85">
        <v>1</v>
      </c>
      <c r="AA34" s="85">
        <v>1</v>
      </c>
      <c r="AB34" s="85">
        <v>1</v>
      </c>
      <c r="AC34" s="85">
        <v>0</v>
      </c>
      <c r="AD34" s="85">
        <v>0</v>
      </c>
      <c r="AE34" s="85">
        <v>0</v>
      </c>
      <c r="AF34" s="85">
        <v>32</v>
      </c>
      <c r="AG34" s="85">
        <v>14.9</v>
      </c>
      <c r="AH34" s="85">
        <v>7.5</v>
      </c>
      <c r="AI34" s="85">
        <v>11</v>
      </c>
      <c r="AJ34" s="85">
        <v>0</v>
      </c>
      <c r="AK34" s="85">
        <v>0</v>
      </c>
      <c r="AL34" s="85">
        <v>0</v>
      </c>
      <c r="AM34" s="85">
        <v>1</v>
      </c>
      <c r="AN34" s="86">
        <f t="shared" si="11"/>
        <v>2.54841997961264E-2</v>
      </c>
      <c r="AO34" s="85">
        <v>7</v>
      </c>
      <c r="AP34" s="85">
        <v>0</v>
      </c>
      <c r="AQ34" s="85">
        <v>23</v>
      </c>
      <c r="AR34" s="85" t="s">
        <v>194</v>
      </c>
      <c r="AS34" s="85">
        <v>0</v>
      </c>
      <c r="AT34" s="85"/>
      <c r="AU34" s="85">
        <v>1205</v>
      </c>
      <c r="AV34" s="85">
        <v>2060</v>
      </c>
      <c r="AW34" s="85">
        <v>2400</v>
      </c>
      <c r="AX34" s="85">
        <v>3400</v>
      </c>
      <c r="AY34" s="85">
        <v>1900</v>
      </c>
      <c r="AZ34" s="86">
        <f t="shared" si="12"/>
        <v>3265</v>
      </c>
      <c r="BA34" s="86">
        <f t="shared" si="34"/>
        <v>9065</v>
      </c>
      <c r="BB34" s="86">
        <v>25</v>
      </c>
      <c r="BC34" s="86">
        <v>100</v>
      </c>
      <c r="BD34" s="86">
        <v>1000</v>
      </c>
      <c r="BE34" s="86">
        <v>1320</v>
      </c>
      <c r="BF34" s="86">
        <f t="shared" si="1"/>
        <v>2445</v>
      </c>
      <c r="BG34" s="86">
        <f t="shared" si="2"/>
        <v>1180</v>
      </c>
      <c r="BH34" s="86">
        <f t="shared" si="2"/>
        <v>1960</v>
      </c>
      <c r="BI34" s="86">
        <f t="shared" si="2"/>
        <v>1400</v>
      </c>
      <c r="BJ34" s="86">
        <f t="shared" si="2"/>
        <v>2080</v>
      </c>
      <c r="BK34" s="87">
        <f t="shared" si="24"/>
        <v>6620</v>
      </c>
      <c r="BL34" s="87">
        <f t="shared" si="35"/>
        <v>2.0746887966804978E-2</v>
      </c>
      <c r="BM34" s="87">
        <f t="shared" si="35"/>
        <v>4.8543689320388349E-2</v>
      </c>
      <c r="BN34" s="87">
        <f t="shared" si="35"/>
        <v>0.41666666666666669</v>
      </c>
      <c r="BO34" s="87">
        <f t="shared" si="35"/>
        <v>0.38823529411764707</v>
      </c>
      <c r="BP34" s="87">
        <f t="shared" si="36"/>
        <v>0.26971869829012685</v>
      </c>
      <c r="BQ34" s="85">
        <v>124</v>
      </c>
      <c r="BR34" s="85">
        <v>110</v>
      </c>
      <c r="BS34" s="85">
        <v>116</v>
      </c>
      <c r="BT34" s="85">
        <v>118</v>
      </c>
      <c r="BU34" s="85">
        <v>72</v>
      </c>
      <c r="BV34" s="85">
        <v>59</v>
      </c>
      <c r="BW34" s="85">
        <v>58</v>
      </c>
      <c r="BX34" s="85">
        <v>50</v>
      </c>
      <c r="BY34" s="85">
        <v>91</v>
      </c>
      <c r="BZ34" s="85">
        <v>66</v>
      </c>
      <c r="CA34" s="85">
        <v>74</v>
      </c>
      <c r="CB34" s="85">
        <v>86</v>
      </c>
      <c r="CC34" s="85">
        <v>24.2</v>
      </c>
      <c r="CD34" s="85">
        <v>19.100000000000001</v>
      </c>
      <c r="CE34" s="85">
        <v>19.7</v>
      </c>
      <c r="CF34" s="85">
        <v>20.399999999999999</v>
      </c>
      <c r="CG34" s="86">
        <f t="shared" si="32"/>
        <v>4.1322314049586778E-2</v>
      </c>
      <c r="CH34" s="86">
        <f t="shared" si="32"/>
        <v>5.235602094240837E-2</v>
      </c>
      <c r="CI34" s="86">
        <f t="shared" si="32"/>
        <v>5.0761421319796954E-2</v>
      </c>
      <c r="CJ34" s="86">
        <f t="shared" si="32"/>
        <v>4.9019607843137261E-2</v>
      </c>
      <c r="CK34" s="85">
        <v>4.0999999999999996</v>
      </c>
      <c r="CL34" s="85">
        <v>3</v>
      </c>
      <c r="CM34" s="85">
        <v>3.3</v>
      </c>
      <c r="CN34" s="85">
        <v>3.2</v>
      </c>
      <c r="CO34" s="85">
        <v>59</v>
      </c>
      <c r="CP34" s="85">
        <v>57</v>
      </c>
      <c r="CQ34" s="85">
        <v>59</v>
      </c>
      <c r="CR34" s="85">
        <v>53</v>
      </c>
      <c r="CS34" s="85"/>
      <c r="CT34" s="85">
        <v>2.95</v>
      </c>
      <c r="CU34" s="85">
        <v>3.33</v>
      </c>
      <c r="CV34" s="85">
        <v>3.76</v>
      </c>
      <c r="CW34" s="85">
        <v>3.73</v>
      </c>
      <c r="CX34" s="85">
        <v>3.79</v>
      </c>
      <c r="CY34" s="86">
        <f t="shared" si="4"/>
        <v>0.80999999999999961</v>
      </c>
      <c r="CZ34" s="86">
        <f t="shared" si="14"/>
        <v>0.80999999999999961</v>
      </c>
      <c r="DA34" s="86">
        <v>1</v>
      </c>
      <c r="DB34" s="86">
        <f t="shared" si="5"/>
        <v>20</v>
      </c>
      <c r="DC34" s="86">
        <f t="shared" si="5"/>
        <v>17.117117117117118</v>
      </c>
      <c r="DD34" s="86">
        <f t="shared" si="5"/>
        <v>15.691489361702128</v>
      </c>
      <c r="DE34" s="86">
        <f t="shared" si="5"/>
        <v>14.20911528150134</v>
      </c>
      <c r="DF34" s="85">
        <v>12.4</v>
      </c>
      <c r="DG34" s="85">
        <v>10.9</v>
      </c>
      <c r="DH34" s="85">
        <v>9.5</v>
      </c>
      <c r="DI34" s="85">
        <v>9.6</v>
      </c>
      <c r="DJ34" s="85">
        <v>3.2</v>
      </c>
      <c r="DK34" s="85">
        <v>4</v>
      </c>
      <c r="DL34" s="85">
        <v>4.5999999999999996</v>
      </c>
      <c r="DM34" s="85">
        <v>4.2</v>
      </c>
      <c r="DN34" s="85">
        <v>139</v>
      </c>
      <c r="DO34" s="85">
        <v>140</v>
      </c>
      <c r="DP34" s="85">
        <v>141</v>
      </c>
      <c r="DQ34" s="85">
        <v>145</v>
      </c>
      <c r="DR34" s="85">
        <v>142</v>
      </c>
      <c r="DS34" s="86">
        <f t="shared" si="6"/>
        <v>1</v>
      </c>
      <c r="DT34" s="86">
        <f t="shared" si="30"/>
        <v>2</v>
      </c>
      <c r="DU34" s="86">
        <f t="shared" si="31"/>
        <v>6</v>
      </c>
      <c r="DV34" s="86">
        <f t="shared" si="15"/>
        <v>145</v>
      </c>
      <c r="DW34" s="86">
        <f t="shared" si="16"/>
        <v>6</v>
      </c>
      <c r="DX34" s="86">
        <f t="shared" si="9"/>
        <v>6</v>
      </c>
      <c r="DY34" s="86">
        <f t="shared" si="17"/>
        <v>17.0702</v>
      </c>
      <c r="DZ34" s="85">
        <v>4.8</v>
      </c>
      <c r="EA34" s="85">
        <v>4.5999999999999996</v>
      </c>
      <c r="EB34" s="85">
        <v>4.4000000000000004</v>
      </c>
      <c r="EC34" s="85">
        <v>4.2</v>
      </c>
      <c r="ED34" s="85"/>
      <c r="EE34" s="85">
        <v>361</v>
      </c>
      <c r="EF34" s="85">
        <v>2754.9</v>
      </c>
      <c r="EG34" s="85">
        <v>1050.8</v>
      </c>
      <c r="EH34" s="85">
        <f t="shared" si="27"/>
        <v>-1704.1000000000001</v>
      </c>
      <c r="EI34" s="85">
        <v>330</v>
      </c>
      <c r="EJ34" s="82">
        <f t="shared" si="18"/>
        <v>319.1269841269841</v>
      </c>
      <c r="EK34" s="85"/>
      <c r="EL34" s="85">
        <v>308</v>
      </c>
      <c r="EM34" s="85">
        <v>306</v>
      </c>
      <c r="EN34" s="85">
        <v>471</v>
      </c>
      <c r="EO34" s="85"/>
      <c r="EP34" s="85">
        <v>237</v>
      </c>
      <c r="EQ34" s="85">
        <v>293</v>
      </c>
      <c r="ER34" s="86"/>
      <c r="ES34" s="85"/>
      <c r="ET34" s="85"/>
      <c r="EU34" s="85"/>
      <c r="EV34" s="85"/>
      <c r="EW34" s="85">
        <v>33.5</v>
      </c>
      <c r="EX34" s="85">
        <v>35.700000000000003</v>
      </c>
      <c r="EY34" s="85">
        <v>63</v>
      </c>
      <c r="EZ34" s="85"/>
      <c r="FA34" s="85">
        <v>52</v>
      </c>
      <c r="FB34" s="85">
        <v>54</v>
      </c>
      <c r="FC34" s="85"/>
      <c r="FD34" s="85"/>
      <c r="FE34" s="85"/>
      <c r="FF34" s="85">
        <v>9</v>
      </c>
      <c r="FG34" s="85">
        <v>11.7</v>
      </c>
      <c r="FH34" s="85">
        <f>EN34/EI34</f>
        <v>1.4272727272727272</v>
      </c>
      <c r="FI34" s="85">
        <f t="shared" si="33"/>
        <v>0.76948051948051943</v>
      </c>
      <c r="FJ34" s="85"/>
      <c r="FK34" s="86">
        <f t="shared" si="22"/>
        <v>4.1429472356527226</v>
      </c>
      <c r="FL34" s="86"/>
      <c r="FM34" s="86"/>
      <c r="FN34" s="84"/>
      <c r="FO34" s="84"/>
      <c r="FP34" s="84"/>
      <c r="FQ34" s="84"/>
      <c r="FR34" s="86">
        <f t="shared" si="23"/>
        <v>0.30415764790764793</v>
      </c>
      <c r="FS34" s="85"/>
      <c r="FT34" s="85"/>
      <c r="FU34" s="85"/>
      <c r="FV34" s="85"/>
      <c r="FW34" s="85"/>
      <c r="FX34" s="85"/>
      <c r="FY34" s="85"/>
      <c r="FZ34" s="85"/>
      <c r="GA34" s="85"/>
      <c r="GB34" s="85"/>
    </row>
    <row r="35" spans="1:184">
      <c r="A35" s="84">
        <v>33</v>
      </c>
      <c r="B35" s="84">
        <v>231243</v>
      </c>
      <c r="C35" s="85">
        <v>20170327</v>
      </c>
      <c r="D35" s="85">
        <v>60</v>
      </c>
      <c r="E35" s="85">
        <v>1</v>
      </c>
      <c r="F35" s="85">
        <v>165</v>
      </c>
      <c r="G35" s="85">
        <v>79.599999999999994</v>
      </c>
      <c r="H35" s="84">
        <f t="shared" si="10"/>
        <v>29.237832874196506</v>
      </c>
      <c r="I35" s="86">
        <v>0</v>
      </c>
      <c r="J35" s="86">
        <v>0</v>
      </c>
      <c r="K35" s="86">
        <v>0</v>
      </c>
      <c r="L35" s="86">
        <v>1</v>
      </c>
      <c r="M35" s="86">
        <v>1</v>
      </c>
      <c r="N35" s="86">
        <v>0</v>
      </c>
      <c r="O35" s="86">
        <v>1</v>
      </c>
      <c r="P35" s="86">
        <v>0</v>
      </c>
      <c r="Q35" s="86">
        <v>0</v>
      </c>
      <c r="R35" s="86">
        <v>0</v>
      </c>
      <c r="S35" s="85">
        <v>0</v>
      </c>
      <c r="T35" s="85">
        <v>0</v>
      </c>
      <c r="U35" s="85">
        <v>0</v>
      </c>
      <c r="V35" s="85">
        <v>0</v>
      </c>
      <c r="W35" s="85">
        <v>0</v>
      </c>
      <c r="X35" s="85">
        <v>2</v>
      </c>
      <c r="Y35" s="85">
        <v>2</v>
      </c>
      <c r="Z35" s="85">
        <v>1</v>
      </c>
      <c r="AA35" s="85">
        <v>1</v>
      </c>
      <c r="AB35" s="85">
        <v>1</v>
      </c>
      <c r="AC35" s="85">
        <v>1</v>
      </c>
      <c r="AD35" s="85">
        <v>0</v>
      </c>
      <c r="AE35" s="85">
        <v>0</v>
      </c>
      <c r="AF35" s="85">
        <v>31</v>
      </c>
      <c r="AG35" s="85">
        <v>49.1</v>
      </c>
      <c r="AH35" s="85">
        <v>7.5</v>
      </c>
      <c r="AI35" s="85">
        <v>17</v>
      </c>
      <c r="AJ35" s="85">
        <v>0</v>
      </c>
      <c r="AK35" s="85">
        <v>0</v>
      </c>
      <c r="AL35" s="85">
        <v>0</v>
      </c>
      <c r="AM35" s="85">
        <v>1</v>
      </c>
      <c r="AN35" s="86">
        <f t="shared" si="11"/>
        <v>1.7448352875488553E-2</v>
      </c>
      <c r="AO35" s="85">
        <v>8</v>
      </c>
      <c r="AP35" s="85">
        <v>0</v>
      </c>
      <c r="AQ35" s="85">
        <v>36</v>
      </c>
      <c r="AR35" s="85"/>
      <c r="AS35" s="85">
        <v>0</v>
      </c>
      <c r="AT35" s="85"/>
      <c r="AU35" s="85">
        <v>2220</v>
      </c>
      <c r="AV35" s="85">
        <v>6300</v>
      </c>
      <c r="AW35" s="85">
        <v>6300</v>
      </c>
      <c r="AX35" s="85">
        <v>4200</v>
      </c>
      <c r="AY35" s="85">
        <v>4000</v>
      </c>
      <c r="AZ35" s="86">
        <f t="shared" si="12"/>
        <v>8520</v>
      </c>
      <c r="BA35" s="86">
        <f t="shared" si="34"/>
        <v>19020</v>
      </c>
      <c r="BB35" s="86">
        <v>0</v>
      </c>
      <c r="BC35" s="86">
        <v>400</v>
      </c>
      <c r="BD35" s="86">
        <v>500</v>
      </c>
      <c r="BE35" s="86">
        <v>2400</v>
      </c>
      <c r="BF35" s="86">
        <f t="shared" si="1"/>
        <v>3300</v>
      </c>
      <c r="BG35" s="86">
        <f t="shared" si="2"/>
        <v>2220</v>
      </c>
      <c r="BH35" s="86">
        <f t="shared" si="2"/>
        <v>5900</v>
      </c>
      <c r="BI35" s="86">
        <f t="shared" si="2"/>
        <v>5800</v>
      </c>
      <c r="BJ35" s="86">
        <f t="shared" si="2"/>
        <v>1800</v>
      </c>
      <c r="BK35" s="87">
        <f t="shared" si="24"/>
        <v>15720</v>
      </c>
      <c r="BL35" s="87">
        <f t="shared" si="35"/>
        <v>0</v>
      </c>
      <c r="BM35" s="87">
        <f t="shared" si="35"/>
        <v>6.3492063492063489E-2</v>
      </c>
      <c r="BN35" s="87">
        <f t="shared" si="35"/>
        <v>7.9365079365079361E-2</v>
      </c>
      <c r="BO35" s="87">
        <f t="shared" si="35"/>
        <v>0.5714285714285714</v>
      </c>
      <c r="BP35" s="87">
        <f t="shared" si="36"/>
        <v>0.17350157728706625</v>
      </c>
      <c r="BQ35" s="85">
        <v>172</v>
      </c>
      <c r="BR35" s="85">
        <v>132</v>
      </c>
      <c r="BS35" s="85">
        <v>120</v>
      </c>
      <c r="BT35" s="85">
        <v>130</v>
      </c>
      <c r="BU35" s="85">
        <v>110</v>
      </c>
      <c r="BV35" s="85">
        <v>84</v>
      </c>
      <c r="BW35" s="85">
        <v>60</v>
      </c>
      <c r="BX35" s="85">
        <v>80</v>
      </c>
      <c r="BY35" s="85">
        <v>140</v>
      </c>
      <c r="BZ35" s="85">
        <v>60</v>
      </c>
      <c r="CA35" s="85">
        <v>120</v>
      </c>
      <c r="CB35" s="85">
        <v>124</v>
      </c>
      <c r="CC35" s="85">
        <v>39.299999999999997</v>
      </c>
      <c r="CD35" s="85">
        <v>34.1</v>
      </c>
      <c r="CE35" s="85">
        <v>35.200000000000003</v>
      </c>
      <c r="CF35" s="85">
        <v>36.200000000000003</v>
      </c>
      <c r="CG35" s="86">
        <f t="shared" si="32"/>
        <v>2.5445292620865142E-2</v>
      </c>
      <c r="CH35" s="86">
        <f t="shared" si="32"/>
        <v>2.9325513196480937E-2</v>
      </c>
      <c r="CI35" s="86">
        <f t="shared" si="32"/>
        <v>2.8409090909090908E-2</v>
      </c>
      <c r="CJ35" s="86">
        <f t="shared" si="32"/>
        <v>2.7624309392265192E-2</v>
      </c>
      <c r="CK35" s="85">
        <v>4</v>
      </c>
      <c r="CL35" s="85">
        <v>2.7</v>
      </c>
      <c r="CM35" s="85">
        <v>3.1</v>
      </c>
      <c r="CN35" s="85">
        <v>3.1</v>
      </c>
      <c r="CO35" s="85">
        <v>47</v>
      </c>
      <c r="CP35" s="85">
        <v>39</v>
      </c>
      <c r="CQ35" s="85">
        <v>32</v>
      </c>
      <c r="CR35" s="85">
        <v>26</v>
      </c>
      <c r="CS35" s="85"/>
      <c r="CT35" s="85">
        <v>1.46</v>
      </c>
      <c r="CU35" s="85">
        <v>1.53</v>
      </c>
      <c r="CV35" s="85">
        <v>1.35</v>
      </c>
      <c r="CW35" s="85">
        <v>1.42</v>
      </c>
      <c r="CX35" s="85">
        <v>1.45</v>
      </c>
      <c r="CY35" s="86">
        <f t="shared" si="4"/>
        <v>0.17999999999999994</v>
      </c>
      <c r="CZ35" s="86">
        <f t="shared" si="14"/>
        <v>7.0000000000000062E-2</v>
      </c>
      <c r="DA35" s="86">
        <v>0</v>
      </c>
      <c r="DB35" s="86">
        <f t="shared" si="5"/>
        <v>32.19178082191781</v>
      </c>
      <c r="DC35" s="86">
        <f t="shared" si="5"/>
        <v>25.490196078431371</v>
      </c>
      <c r="DD35" s="86">
        <f t="shared" si="5"/>
        <v>23.703703703703702</v>
      </c>
      <c r="DE35" s="86">
        <f t="shared" si="5"/>
        <v>18.30985915492958</v>
      </c>
      <c r="DF35" s="85">
        <v>39.6</v>
      </c>
      <c r="DG35" s="85">
        <v>37.6</v>
      </c>
      <c r="DH35" s="85">
        <v>43.1</v>
      </c>
      <c r="DI35" s="85">
        <v>40.799999999999997</v>
      </c>
      <c r="DJ35" s="85">
        <v>9.1999999999999993</v>
      </c>
      <c r="DK35" s="85">
        <v>9</v>
      </c>
      <c r="DL35" s="85">
        <v>9</v>
      </c>
      <c r="DM35" s="85">
        <v>7.3</v>
      </c>
      <c r="DN35" s="85">
        <v>138</v>
      </c>
      <c r="DO35" s="85">
        <v>143</v>
      </c>
      <c r="DP35" s="85">
        <v>144</v>
      </c>
      <c r="DQ35" s="85">
        <v>144</v>
      </c>
      <c r="DR35" s="85">
        <v>144</v>
      </c>
      <c r="DS35" s="86">
        <f t="shared" si="6"/>
        <v>5</v>
      </c>
      <c r="DT35" s="86">
        <f t="shared" si="30"/>
        <v>6</v>
      </c>
      <c r="DU35" s="86">
        <f t="shared" si="31"/>
        <v>6</v>
      </c>
      <c r="DV35" s="86">
        <f t="shared" si="15"/>
        <v>144</v>
      </c>
      <c r="DW35" s="86">
        <f t="shared" si="16"/>
        <v>6</v>
      </c>
      <c r="DX35" s="86">
        <f t="shared" si="9"/>
        <v>6</v>
      </c>
      <c r="DY35" s="86">
        <f t="shared" si="17"/>
        <v>17.158136986301368</v>
      </c>
      <c r="DZ35" s="85">
        <v>4.5</v>
      </c>
      <c r="EA35" s="85">
        <v>3.9</v>
      </c>
      <c r="EB35" s="85">
        <v>3.8</v>
      </c>
      <c r="EC35" s="85">
        <v>3.8</v>
      </c>
      <c r="ED35" s="85"/>
      <c r="EE35" s="85">
        <v>130</v>
      </c>
      <c r="EF35" s="85">
        <v>5626</v>
      </c>
      <c r="EG35" s="85">
        <v>2684.5</v>
      </c>
      <c r="EH35" s="85">
        <f t="shared" si="27"/>
        <v>-2941.5</v>
      </c>
      <c r="EI35" s="85"/>
      <c r="EJ35" s="82">
        <f t="shared" si="18"/>
        <v>300.00793650793651</v>
      </c>
      <c r="EK35" s="85"/>
      <c r="EL35" s="85">
        <v>289</v>
      </c>
      <c r="EM35" s="85">
        <v>277</v>
      </c>
      <c r="EN35" s="85"/>
      <c r="EO35" s="85"/>
      <c r="EP35" s="85">
        <v>430</v>
      </c>
      <c r="EQ35" s="85">
        <v>352</v>
      </c>
      <c r="ER35" s="86"/>
      <c r="ES35" s="85"/>
      <c r="ET35" s="85"/>
      <c r="EU35" s="85"/>
      <c r="EV35" s="85"/>
      <c r="EW35" s="85">
        <v>20.2</v>
      </c>
      <c r="EX35" s="85">
        <v>23.4</v>
      </c>
      <c r="EY35" s="85"/>
      <c r="EZ35" s="85"/>
      <c r="FA35" s="85">
        <v>108</v>
      </c>
      <c r="FB35" s="85">
        <v>108</v>
      </c>
      <c r="FC35" s="85"/>
      <c r="FD35" s="85"/>
      <c r="FE35" s="85"/>
      <c r="FF35" s="85">
        <v>9.9</v>
      </c>
      <c r="FG35" s="85">
        <v>8.5</v>
      </c>
      <c r="FH35" s="85"/>
      <c r="FI35" s="85">
        <f t="shared" si="33"/>
        <v>1.4878892733564013</v>
      </c>
      <c r="FJ35" s="85"/>
      <c r="FK35" s="86">
        <f t="shared" si="22"/>
        <v>5.3836633663366342</v>
      </c>
      <c r="FL35" s="86"/>
      <c r="FM35" s="86"/>
      <c r="FN35" s="84"/>
      <c r="FO35" s="84"/>
      <c r="FP35" s="84"/>
      <c r="FQ35" s="84"/>
      <c r="FR35" s="86">
        <f t="shared" si="23"/>
        <v>-1.3552479815455591</v>
      </c>
      <c r="FS35" s="85"/>
      <c r="FT35" s="85"/>
      <c r="FU35" s="85"/>
      <c r="FV35" s="85"/>
      <c r="FW35" s="85"/>
      <c r="FX35" s="85"/>
      <c r="FY35" s="85"/>
      <c r="FZ35" s="85"/>
      <c r="GA35" s="85"/>
      <c r="GB35" s="85"/>
    </row>
    <row r="36" spans="1:184">
      <c r="A36" s="84">
        <v>34</v>
      </c>
      <c r="B36" s="84">
        <v>3800587</v>
      </c>
      <c r="C36" s="85">
        <v>20170328</v>
      </c>
      <c r="D36" s="85">
        <v>77</v>
      </c>
      <c r="E36" s="85">
        <v>1</v>
      </c>
      <c r="F36" s="85">
        <v>153.80000000000001</v>
      </c>
      <c r="G36" s="85">
        <v>56.1</v>
      </c>
      <c r="H36" s="84">
        <f t="shared" si="10"/>
        <v>23.716477752168302</v>
      </c>
      <c r="I36" s="86">
        <v>1</v>
      </c>
      <c r="J36" s="86">
        <v>0</v>
      </c>
      <c r="K36" s="86">
        <v>0</v>
      </c>
      <c r="L36" s="86">
        <v>1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5">
        <v>1</v>
      </c>
      <c r="T36" s="85">
        <v>0</v>
      </c>
      <c r="U36" s="85">
        <v>1</v>
      </c>
      <c r="V36" s="85">
        <v>0</v>
      </c>
      <c r="W36" s="85">
        <v>0</v>
      </c>
      <c r="X36" s="85">
        <v>2</v>
      </c>
      <c r="Y36" s="85">
        <v>2</v>
      </c>
      <c r="Z36" s="85">
        <v>1</v>
      </c>
      <c r="AA36" s="85">
        <v>1</v>
      </c>
      <c r="AB36" s="85">
        <v>0</v>
      </c>
      <c r="AC36" s="85">
        <v>1</v>
      </c>
      <c r="AD36" s="85">
        <v>0</v>
      </c>
      <c r="AE36" s="85">
        <v>0</v>
      </c>
      <c r="AF36" s="85">
        <v>41</v>
      </c>
      <c r="AG36" s="85">
        <v>34.799999999999997</v>
      </c>
      <c r="AH36" s="85">
        <v>7.5</v>
      </c>
      <c r="AI36" s="85">
        <v>2</v>
      </c>
      <c r="AJ36" s="85">
        <v>0</v>
      </c>
      <c r="AK36" s="85">
        <v>0</v>
      </c>
      <c r="AL36" s="85">
        <v>0</v>
      </c>
      <c r="AM36" s="85">
        <v>1</v>
      </c>
      <c r="AN36" s="86">
        <f t="shared" si="11"/>
        <v>2.4757377698554166E-2</v>
      </c>
      <c r="AO36" s="85">
        <v>3</v>
      </c>
      <c r="AP36" s="85">
        <v>0</v>
      </c>
      <c r="AQ36" s="85">
        <v>28</v>
      </c>
      <c r="AR36" s="85" t="s">
        <v>81</v>
      </c>
      <c r="AS36" s="85">
        <v>0</v>
      </c>
      <c r="AT36" s="85"/>
      <c r="AU36" s="85">
        <v>900</v>
      </c>
      <c r="AV36" s="85">
        <v>2324</v>
      </c>
      <c r="AW36" s="85">
        <v>4200</v>
      </c>
      <c r="AX36" s="85">
        <v>1900</v>
      </c>
      <c r="AY36" s="85">
        <v>1300</v>
      </c>
      <c r="AZ36" s="86">
        <f t="shared" si="12"/>
        <v>3224</v>
      </c>
      <c r="BA36" s="86">
        <f t="shared" si="34"/>
        <v>9324</v>
      </c>
      <c r="BB36" s="86">
        <v>0</v>
      </c>
      <c r="BC36" s="86">
        <v>700</v>
      </c>
      <c r="BD36" s="86">
        <v>500</v>
      </c>
      <c r="BE36" s="86">
        <v>400</v>
      </c>
      <c r="BF36" s="86">
        <f t="shared" si="1"/>
        <v>1600</v>
      </c>
      <c r="BG36" s="86">
        <f t="shared" si="2"/>
        <v>900</v>
      </c>
      <c r="BH36" s="86">
        <f t="shared" si="2"/>
        <v>1624</v>
      </c>
      <c r="BI36" s="86">
        <f t="shared" si="2"/>
        <v>3700</v>
      </c>
      <c r="BJ36" s="86">
        <f t="shared" si="2"/>
        <v>1500</v>
      </c>
      <c r="BK36" s="87">
        <f t="shared" si="24"/>
        <v>7724</v>
      </c>
      <c r="BL36" s="87">
        <f t="shared" si="35"/>
        <v>0</v>
      </c>
      <c r="BM36" s="87">
        <f t="shared" si="35"/>
        <v>0.30120481927710846</v>
      </c>
      <c r="BN36" s="87">
        <f t="shared" si="35"/>
        <v>0.11904761904761904</v>
      </c>
      <c r="BO36" s="87">
        <f t="shared" si="35"/>
        <v>0.21052631578947367</v>
      </c>
      <c r="BP36" s="87">
        <f t="shared" si="36"/>
        <v>0.1716001716001716</v>
      </c>
      <c r="BQ36" s="85">
        <v>124</v>
      </c>
      <c r="BR36" s="85">
        <v>103</v>
      </c>
      <c r="BS36" s="85">
        <v>118</v>
      </c>
      <c r="BT36" s="85">
        <v>125</v>
      </c>
      <c r="BU36" s="85">
        <v>72</v>
      </c>
      <c r="BV36" s="85">
        <v>81</v>
      </c>
      <c r="BW36" s="85">
        <v>55</v>
      </c>
      <c r="BX36" s="85">
        <v>74</v>
      </c>
      <c r="BY36" s="85">
        <v>105</v>
      </c>
      <c r="BZ36" s="85">
        <v>84</v>
      </c>
      <c r="CA36" s="85">
        <v>94</v>
      </c>
      <c r="CB36" s="85">
        <v>92</v>
      </c>
      <c r="CC36" s="85">
        <v>29.1</v>
      </c>
      <c r="CD36" s="85">
        <v>32.299999999999997</v>
      </c>
      <c r="CE36" s="85">
        <v>30.9</v>
      </c>
      <c r="CF36" s="85">
        <v>28</v>
      </c>
      <c r="CG36" s="86">
        <f t="shared" si="32"/>
        <v>3.4364261168384876E-2</v>
      </c>
      <c r="CH36" s="86">
        <f t="shared" si="32"/>
        <v>3.0959752321981428E-2</v>
      </c>
      <c r="CI36" s="86">
        <f t="shared" si="32"/>
        <v>3.236245954692557E-2</v>
      </c>
      <c r="CJ36" s="86">
        <f t="shared" si="32"/>
        <v>3.5714285714285712E-2</v>
      </c>
      <c r="CK36" s="85">
        <v>3.4</v>
      </c>
      <c r="CL36" s="85">
        <v>3</v>
      </c>
      <c r="CM36" s="85">
        <v>2.9</v>
      </c>
      <c r="CN36" s="85">
        <v>2.9</v>
      </c>
      <c r="CO36" s="85">
        <v>55</v>
      </c>
      <c r="CP36" s="85">
        <v>43</v>
      </c>
      <c r="CQ36" s="85">
        <v>32</v>
      </c>
      <c r="CR36" s="85">
        <v>29</v>
      </c>
      <c r="CS36" s="85"/>
      <c r="CT36" s="85">
        <v>1.54</v>
      </c>
      <c r="CU36" s="85">
        <v>1.61</v>
      </c>
      <c r="CV36" s="85">
        <v>1.59</v>
      </c>
      <c r="CW36" s="85">
        <v>1.68</v>
      </c>
      <c r="CX36" s="85">
        <v>1.68</v>
      </c>
      <c r="CY36" s="86">
        <f t="shared" si="4"/>
        <v>0.1399999999999999</v>
      </c>
      <c r="CZ36" s="86">
        <f t="shared" si="14"/>
        <v>0.1399999999999999</v>
      </c>
      <c r="DA36" s="86">
        <v>0</v>
      </c>
      <c r="DB36" s="86">
        <f t="shared" si="5"/>
        <v>35.714285714285715</v>
      </c>
      <c r="DC36" s="86">
        <f t="shared" si="5"/>
        <v>26.70807453416149</v>
      </c>
      <c r="DD36" s="86">
        <f t="shared" si="5"/>
        <v>20.125786163522012</v>
      </c>
      <c r="DE36" s="86">
        <f t="shared" si="5"/>
        <v>17.261904761904763</v>
      </c>
      <c r="DF36" s="85">
        <v>34.799999999999997</v>
      </c>
      <c r="DG36" s="85">
        <v>33.1</v>
      </c>
      <c r="DH36" s="85">
        <v>33.6</v>
      </c>
      <c r="DI36" s="85">
        <v>31.6</v>
      </c>
      <c r="DJ36" s="85">
        <v>9.3000000000000007</v>
      </c>
      <c r="DK36" s="85">
        <v>8.6999999999999993</v>
      </c>
      <c r="DL36" s="85">
        <v>8.9</v>
      </c>
      <c r="DM36" s="85">
        <v>8.8000000000000007</v>
      </c>
      <c r="DN36" s="85">
        <v>142</v>
      </c>
      <c r="DO36" s="85">
        <v>146</v>
      </c>
      <c r="DP36" s="85">
        <v>147</v>
      </c>
      <c r="DQ36" s="85">
        <v>143</v>
      </c>
      <c r="DR36" s="85">
        <v>135</v>
      </c>
      <c r="DS36" s="86">
        <f t="shared" si="6"/>
        <v>4</v>
      </c>
      <c r="DT36" s="86">
        <f t="shared" si="30"/>
        <v>5</v>
      </c>
      <c r="DU36" s="86">
        <f t="shared" si="31"/>
        <v>1</v>
      </c>
      <c r="DV36" s="86">
        <f t="shared" si="15"/>
        <v>147</v>
      </c>
      <c r="DW36" s="86">
        <f t="shared" si="16"/>
        <v>5</v>
      </c>
      <c r="DX36" s="86">
        <f t="shared" si="9"/>
        <v>5</v>
      </c>
      <c r="DY36" s="86">
        <f t="shared" si="17"/>
        <v>18.05245714285714</v>
      </c>
      <c r="DZ36" s="85">
        <v>4.4000000000000004</v>
      </c>
      <c r="EA36" s="85">
        <v>4.0999999999999996</v>
      </c>
      <c r="EB36" s="85">
        <v>4.3</v>
      </c>
      <c r="EC36" s="85">
        <v>4.5999999999999996</v>
      </c>
      <c r="ED36" s="85"/>
      <c r="EE36" s="85">
        <v>170</v>
      </c>
      <c r="EF36" s="85">
        <v>581.29999999999995</v>
      </c>
      <c r="EG36" s="84"/>
      <c r="EH36" s="85"/>
      <c r="EI36" s="84"/>
      <c r="EJ36" s="82">
        <f t="shared" si="18"/>
        <v>313.08730158730162</v>
      </c>
      <c r="EK36" s="84"/>
      <c r="EL36" s="85">
        <v>278</v>
      </c>
      <c r="EM36" s="84"/>
      <c r="EN36" s="85">
        <v>258</v>
      </c>
      <c r="EO36" s="85"/>
      <c r="EP36" s="85">
        <v>504</v>
      </c>
      <c r="EQ36" s="84"/>
      <c r="ER36" s="86"/>
      <c r="ES36" s="85"/>
      <c r="ET36" s="85"/>
      <c r="EU36" s="85"/>
      <c r="EV36" s="85"/>
      <c r="EW36" s="85">
        <v>50</v>
      </c>
      <c r="EX36" s="85"/>
      <c r="EY36" s="85"/>
      <c r="EZ36" s="85"/>
      <c r="FA36" s="85">
        <v>84</v>
      </c>
      <c r="FB36" s="85"/>
      <c r="FC36" s="85"/>
      <c r="FD36" s="85"/>
      <c r="FE36" s="85"/>
      <c r="FF36" s="85">
        <v>15</v>
      </c>
      <c r="FG36" s="85"/>
      <c r="FH36" s="85"/>
      <c r="FI36" s="85">
        <f t="shared" si="33"/>
        <v>1.8129496402877698</v>
      </c>
      <c r="FJ36" s="85"/>
      <c r="FK36" s="86">
        <f t="shared" si="22"/>
        <v>2.0906666666666665</v>
      </c>
      <c r="FL36" s="86"/>
      <c r="FM36" s="86"/>
      <c r="FN36" s="84"/>
      <c r="FO36" s="84"/>
      <c r="FP36" s="84"/>
      <c r="FQ36" s="84"/>
      <c r="FR36" s="86">
        <f t="shared" si="23"/>
        <v>-0.73391286970423653</v>
      </c>
      <c r="FS36" s="85"/>
      <c r="FT36" s="85">
        <v>3.4</v>
      </c>
      <c r="FU36" s="85"/>
      <c r="FV36" s="85">
        <v>80.5</v>
      </c>
      <c r="FW36" s="85"/>
      <c r="FX36" s="85">
        <v>25</v>
      </c>
      <c r="FY36" s="85"/>
      <c r="FZ36" s="85">
        <v>175</v>
      </c>
      <c r="GA36" s="85"/>
      <c r="GB36" s="85">
        <v>140</v>
      </c>
    </row>
    <row r="37" spans="1:184">
      <c r="A37" s="84">
        <v>35</v>
      </c>
      <c r="B37" s="84">
        <v>5511207</v>
      </c>
      <c r="C37" s="85">
        <v>20170328</v>
      </c>
      <c r="D37" s="85">
        <v>87</v>
      </c>
      <c r="E37" s="85">
        <v>0</v>
      </c>
      <c r="F37" s="85">
        <v>140</v>
      </c>
      <c r="G37" s="85">
        <v>53.9</v>
      </c>
      <c r="H37" s="84">
        <f t="shared" si="10"/>
        <v>27.500000000000004</v>
      </c>
      <c r="I37" s="86">
        <v>0</v>
      </c>
      <c r="J37" s="86">
        <v>1</v>
      </c>
      <c r="K37" s="86">
        <v>1</v>
      </c>
      <c r="L37" s="86">
        <v>1</v>
      </c>
      <c r="M37" s="86">
        <v>0</v>
      </c>
      <c r="N37" s="86">
        <v>0</v>
      </c>
      <c r="O37" s="86">
        <v>0</v>
      </c>
      <c r="P37" s="86">
        <v>1</v>
      </c>
      <c r="Q37" s="86">
        <v>1</v>
      </c>
      <c r="R37" s="86">
        <v>0</v>
      </c>
      <c r="S37" s="85">
        <v>1</v>
      </c>
      <c r="T37" s="85">
        <v>0</v>
      </c>
      <c r="U37" s="85">
        <v>0</v>
      </c>
      <c r="V37" s="85">
        <v>0</v>
      </c>
      <c r="W37" s="85">
        <v>0</v>
      </c>
      <c r="X37" s="85">
        <v>1</v>
      </c>
      <c r="Y37" s="85">
        <v>3</v>
      </c>
      <c r="Z37" s="85">
        <v>1</v>
      </c>
      <c r="AA37" s="85">
        <v>1</v>
      </c>
      <c r="AB37" s="85">
        <v>0</v>
      </c>
      <c r="AC37" s="85">
        <v>1</v>
      </c>
      <c r="AD37" s="85">
        <v>0</v>
      </c>
      <c r="AE37" s="85">
        <v>0</v>
      </c>
      <c r="AF37" s="85">
        <v>31</v>
      </c>
      <c r="AG37" s="85">
        <v>51.5</v>
      </c>
      <c r="AH37" s="85">
        <v>7.5</v>
      </c>
      <c r="AI37" s="85">
        <v>10</v>
      </c>
      <c r="AJ37" s="85">
        <v>0</v>
      </c>
      <c r="AK37" s="85">
        <v>0</v>
      </c>
      <c r="AL37" s="85">
        <v>0</v>
      </c>
      <c r="AM37" s="85">
        <v>1</v>
      </c>
      <c r="AN37" s="86">
        <f t="shared" si="11"/>
        <v>2.5767882910740052E-2</v>
      </c>
      <c r="AO37" s="85">
        <v>7</v>
      </c>
      <c r="AP37" s="85">
        <v>0</v>
      </c>
      <c r="AQ37" s="85">
        <v>22</v>
      </c>
      <c r="AR37" s="85" t="s">
        <v>82</v>
      </c>
      <c r="AS37" s="85">
        <v>1</v>
      </c>
      <c r="AT37" s="88" t="s">
        <v>83</v>
      </c>
      <c r="AU37" s="85">
        <v>1100</v>
      </c>
      <c r="AV37" s="85">
        <v>700</v>
      </c>
      <c r="AW37" s="85">
        <v>1300</v>
      </c>
      <c r="AX37" s="85">
        <v>1900</v>
      </c>
      <c r="AY37" s="85">
        <v>1900</v>
      </c>
      <c r="AZ37" s="86">
        <f t="shared" si="12"/>
        <v>1800</v>
      </c>
      <c r="BA37" s="86">
        <f t="shared" si="34"/>
        <v>5000</v>
      </c>
      <c r="BB37" s="86">
        <v>0</v>
      </c>
      <c r="BC37" s="86">
        <v>400</v>
      </c>
      <c r="BD37" s="86">
        <v>650</v>
      </c>
      <c r="BE37" s="86">
        <v>800</v>
      </c>
      <c r="BF37" s="86">
        <f t="shared" si="1"/>
        <v>1850</v>
      </c>
      <c r="BG37" s="86">
        <f t="shared" si="2"/>
        <v>1100</v>
      </c>
      <c r="BH37" s="86">
        <f t="shared" si="2"/>
        <v>300</v>
      </c>
      <c r="BI37" s="86">
        <f t="shared" si="2"/>
        <v>650</v>
      </c>
      <c r="BJ37" s="86">
        <f t="shared" si="2"/>
        <v>1100</v>
      </c>
      <c r="BK37" s="87">
        <f t="shared" si="24"/>
        <v>3150</v>
      </c>
      <c r="BL37" s="87">
        <f t="shared" si="35"/>
        <v>0</v>
      </c>
      <c r="BM37" s="87">
        <f t="shared" si="35"/>
        <v>0.5714285714285714</v>
      </c>
      <c r="BN37" s="87">
        <f t="shared" si="35"/>
        <v>0.5</v>
      </c>
      <c r="BO37" s="87">
        <f t="shared" si="35"/>
        <v>0.42105263157894735</v>
      </c>
      <c r="BP37" s="87">
        <f t="shared" si="36"/>
        <v>0.37</v>
      </c>
      <c r="BQ37" s="85">
        <v>158</v>
      </c>
      <c r="BR37" s="85">
        <v>148</v>
      </c>
      <c r="BS37" s="85">
        <v>128</v>
      </c>
      <c r="BT37" s="85">
        <v>134</v>
      </c>
      <c r="BU37" s="85">
        <v>98</v>
      </c>
      <c r="BV37" s="85">
        <v>76</v>
      </c>
      <c r="BW37" s="85">
        <v>88</v>
      </c>
      <c r="BX37" s="85">
        <v>78</v>
      </c>
      <c r="BY37" s="85">
        <v>135</v>
      </c>
      <c r="BZ37" s="85">
        <v>70</v>
      </c>
      <c r="CA37" s="85">
        <v>90</v>
      </c>
      <c r="CB37" s="85">
        <v>114</v>
      </c>
      <c r="CC37" s="85">
        <v>36.9</v>
      </c>
      <c r="CD37" s="85">
        <v>34.5</v>
      </c>
      <c r="CE37" s="85">
        <v>34.9</v>
      </c>
      <c r="CF37" s="85">
        <v>37.200000000000003</v>
      </c>
      <c r="CG37" s="86">
        <f t="shared" si="32"/>
        <v>2.7100271002710029E-2</v>
      </c>
      <c r="CH37" s="86">
        <f t="shared" si="32"/>
        <v>2.8985507246376812E-2</v>
      </c>
      <c r="CI37" s="86">
        <f t="shared" si="32"/>
        <v>2.865329512893983E-2</v>
      </c>
      <c r="CJ37" s="86">
        <f t="shared" si="32"/>
        <v>2.6881720430107524E-2</v>
      </c>
      <c r="CK37" s="85">
        <v>3.8</v>
      </c>
      <c r="CL37" s="85">
        <v>3.4</v>
      </c>
      <c r="CM37" s="85">
        <v>3.3</v>
      </c>
      <c r="CN37" s="85">
        <v>3.3</v>
      </c>
      <c r="CO37" s="85">
        <v>21</v>
      </c>
      <c r="CP37" s="85">
        <v>18</v>
      </c>
      <c r="CQ37" s="85">
        <v>14</v>
      </c>
      <c r="CR37" s="85">
        <v>15</v>
      </c>
      <c r="CS37" s="85"/>
      <c r="CT37" s="85">
        <v>0.79</v>
      </c>
      <c r="CU37" s="85">
        <v>0.67</v>
      </c>
      <c r="CV37" s="85">
        <v>0.52</v>
      </c>
      <c r="CW37" s="85">
        <v>0.78</v>
      </c>
      <c r="CX37" s="85">
        <v>0.75</v>
      </c>
      <c r="CY37" s="86">
        <f t="shared" si="4"/>
        <v>0.27</v>
      </c>
      <c r="CZ37" s="86">
        <f t="shared" si="14"/>
        <v>-1.0000000000000009E-2</v>
      </c>
      <c r="DA37" s="86">
        <v>0</v>
      </c>
      <c r="DB37" s="86">
        <f t="shared" si="5"/>
        <v>26.582278481012658</v>
      </c>
      <c r="DC37" s="86">
        <f t="shared" si="5"/>
        <v>26.865671641791042</v>
      </c>
      <c r="DD37" s="86">
        <f t="shared" si="5"/>
        <v>26.923076923076923</v>
      </c>
      <c r="DE37" s="86">
        <f t="shared" si="5"/>
        <v>19.23076923076923</v>
      </c>
      <c r="DF37" s="85">
        <v>51.5</v>
      </c>
      <c r="DG37" s="85">
        <v>61.7</v>
      </c>
      <c r="DH37" s="85">
        <v>81.400000000000006</v>
      </c>
      <c r="DI37" s="85">
        <v>52.2</v>
      </c>
      <c r="DJ37" s="85">
        <v>5.3</v>
      </c>
      <c r="DK37" s="85">
        <v>5.7</v>
      </c>
      <c r="DL37" s="85">
        <v>5.2</v>
      </c>
      <c r="DM37" s="85">
        <v>5.9</v>
      </c>
      <c r="DN37" s="85">
        <v>136</v>
      </c>
      <c r="DO37" s="85">
        <v>139</v>
      </c>
      <c r="DP37" s="85">
        <v>143</v>
      </c>
      <c r="DQ37" s="85">
        <v>146</v>
      </c>
      <c r="DR37" s="85">
        <v>142</v>
      </c>
      <c r="DS37" s="86">
        <f t="shared" si="6"/>
        <v>3</v>
      </c>
      <c r="DT37" s="86">
        <f t="shared" si="30"/>
        <v>7</v>
      </c>
      <c r="DU37" s="86">
        <f t="shared" si="31"/>
        <v>10</v>
      </c>
      <c r="DV37" s="86">
        <f t="shared" si="15"/>
        <v>146</v>
      </c>
      <c r="DW37" s="86">
        <f t="shared" si="16"/>
        <v>10</v>
      </c>
      <c r="DX37" s="86">
        <f t="shared" si="9"/>
        <v>10</v>
      </c>
      <c r="DY37" s="86">
        <f t="shared" si="17"/>
        <v>17.324632911392406</v>
      </c>
      <c r="DZ37" s="85">
        <v>4</v>
      </c>
      <c r="EA37" s="85">
        <v>3.8</v>
      </c>
      <c r="EB37" s="85">
        <v>3.5</v>
      </c>
      <c r="EC37" s="85">
        <v>4.2</v>
      </c>
      <c r="ED37" s="85"/>
      <c r="EE37" s="85">
        <v>152</v>
      </c>
      <c r="EF37" s="85">
        <v>1207.9000000000001</v>
      </c>
      <c r="EG37" s="85">
        <v>302.3</v>
      </c>
      <c r="EH37" s="85">
        <f t="shared" si="27"/>
        <v>-905.60000000000014</v>
      </c>
      <c r="EI37" s="85">
        <v>280</v>
      </c>
      <c r="EJ37" s="82">
        <f t="shared" si="18"/>
        <v>287.94444444444446</v>
      </c>
      <c r="EK37" s="85"/>
      <c r="EL37" s="85">
        <v>283</v>
      </c>
      <c r="EM37" s="85"/>
      <c r="EN37" s="85">
        <v>543</v>
      </c>
      <c r="EO37" s="85">
        <v>536</v>
      </c>
      <c r="EP37" s="85">
        <v>183</v>
      </c>
      <c r="EQ37" s="84"/>
      <c r="ER37" s="86">
        <f t="shared" si="37"/>
        <v>-7</v>
      </c>
      <c r="ES37" s="85"/>
      <c r="ET37" s="85"/>
      <c r="EU37" s="85"/>
      <c r="EV37" s="85"/>
      <c r="EW37" s="85">
        <v>33.4</v>
      </c>
      <c r="EX37" s="85"/>
      <c r="EY37" s="85">
        <v>41</v>
      </c>
      <c r="EZ37" s="85"/>
      <c r="FA37" s="85">
        <v>29</v>
      </c>
      <c r="FB37" s="85"/>
      <c r="FC37" s="85"/>
      <c r="FD37" s="85"/>
      <c r="FE37" s="85"/>
      <c r="FF37" s="85">
        <v>19.100000000000001</v>
      </c>
      <c r="FG37" s="85"/>
      <c r="FH37" s="85">
        <f t="shared" ref="FH37:FH96" si="39">EN37/EI37</f>
        <v>1.9392857142857143</v>
      </c>
      <c r="FI37" s="85">
        <f t="shared" si="33"/>
        <v>0.64664310954063609</v>
      </c>
      <c r="FJ37" s="85"/>
      <c r="FK37" s="86">
        <f t="shared" si="22"/>
        <v>0.45858986252846418</v>
      </c>
      <c r="FL37" s="86"/>
      <c r="FM37" s="86"/>
      <c r="FN37" s="84"/>
      <c r="FO37" s="84"/>
      <c r="FP37" s="84"/>
      <c r="FQ37" s="84"/>
      <c r="FR37" s="86">
        <f t="shared" si="23"/>
        <v>0.46623478602277185</v>
      </c>
      <c r="FS37" s="85">
        <v>0.4</v>
      </c>
      <c r="FT37" s="85">
        <v>0.2</v>
      </c>
      <c r="FU37" s="85">
        <v>127</v>
      </c>
      <c r="FV37" s="88">
        <v>72.099999999999994</v>
      </c>
      <c r="FW37" s="88">
        <v>33</v>
      </c>
      <c r="FX37" s="88">
        <v>15</v>
      </c>
      <c r="FY37" s="88">
        <v>225</v>
      </c>
      <c r="FZ37" s="88">
        <v>89</v>
      </c>
      <c r="GA37" s="88">
        <v>7</v>
      </c>
      <c r="GB37" s="88">
        <v>5</v>
      </c>
    </row>
    <row r="38" spans="1:184">
      <c r="A38" s="84">
        <v>36</v>
      </c>
      <c r="B38" s="84">
        <v>1453616</v>
      </c>
      <c r="C38" s="85">
        <v>20170330</v>
      </c>
      <c r="D38" s="85">
        <v>81</v>
      </c>
      <c r="E38" s="85">
        <v>1</v>
      </c>
      <c r="F38" s="85">
        <v>160</v>
      </c>
      <c r="G38" s="85">
        <v>62.3</v>
      </c>
      <c r="H38" s="84">
        <f t="shared" si="10"/>
        <v>24.3359375</v>
      </c>
      <c r="I38" s="86">
        <v>1</v>
      </c>
      <c r="J38" s="86">
        <v>1</v>
      </c>
      <c r="K38" s="86">
        <v>0</v>
      </c>
      <c r="L38" s="86">
        <v>0</v>
      </c>
      <c r="M38" s="86">
        <v>1</v>
      </c>
      <c r="N38" s="86">
        <v>1</v>
      </c>
      <c r="O38" s="86">
        <v>1</v>
      </c>
      <c r="P38" s="86">
        <v>0</v>
      </c>
      <c r="Q38" s="86">
        <v>0</v>
      </c>
      <c r="R38" s="86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3</v>
      </c>
      <c r="Y38" s="85">
        <v>2</v>
      </c>
      <c r="Z38" s="85">
        <v>1</v>
      </c>
      <c r="AA38" s="85">
        <v>1</v>
      </c>
      <c r="AB38" s="85">
        <v>1</v>
      </c>
      <c r="AC38" s="85">
        <v>0</v>
      </c>
      <c r="AD38" s="85">
        <v>0</v>
      </c>
      <c r="AE38" s="85">
        <v>0</v>
      </c>
      <c r="AF38" s="85">
        <v>20</v>
      </c>
      <c r="AG38" s="85">
        <v>43</v>
      </c>
      <c r="AH38" s="85">
        <v>7.5</v>
      </c>
      <c r="AI38" s="85">
        <v>7</v>
      </c>
      <c r="AJ38" s="85">
        <v>0</v>
      </c>
      <c r="AK38" s="85">
        <v>0</v>
      </c>
      <c r="AL38" s="85">
        <v>0</v>
      </c>
      <c r="AM38" s="85">
        <v>1</v>
      </c>
      <c r="AN38" s="86">
        <f t="shared" si="11"/>
        <v>2.2293561619404316E-2</v>
      </c>
      <c r="AO38" s="85">
        <v>7</v>
      </c>
      <c r="AP38" s="85">
        <v>0</v>
      </c>
      <c r="AQ38" s="85">
        <v>27</v>
      </c>
      <c r="AR38" s="85" t="s">
        <v>84</v>
      </c>
      <c r="AS38" s="85">
        <v>0</v>
      </c>
      <c r="AT38" s="85"/>
      <c r="AU38" s="85">
        <v>100</v>
      </c>
      <c r="AV38" s="85">
        <v>700</v>
      </c>
      <c r="AW38" s="85">
        <v>2600</v>
      </c>
      <c r="AX38" s="85">
        <v>2100</v>
      </c>
      <c r="AY38" s="85">
        <v>1100</v>
      </c>
      <c r="AZ38" s="86">
        <f t="shared" si="12"/>
        <v>800</v>
      </c>
      <c r="BA38" s="86">
        <f t="shared" si="34"/>
        <v>5500</v>
      </c>
      <c r="BB38" s="86">
        <v>0</v>
      </c>
      <c r="BC38" s="86">
        <v>0</v>
      </c>
      <c r="BD38" s="86">
        <v>250</v>
      </c>
      <c r="BE38" s="86">
        <v>200</v>
      </c>
      <c r="BF38" s="86">
        <f t="shared" si="1"/>
        <v>450</v>
      </c>
      <c r="BG38" s="86">
        <f t="shared" si="2"/>
        <v>100</v>
      </c>
      <c r="BH38" s="86">
        <f t="shared" si="2"/>
        <v>700</v>
      </c>
      <c r="BI38" s="86">
        <f t="shared" si="2"/>
        <v>2350</v>
      </c>
      <c r="BJ38" s="86">
        <f t="shared" si="2"/>
        <v>1900</v>
      </c>
      <c r="BK38" s="87">
        <f t="shared" si="24"/>
        <v>5050</v>
      </c>
      <c r="BL38" s="87">
        <f t="shared" si="35"/>
        <v>0</v>
      </c>
      <c r="BM38" s="87">
        <f t="shared" si="35"/>
        <v>0</v>
      </c>
      <c r="BN38" s="87">
        <f t="shared" si="35"/>
        <v>9.6153846153846159E-2</v>
      </c>
      <c r="BO38" s="87">
        <f t="shared" si="35"/>
        <v>9.5238095238095233E-2</v>
      </c>
      <c r="BP38" s="87">
        <f t="shared" si="36"/>
        <v>8.1818181818181818E-2</v>
      </c>
      <c r="BQ38" s="85">
        <v>135</v>
      </c>
      <c r="BR38" s="85">
        <v>144</v>
      </c>
      <c r="BS38" s="85">
        <v>134</v>
      </c>
      <c r="BT38" s="85">
        <v>116</v>
      </c>
      <c r="BU38" s="85">
        <v>89</v>
      </c>
      <c r="BV38" s="85">
        <v>100</v>
      </c>
      <c r="BW38" s="85">
        <v>70</v>
      </c>
      <c r="BX38" s="85">
        <v>54</v>
      </c>
      <c r="BY38" s="85">
        <v>119</v>
      </c>
      <c r="BZ38" s="85">
        <v>103</v>
      </c>
      <c r="CA38" s="85">
        <v>85</v>
      </c>
      <c r="CB38" s="85">
        <v>84</v>
      </c>
      <c r="CC38" s="85">
        <v>30.4</v>
      </c>
      <c r="CD38" s="85">
        <v>32.200000000000003</v>
      </c>
      <c r="CE38" s="85">
        <v>35.4</v>
      </c>
      <c r="CF38" s="85">
        <v>36.1</v>
      </c>
      <c r="CG38" s="86">
        <f t="shared" si="32"/>
        <v>3.2894736842105261E-2</v>
      </c>
      <c r="CH38" s="86">
        <f t="shared" si="32"/>
        <v>3.1055900621118009E-2</v>
      </c>
      <c r="CI38" s="86">
        <f t="shared" si="32"/>
        <v>2.8248587570621469E-2</v>
      </c>
      <c r="CJ38" s="86">
        <f t="shared" si="32"/>
        <v>2.7700831024930747E-2</v>
      </c>
      <c r="CK38" s="85">
        <v>3.5</v>
      </c>
      <c r="CL38" s="85">
        <v>3.2</v>
      </c>
      <c r="CM38" s="85">
        <v>3.4</v>
      </c>
      <c r="CN38" s="85">
        <v>3.4</v>
      </c>
      <c r="CO38" s="85">
        <v>29</v>
      </c>
      <c r="CP38" s="85">
        <v>25</v>
      </c>
      <c r="CQ38" s="85">
        <v>26</v>
      </c>
      <c r="CR38" s="85">
        <v>42</v>
      </c>
      <c r="CS38" s="85"/>
      <c r="CT38" s="85">
        <v>1.42</v>
      </c>
      <c r="CU38" s="85">
        <v>1.45</v>
      </c>
      <c r="CV38" s="85">
        <v>1.53</v>
      </c>
      <c r="CW38" s="85">
        <v>2.06</v>
      </c>
      <c r="CX38" s="85">
        <v>2.85</v>
      </c>
      <c r="CY38" s="86">
        <f t="shared" si="4"/>
        <v>0.64000000000000012</v>
      </c>
      <c r="CZ38" s="86">
        <f t="shared" si="14"/>
        <v>0.64000000000000012</v>
      </c>
      <c r="DA38" s="86">
        <v>1</v>
      </c>
      <c r="DB38" s="86">
        <f t="shared" si="5"/>
        <v>20.422535211267608</v>
      </c>
      <c r="DC38" s="86">
        <f t="shared" si="5"/>
        <v>17.241379310344829</v>
      </c>
      <c r="DD38" s="86">
        <f t="shared" si="5"/>
        <v>16.993464052287582</v>
      </c>
      <c r="DE38" s="86">
        <f t="shared" si="5"/>
        <v>20.388349514563107</v>
      </c>
      <c r="DF38" s="85">
        <v>37.5</v>
      </c>
      <c r="DG38" s="85">
        <v>36.6</v>
      </c>
      <c r="DH38" s="85">
        <v>34.5</v>
      </c>
      <c r="DI38" s="85">
        <v>24.9</v>
      </c>
      <c r="DJ38" s="85">
        <v>5.2</v>
      </c>
      <c r="DK38" s="85">
        <v>6.3</v>
      </c>
      <c r="DL38" s="85">
        <v>7.7</v>
      </c>
      <c r="DM38" s="85">
        <v>9.6</v>
      </c>
      <c r="DN38" s="85">
        <v>141</v>
      </c>
      <c r="DO38" s="85">
        <v>144</v>
      </c>
      <c r="DP38" s="85">
        <v>144</v>
      </c>
      <c r="DQ38" s="85">
        <v>143</v>
      </c>
      <c r="DR38" s="85">
        <v>141</v>
      </c>
      <c r="DS38" s="86">
        <f t="shared" si="6"/>
        <v>3</v>
      </c>
      <c r="DT38" s="86">
        <f t="shared" si="30"/>
        <v>3</v>
      </c>
      <c r="DU38" s="86">
        <f t="shared" si="31"/>
        <v>2</v>
      </c>
      <c r="DV38" s="86">
        <f t="shared" si="15"/>
        <v>144</v>
      </c>
      <c r="DW38" s="86">
        <f t="shared" si="16"/>
        <v>3</v>
      </c>
      <c r="DX38" s="86">
        <f t="shared" si="9"/>
        <v>3</v>
      </c>
      <c r="DY38" s="86">
        <f t="shared" si="17"/>
        <v>17.755721126760562</v>
      </c>
      <c r="DZ38" s="85">
        <v>3.8</v>
      </c>
      <c r="EA38" s="85">
        <v>3.7</v>
      </c>
      <c r="EB38" s="85">
        <v>3.5</v>
      </c>
      <c r="EC38" s="85">
        <v>3.5</v>
      </c>
      <c r="ED38" s="85"/>
      <c r="EE38" s="85">
        <v>181</v>
      </c>
      <c r="EF38" s="85">
        <v>1690.1</v>
      </c>
      <c r="EG38" s="84"/>
      <c r="EH38" s="85"/>
      <c r="EI38" s="85">
        <v>308</v>
      </c>
      <c r="EJ38" s="82">
        <f t="shared" si="18"/>
        <v>302.41269841269838</v>
      </c>
      <c r="EK38" s="84"/>
      <c r="EL38" s="85">
        <v>305</v>
      </c>
      <c r="EM38" s="84"/>
      <c r="EN38" s="85">
        <v>374</v>
      </c>
      <c r="EO38" s="85">
        <v>608</v>
      </c>
      <c r="EP38" s="85">
        <v>384</v>
      </c>
      <c r="EQ38" s="84"/>
      <c r="ER38" s="86">
        <f t="shared" si="37"/>
        <v>234</v>
      </c>
      <c r="ES38" s="85"/>
      <c r="ET38" s="85"/>
      <c r="EU38" s="85"/>
      <c r="EV38" s="85"/>
      <c r="EW38" s="85">
        <v>89.2</v>
      </c>
      <c r="EX38" s="85"/>
      <c r="EY38" s="85">
        <v>151</v>
      </c>
      <c r="EZ38" s="85"/>
      <c r="FA38" s="85">
        <v>31</v>
      </c>
      <c r="FB38" s="85"/>
      <c r="FC38" s="85"/>
      <c r="FD38" s="85"/>
      <c r="FE38" s="85"/>
      <c r="FF38" s="85">
        <v>23.8</v>
      </c>
      <c r="FG38" s="85"/>
      <c r="FH38" s="85">
        <f t="shared" si="39"/>
        <v>1.2142857142857142</v>
      </c>
      <c r="FI38" s="85">
        <f t="shared" si="33"/>
        <v>1.2590163934426231</v>
      </c>
      <c r="FJ38" s="85"/>
      <c r="FK38" s="86">
        <f t="shared" si="22"/>
        <v>0.702461597175842</v>
      </c>
      <c r="FL38" s="86"/>
      <c r="FM38" s="86"/>
      <c r="FN38" s="84"/>
      <c r="FO38" s="84"/>
      <c r="FP38" s="84"/>
      <c r="FQ38" s="84"/>
      <c r="FR38" s="86">
        <f t="shared" si="23"/>
        <v>-0.19785974499089262</v>
      </c>
      <c r="FS38" s="85">
        <v>1.1000000000000001</v>
      </c>
      <c r="FT38" s="85">
        <v>20</v>
      </c>
      <c r="FU38" s="85">
        <v>210</v>
      </c>
      <c r="FV38" s="88">
        <v>68.5</v>
      </c>
      <c r="FW38" s="88">
        <v>28</v>
      </c>
      <c r="FX38" s="88">
        <v>23</v>
      </c>
      <c r="FY38" s="88">
        <v>361</v>
      </c>
      <c r="FZ38" s="88">
        <v>308</v>
      </c>
      <c r="GA38" s="88">
        <v>12</v>
      </c>
      <c r="GB38" s="88">
        <v>7</v>
      </c>
    </row>
    <row r="39" spans="1:184">
      <c r="A39" s="84">
        <v>37</v>
      </c>
      <c r="B39" s="84">
        <v>1222279</v>
      </c>
      <c r="C39" s="85">
        <v>20170331</v>
      </c>
      <c r="D39" s="85">
        <v>69</v>
      </c>
      <c r="E39" s="85">
        <v>0</v>
      </c>
      <c r="F39" s="85">
        <v>157</v>
      </c>
      <c r="G39" s="85">
        <v>57.1</v>
      </c>
      <c r="H39" s="84">
        <f t="shared" si="10"/>
        <v>23.165239969167107</v>
      </c>
      <c r="I39" s="86">
        <v>1</v>
      </c>
      <c r="J39" s="86">
        <v>0</v>
      </c>
      <c r="K39" s="86">
        <v>0</v>
      </c>
      <c r="L39" s="86">
        <v>1</v>
      </c>
      <c r="M39" s="86">
        <v>0</v>
      </c>
      <c r="N39" s="86">
        <v>0</v>
      </c>
      <c r="O39" s="86">
        <v>1</v>
      </c>
      <c r="P39" s="86">
        <v>0</v>
      </c>
      <c r="Q39" s="86">
        <v>1</v>
      </c>
      <c r="R39" s="86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  <c r="X39" s="85">
        <v>3</v>
      </c>
      <c r="Y39" s="85">
        <v>2</v>
      </c>
      <c r="Z39" s="85">
        <v>1</v>
      </c>
      <c r="AA39" s="85">
        <v>1</v>
      </c>
      <c r="AB39" s="85">
        <v>0</v>
      </c>
      <c r="AC39" s="85">
        <v>1</v>
      </c>
      <c r="AD39" s="85">
        <v>0</v>
      </c>
      <c r="AE39" s="85">
        <v>0</v>
      </c>
      <c r="AF39" s="85">
        <v>66.599999999999994</v>
      </c>
      <c r="AG39" s="85">
        <v>13.6</v>
      </c>
      <c r="AH39" s="85">
        <v>7.5</v>
      </c>
      <c r="AI39" s="85">
        <v>7</v>
      </c>
      <c r="AJ39" s="85">
        <v>0</v>
      </c>
      <c r="AK39" s="85">
        <v>0</v>
      </c>
      <c r="AL39" s="85">
        <v>0</v>
      </c>
      <c r="AM39" s="85">
        <v>1</v>
      </c>
      <c r="AN39" s="86">
        <f t="shared" si="11"/>
        <v>2.4323798404358825E-2</v>
      </c>
      <c r="AO39" s="85">
        <v>5</v>
      </c>
      <c r="AP39" s="85">
        <v>0</v>
      </c>
      <c r="AQ39" s="85">
        <v>21</v>
      </c>
      <c r="AR39" s="85" t="s">
        <v>193</v>
      </c>
      <c r="AS39" s="85">
        <v>0</v>
      </c>
      <c r="AT39" s="85"/>
      <c r="AU39" s="85">
        <v>1000</v>
      </c>
      <c r="AV39" s="85">
        <v>900</v>
      </c>
      <c r="AW39" s="85">
        <v>1500</v>
      </c>
      <c r="AX39" s="85">
        <v>3660</v>
      </c>
      <c r="AY39" s="85">
        <v>1900</v>
      </c>
      <c r="AZ39" s="86">
        <f t="shared" si="12"/>
        <v>1900</v>
      </c>
      <c r="BA39" s="86">
        <f t="shared" si="34"/>
        <v>7060</v>
      </c>
      <c r="BB39" s="86">
        <v>0</v>
      </c>
      <c r="BC39" s="86">
        <v>1600</v>
      </c>
      <c r="BD39" s="86">
        <v>1600</v>
      </c>
      <c r="BE39" s="86">
        <v>700</v>
      </c>
      <c r="BF39" s="86">
        <f t="shared" si="1"/>
        <v>3900</v>
      </c>
      <c r="BG39" s="86">
        <f t="shared" si="2"/>
        <v>1000</v>
      </c>
      <c r="BH39" s="86">
        <f t="shared" si="2"/>
        <v>-700</v>
      </c>
      <c r="BI39" s="86">
        <f t="shared" si="2"/>
        <v>-100</v>
      </c>
      <c r="BJ39" s="86">
        <f t="shared" si="2"/>
        <v>2960</v>
      </c>
      <c r="BK39" s="87">
        <f t="shared" si="24"/>
        <v>3160</v>
      </c>
      <c r="BL39" s="87">
        <f t="shared" si="35"/>
        <v>0</v>
      </c>
      <c r="BM39" s="87">
        <f t="shared" si="35"/>
        <v>1.7777777777777777</v>
      </c>
      <c r="BN39" s="87">
        <f t="shared" si="35"/>
        <v>1.0666666666666667</v>
      </c>
      <c r="BO39" s="87">
        <f t="shared" si="35"/>
        <v>0.19125683060109289</v>
      </c>
      <c r="BP39" s="87">
        <f t="shared" si="36"/>
        <v>0.55240793201133143</v>
      </c>
      <c r="BQ39" s="85">
        <v>124</v>
      </c>
      <c r="BR39" s="85">
        <v>106</v>
      </c>
      <c r="BS39" s="85">
        <v>92</v>
      </c>
      <c r="BT39" s="85">
        <v>135</v>
      </c>
      <c r="BU39" s="85">
        <v>74</v>
      </c>
      <c r="BV39" s="85">
        <v>76</v>
      </c>
      <c r="BW39" s="85">
        <v>50</v>
      </c>
      <c r="BX39" s="85">
        <v>84</v>
      </c>
      <c r="BY39" s="85">
        <v>122</v>
      </c>
      <c r="BZ39" s="85">
        <v>116</v>
      </c>
      <c r="CA39" s="85">
        <v>123</v>
      </c>
      <c r="CB39" s="85">
        <v>83</v>
      </c>
      <c r="CC39" s="85">
        <v>30</v>
      </c>
      <c r="CD39" s="85">
        <v>38.799999999999997</v>
      </c>
      <c r="CE39" s="85">
        <v>33</v>
      </c>
      <c r="CF39" s="85">
        <v>34.6</v>
      </c>
      <c r="CG39" s="86">
        <f t="shared" si="32"/>
        <v>3.3333333333333333E-2</v>
      </c>
      <c r="CH39" s="86">
        <f t="shared" si="32"/>
        <v>2.5773195876288662E-2</v>
      </c>
      <c r="CI39" s="86">
        <f t="shared" si="32"/>
        <v>3.0303030303030304E-2</v>
      </c>
      <c r="CJ39" s="86">
        <f t="shared" si="32"/>
        <v>2.8901734104046242E-2</v>
      </c>
      <c r="CK39" s="85">
        <v>3.4</v>
      </c>
      <c r="CL39" s="85">
        <v>3.7</v>
      </c>
      <c r="CM39" s="85">
        <v>3.4</v>
      </c>
      <c r="CN39" s="85">
        <v>3.1</v>
      </c>
      <c r="CO39" s="85">
        <v>45</v>
      </c>
      <c r="CP39" s="85">
        <v>40</v>
      </c>
      <c r="CQ39" s="85">
        <v>36</v>
      </c>
      <c r="CR39" s="85">
        <v>32</v>
      </c>
      <c r="CS39" s="85"/>
      <c r="CT39" s="85">
        <v>3.83</v>
      </c>
      <c r="CU39" s="85">
        <v>3.64</v>
      </c>
      <c r="CV39" s="85">
        <v>3.62</v>
      </c>
      <c r="CW39" s="85">
        <v>3.57</v>
      </c>
      <c r="CX39" s="85">
        <v>3.97</v>
      </c>
      <c r="CY39" s="86">
        <f t="shared" si="4"/>
        <v>0.26000000000000023</v>
      </c>
      <c r="CZ39" s="86">
        <f t="shared" si="14"/>
        <v>-0.18999999999999995</v>
      </c>
      <c r="DA39" s="86">
        <v>0</v>
      </c>
      <c r="DB39" s="86">
        <f t="shared" si="5"/>
        <v>11.74934725848564</v>
      </c>
      <c r="DC39" s="86">
        <f t="shared" si="5"/>
        <v>10.989010989010989</v>
      </c>
      <c r="DD39" s="86">
        <f t="shared" si="5"/>
        <v>9.94475138121547</v>
      </c>
      <c r="DE39" s="86">
        <f t="shared" si="5"/>
        <v>8.9635854341736696</v>
      </c>
      <c r="DF39" s="85">
        <v>9.8000000000000007</v>
      </c>
      <c r="DG39" s="85">
        <v>10.3</v>
      </c>
      <c r="DH39" s="85">
        <v>10.4</v>
      </c>
      <c r="DI39" s="85">
        <v>10.6</v>
      </c>
      <c r="DJ39" s="85">
        <v>4</v>
      </c>
      <c r="DK39" s="85">
        <v>4.5999999999999996</v>
      </c>
      <c r="DL39" s="85">
        <v>4.5</v>
      </c>
      <c r="DM39" s="85">
        <v>4.8</v>
      </c>
      <c r="DN39" s="85">
        <v>143</v>
      </c>
      <c r="DO39" s="85">
        <v>144</v>
      </c>
      <c r="DP39" s="85">
        <v>143</v>
      </c>
      <c r="DQ39" s="85">
        <v>146</v>
      </c>
      <c r="DR39" s="85">
        <v>141</v>
      </c>
      <c r="DS39" s="86">
        <f t="shared" si="6"/>
        <v>1</v>
      </c>
      <c r="DT39" s="86">
        <f t="shared" si="30"/>
        <v>0</v>
      </c>
      <c r="DU39" s="86">
        <f t="shared" si="31"/>
        <v>3</v>
      </c>
      <c r="DV39" s="86">
        <f t="shared" si="15"/>
        <v>146</v>
      </c>
      <c r="DW39" s="86">
        <f t="shared" si="16"/>
        <v>3</v>
      </c>
      <c r="DX39" s="86">
        <f t="shared" si="9"/>
        <v>3</v>
      </c>
      <c r="DY39" s="86">
        <f t="shared" si="17"/>
        <v>17.124179112271541</v>
      </c>
      <c r="DZ39" s="85">
        <v>4.8</v>
      </c>
      <c r="EA39" s="85">
        <v>4.4000000000000004</v>
      </c>
      <c r="EB39" s="85">
        <v>4.5999999999999996</v>
      </c>
      <c r="EC39" s="85">
        <v>4.0999999999999996</v>
      </c>
      <c r="ED39" s="85"/>
      <c r="EE39" s="85">
        <v>143</v>
      </c>
      <c r="EF39" s="85">
        <v>920.7</v>
      </c>
      <c r="EG39" s="84"/>
      <c r="EH39" s="85"/>
      <c r="EI39" s="85">
        <v>301</v>
      </c>
      <c r="EJ39" s="82">
        <f t="shared" si="18"/>
        <v>310.01587301587301</v>
      </c>
      <c r="EK39" s="84"/>
      <c r="EL39" s="85">
        <v>314</v>
      </c>
      <c r="EM39" s="85"/>
      <c r="EN39" s="85">
        <v>376</v>
      </c>
      <c r="EO39" s="85">
        <v>243</v>
      </c>
      <c r="EP39" s="85">
        <v>339</v>
      </c>
      <c r="EQ39" s="85"/>
      <c r="ER39" s="86">
        <f t="shared" si="37"/>
        <v>-133</v>
      </c>
      <c r="ES39" s="85"/>
      <c r="ET39" s="85"/>
      <c r="EU39" s="85"/>
      <c r="EV39" s="85"/>
      <c r="EW39" s="85">
        <v>27.7</v>
      </c>
      <c r="EX39" s="85"/>
      <c r="EY39" s="85">
        <v>72</v>
      </c>
      <c r="EZ39" s="85"/>
      <c r="FA39" s="85">
        <v>108</v>
      </c>
      <c r="FB39" s="85"/>
      <c r="FC39" s="85"/>
      <c r="FD39" s="85"/>
      <c r="FE39" s="85"/>
      <c r="FF39" s="85">
        <v>4.7</v>
      </c>
      <c r="FG39" s="85"/>
      <c r="FH39" s="85">
        <f t="shared" si="39"/>
        <v>1.2491694352159468</v>
      </c>
      <c r="FI39" s="85">
        <f t="shared" si="33"/>
        <v>1.0796178343949046</v>
      </c>
      <c r="FJ39" s="85"/>
      <c r="FK39" s="86">
        <f t="shared" si="22"/>
        <v>10.977801674475769</v>
      </c>
      <c r="FL39" s="86"/>
      <c r="FM39" s="86"/>
      <c r="FN39" s="84"/>
      <c r="FO39" s="84"/>
      <c r="FP39" s="84"/>
      <c r="FQ39" s="84"/>
      <c r="FR39" s="86">
        <f t="shared" si="23"/>
        <v>-0.1050513092710546</v>
      </c>
      <c r="FS39" s="85">
        <v>0.8</v>
      </c>
      <c r="FT39" s="85">
        <v>1.3</v>
      </c>
      <c r="FU39" s="85">
        <v>161</v>
      </c>
      <c r="FV39" s="88">
        <v>96.7</v>
      </c>
      <c r="FW39" s="88">
        <v>5</v>
      </c>
      <c r="FX39" s="88">
        <v>9</v>
      </c>
      <c r="FY39" s="88">
        <v>287</v>
      </c>
      <c r="FZ39" s="88">
        <v>167</v>
      </c>
      <c r="GA39" s="88">
        <v>18</v>
      </c>
      <c r="GB39" s="88">
        <v>7</v>
      </c>
    </row>
    <row r="40" spans="1:184">
      <c r="A40" s="84">
        <v>38</v>
      </c>
      <c r="B40" s="84">
        <v>2756182</v>
      </c>
      <c r="C40" s="85">
        <v>20170402</v>
      </c>
      <c r="D40" s="85">
        <v>74</v>
      </c>
      <c r="E40" s="85">
        <v>1</v>
      </c>
      <c r="F40" s="85">
        <v>172.2</v>
      </c>
      <c r="G40" s="85">
        <v>67.8</v>
      </c>
      <c r="H40" s="84">
        <f t="shared" si="10"/>
        <v>22.8645890241879</v>
      </c>
      <c r="I40" s="86">
        <v>1</v>
      </c>
      <c r="J40" s="86">
        <v>0</v>
      </c>
      <c r="K40" s="86">
        <v>0</v>
      </c>
      <c r="L40" s="86">
        <v>1</v>
      </c>
      <c r="M40" s="86">
        <v>1</v>
      </c>
      <c r="N40" s="86">
        <v>0</v>
      </c>
      <c r="O40" s="86">
        <v>1</v>
      </c>
      <c r="P40" s="86">
        <v>1</v>
      </c>
      <c r="Q40" s="86">
        <v>1</v>
      </c>
      <c r="R40" s="86">
        <v>1</v>
      </c>
      <c r="S40" s="85">
        <v>0</v>
      </c>
      <c r="T40" s="85">
        <v>0</v>
      </c>
      <c r="U40" s="85">
        <v>0</v>
      </c>
      <c r="V40" s="85">
        <v>0</v>
      </c>
      <c r="W40" s="85">
        <v>0</v>
      </c>
      <c r="X40" s="85">
        <v>3</v>
      </c>
      <c r="Y40" s="85">
        <v>1</v>
      </c>
      <c r="Z40" s="85">
        <v>1</v>
      </c>
      <c r="AA40" s="85">
        <v>1</v>
      </c>
      <c r="AB40" s="85">
        <v>1</v>
      </c>
      <c r="AC40" s="85">
        <v>1</v>
      </c>
      <c r="AD40" s="85">
        <v>0</v>
      </c>
      <c r="AE40" s="85">
        <v>0</v>
      </c>
      <c r="AF40" s="85">
        <v>49</v>
      </c>
      <c r="AG40" s="85">
        <v>37.700000000000003</v>
      </c>
      <c r="AH40" s="85">
        <v>7.5</v>
      </c>
      <c r="AI40" s="85">
        <v>2</v>
      </c>
      <c r="AJ40" s="85">
        <v>1</v>
      </c>
      <c r="AK40" s="85">
        <v>0</v>
      </c>
      <c r="AL40" s="85">
        <v>0</v>
      </c>
      <c r="AM40" s="85">
        <v>1</v>
      </c>
      <c r="AN40" s="86">
        <f t="shared" si="11"/>
        <v>2.0485086856768274E-2</v>
      </c>
      <c r="AO40" s="85">
        <v>6</v>
      </c>
      <c r="AP40" s="85">
        <v>0</v>
      </c>
      <c r="AQ40" s="85">
        <v>22</v>
      </c>
      <c r="AR40" s="85" t="s">
        <v>195</v>
      </c>
      <c r="AS40" s="85">
        <v>0</v>
      </c>
      <c r="AT40" s="85"/>
      <c r="AU40" s="85">
        <v>500</v>
      </c>
      <c r="AV40" s="85">
        <v>2600</v>
      </c>
      <c r="AW40" s="85">
        <v>2300</v>
      </c>
      <c r="AX40" s="85">
        <v>1700</v>
      </c>
      <c r="AY40" s="85">
        <v>600</v>
      </c>
      <c r="AZ40" s="86">
        <f t="shared" si="12"/>
        <v>3100</v>
      </c>
      <c r="BA40" s="86">
        <f t="shared" si="34"/>
        <v>7100</v>
      </c>
      <c r="BB40" s="86">
        <v>0</v>
      </c>
      <c r="BC40" s="86">
        <v>900</v>
      </c>
      <c r="BD40" s="86">
        <v>2800</v>
      </c>
      <c r="BE40" s="86">
        <v>1200</v>
      </c>
      <c r="BF40" s="86">
        <f t="shared" si="1"/>
        <v>4900</v>
      </c>
      <c r="BG40" s="86">
        <f t="shared" si="2"/>
        <v>500</v>
      </c>
      <c r="BH40" s="86">
        <f t="shared" si="2"/>
        <v>1700</v>
      </c>
      <c r="BI40" s="86">
        <f t="shared" si="2"/>
        <v>-500</v>
      </c>
      <c r="BJ40" s="86">
        <f t="shared" si="2"/>
        <v>500</v>
      </c>
      <c r="BK40" s="87">
        <f t="shared" si="24"/>
        <v>2200</v>
      </c>
      <c r="BL40" s="87">
        <f t="shared" si="35"/>
        <v>0</v>
      </c>
      <c r="BM40" s="87">
        <f t="shared" si="35"/>
        <v>0.34615384615384615</v>
      </c>
      <c r="BN40" s="87">
        <f t="shared" si="35"/>
        <v>1.2173913043478262</v>
      </c>
      <c r="BO40" s="87">
        <f t="shared" si="35"/>
        <v>0.70588235294117652</v>
      </c>
      <c r="BP40" s="87">
        <f t="shared" si="36"/>
        <v>0.6901408450704225</v>
      </c>
      <c r="BQ40" s="85">
        <v>141</v>
      </c>
      <c r="BR40" s="85">
        <v>110</v>
      </c>
      <c r="BS40" s="85">
        <v>103</v>
      </c>
      <c r="BT40" s="85">
        <v>118</v>
      </c>
      <c r="BU40" s="85">
        <v>82</v>
      </c>
      <c r="BV40" s="85">
        <v>60</v>
      </c>
      <c r="BW40" s="85">
        <v>58</v>
      </c>
      <c r="BX40" s="85">
        <v>72</v>
      </c>
      <c r="BY40" s="85">
        <v>140</v>
      </c>
      <c r="BZ40" s="85">
        <v>70</v>
      </c>
      <c r="CA40" s="85">
        <v>68</v>
      </c>
      <c r="CB40" s="85">
        <v>67</v>
      </c>
      <c r="CC40" s="85">
        <v>23.1</v>
      </c>
      <c r="CD40" s="85">
        <v>26.3</v>
      </c>
      <c r="CE40" s="85">
        <v>22.6</v>
      </c>
      <c r="CF40" s="85">
        <v>19.3</v>
      </c>
      <c r="CG40" s="86">
        <f t="shared" si="32"/>
        <v>4.3290043290043288E-2</v>
      </c>
      <c r="CH40" s="86">
        <f t="shared" si="32"/>
        <v>3.8022813688212927E-2</v>
      </c>
      <c r="CI40" s="86">
        <f t="shared" si="32"/>
        <v>4.4247787610619468E-2</v>
      </c>
      <c r="CJ40" s="86">
        <f t="shared" si="32"/>
        <v>5.181347150259067E-2</v>
      </c>
      <c r="CK40" s="85">
        <v>4.0999999999999996</v>
      </c>
      <c r="CL40" s="85">
        <v>3.6</v>
      </c>
      <c r="CM40" s="85">
        <v>2.9</v>
      </c>
      <c r="CN40" s="85">
        <v>3.2</v>
      </c>
      <c r="CO40" s="85">
        <v>21</v>
      </c>
      <c r="CP40" s="85">
        <v>23</v>
      </c>
      <c r="CQ40" s="85">
        <v>30</v>
      </c>
      <c r="CR40" s="85">
        <v>39</v>
      </c>
      <c r="CS40" s="85"/>
      <c r="CT40" s="85">
        <v>1.44</v>
      </c>
      <c r="CU40" s="85">
        <v>1.57</v>
      </c>
      <c r="CV40" s="85">
        <v>1.74</v>
      </c>
      <c r="CW40" s="85">
        <v>2.08</v>
      </c>
      <c r="CX40" s="85">
        <v>1.55</v>
      </c>
      <c r="CY40" s="86">
        <f t="shared" si="4"/>
        <v>0.64000000000000012</v>
      </c>
      <c r="CZ40" s="86">
        <f t="shared" si="14"/>
        <v>0.64000000000000012</v>
      </c>
      <c r="DA40" s="86">
        <v>1</v>
      </c>
      <c r="DB40" s="86">
        <f t="shared" si="5"/>
        <v>14.583333333333334</v>
      </c>
      <c r="DC40" s="86">
        <f t="shared" si="5"/>
        <v>14.64968152866242</v>
      </c>
      <c r="DD40" s="86">
        <f t="shared" si="5"/>
        <v>17.241379310344829</v>
      </c>
      <c r="DE40" s="86">
        <f t="shared" si="5"/>
        <v>18.75</v>
      </c>
      <c r="DF40" s="85">
        <v>37.9</v>
      </c>
      <c r="DG40" s="85">
        <v>34.4</v>
      </c>
      <c r="DH40" s="85">
        <v>30.8</v>
      </c>
      <c r="DI40" s="85">
        <v>25.3</v>
      </c>
      <c r="DJ40" s="85">
        <v>6.6</v>
      </c>
      <c r="DK40" s="85">
        <v>6.3</v>
      </c>
      <c r="DL40" s="85">
        <v>6.3</v>
      </c>
      <c r="DM40" s="85">
        <v>7.2</v>
      </c>
      <c r="DN40" s="85">
        <v>144</v>
      </c>
      <c r="DO40" s="18">
        <v>148</v>
      </c>
      <c r="DP40" s="85">
        <v>144</v>
      </c>
      <c r="DQ40" s="85">
        <v>137</v>
      </c>
      <c r="DR40" s="85">
        <v>142</v>
      </c>
      <c r="DS40" s="86">
        <f t="shared" si="6"/>
        <v>4</v>
      </c>
      <c r="DT40" s="86">
        <f t="shared" si="30"/>
        <v>0</v>
      </c>
      <c r="DU40" s="86">
        <f t="shared" si="31"/>
        <v>-7</v>
      </c>
      <c r="DV40" s="86">
        <f t="shared" si="15"/>
        <v>148</v>
      </c>
      <c r="DW40" s="86">
        <f t="shared" si="16"/>
        <v>4</v>
      </c>
      <c r="DX40" s="86">
        <f t="shared" si="9"/>
        <v>11</v>
      </c>
      <c r="DY40" s="86">
        <f t="shared" si="17"/>
        <v>18.238266666666668</v>
      </c>
      <c r="DZ40" s="85">
        <v>2.9</v>
      </c>
      <c r="EA40" s="85">
        <v>3.8</v>
      </c>
      <c r="EB40" s="85">
        <v>3.1</v>
      </c>
      <c r="EC40" s="85">
        <v>3.4</v>
      </c>
      <c r="ED40" s="85"/>
      <c r="EE40" s="85">
        <v>71</v>
      </c>
      <c r="EF40" s="85">
        <v>109.5</v>
      </c>
      <c r="EG40" s="84"/>
      <c r="EH40" s="85"/>
      <c r="EI40" s="85">
        <v>285</v>
      </c>
      <c r="EJ40" s="82">
        <f t="shared" si="18"/>
        <v>299.44444444444446</v>
      </c>
      <c r="EK40" s="84"/>
      <c r="EL40" s="85">
        <v>286</v>
      </c>
      <c r="EM40" s="84"/>
      <c r="EN40" s="85">
        <v>445</v>
      </c>
      <c r="EO40" s="85">
        <v>302</v>
      </c>
      <c r="EP40" s="85">
        <v>335</v>
      </c>
      <c r="EQ40" s="84"/>
      <c r="ER40" s="86">
        <f t="shared" si="37"/>
        <v>-143</v>
      </c>
      <c r="ES40" s="85"/>
      <c r="ET40" s="85"/>
      <c r="EU40" s="85"/>
      <c r="EV40" s="85"/>
      <c r="EW40" s="85">
        <v>140.6</v>
      </c>
      <c r="EX40" s="85"/>
      <c r="EY40" s="85">
        <v>70</v>
      </c>
      <c r="EZ40" s="85"/>
      <c r="FA40" s="85">
        <v>30</v>
      </c>
      <c r="FB40" s="85"/>
      <c r="FC40" s="85"/>
      <c r="FD40" s="85"/>
      <c r="FE40" s="85"/>
      <c r="FF40" s="85">
        <v>69.599999999999994</v>
      </c>
      <c r="FG40" s="85"/>
      <c r="FH40" s="85">
        <f t="shared" si="39"/>
        <v>1.5614035087719298</v>
      </c>
      <c r="FI40" s="85">
        <f t="shared" si="33"/>
        <v>1.1713286713286712</v>
      </c>
      <c r="FJ40" s="85"/>
      <c r="FK40" s="86">
        <f t="shared" si="22"/>
        <v>0.23290525514395047</v>
      </c>
      <c r="FL40" s="86"/>
      <c r="FM40" s="86"/>
      <c r="FN40" s="84"/>
      <c r="FO40" s="84"/>
      <c r="FP40" s="84"/>
      <c r="FQ40" s="84"/>
      <c r="FR40" s="86">
        <f t="shared" si="23"/>
        <v>-7.1386946386946343E-2</v>
      </c>
      <c r="FS40" s="85">
        <v>0.2</v>
      </c>
      <c r="FT40" s="85">
        <v>0.2</v>
      </c>
      <c r="FU40" s="85">
        <v>118</v>
      </c>
      <c r="FV40" s="88">
        <v>10</v>
      </c>
      <c r="FW40" s="88">
        <v>54</v>
      </c>
      <c r="FX40" s="88">
        <v>10</v>
      </c>
      <c r="FY40" s="88">
        <v>494</v>
      </c>
      <c r="FZ40" s="88">
        <v>76</v>
      </c>
      <c r="GA40" s="88">
        <v>29</v>
      </c>
      <c r="GB40" s="88">
        <v>5</v>
      </c>
    </row>
    <row r="41" spans="1:184">
      <c r="A41" s="84">
        <v>39</v>
      </c>
      <c r="B41" s="84">
        <v>220442</v>
      </c>
      <c r="C41" s="85">
        <v>20170404</v>
      </c>
      <c r="D41" s="85">
        <v>83</v>
      </c>
      <c r="E41" s="85">
        <v>1</v>
      </c>
      <c r="F41" s="85">
        <v>163</v>
      </c>
      <c r="G41" s="85">
        <v>72.099999999999994</v>
      </c>
      <c r="H41" s="84">
        <f t="shared" si="10"/>
        <v>27.136888855433021</v>
      </c>
      <c r="I41" s="86">
        <v>0</v>
      </c>
      <c r="J41" s="86">
        <v>1</v>
      </c>
      <c r="K41" s="86">
        <v>0</v>
      </c>
      <c r="L41" s="86">
        <v>0</v>
      </c>
      <c r="M41" s="86">
        <v>0</v>
      </c>
      <c r="N41" s="86">
        <v>0</v>
      </c>
      <c r="O41" s="86">
        <v>1</v>
      </c>
      <c r="P41" s="86">
        <v>1</v>
      </c>
      <c r="Q41" s="86">
        <v>1</v>
      </c>
      <c r="R41" s="86">
        <v>1</v>
      </c>
      <c r="S41" s="85">
        <v>0</v>
      </c>
      <c r="T41" s="85">
        <v>0</v>
      </c>
      <c r="U41" s="85">
        <v>0</v>
      </c>
      <c r="V41" s="85">
        <v>0</v>
      </c>
      <c r="W41" s="85">
        <v>0</v>
      </c>
      <c r="X41" s="85">
        <v>3</v>
      </c>
      <c r="Y41" s="85">
        <v>1</v>
      </c>
      <c r="Z41" s="85">
        <v>1</v>
      </c>
      <c r="AA41" s="85">
        <v>1</v>
      </c>
      <c r="AB41" s="85">
        <v>0</v>
      </c>
      <c r="AC41" s="85">
        <v>0</v>
      </c>
      <c r="AD41" s="85">
        <v>0</v>
      </c>
      <c r="AE41" s="85">
        <v>0</v>
      </c>
      <c r="AF41" s="85">
        <v>66</v>
      </c>
      <c r="AG41" s="85">
        <v>22.7</v>
      </c>
      <c r="AH41" s="85">
        <v>7.5</v>
      </c>
      <c r="AI41" s="85">
        <v>25</v>
      </c>
      <c r="AJ41" s="85">
        <v>0</v>
      </c>
      <c r="AK41" s="85">
        <v>0</v>
      </c>
      <c r="AL41" s="85">
        <v>0</v>
      </c>
      <c r="AM41" s="85">
        <v>1</v>
      </c>
      <c r="AN41" s="86">
        <f t="shared" si="11"/>
        <v>1.9263368777931885E-2</v>
      </c>
      <c r="AO41" s="85">
        <v>7</v>
      </c>
      <c r="AP41" s="85">
        <v>1</v>
      </c>
      <c r="AQ41" s="85">
        <v>25</v>
      </c>
      <c r="AR41" s="85" t="s">
        <v>85</v>
      </c>
      <c r="AS41" s="85">
        <v>0</v>
      </c>
      <c r="AT41" s="85"/>
      <c r="AU41" s="85">
        <v>2600</v>
      </c>
      <c r="AV41" s="85">
        <v>3480</v>
      </c>
      <c r="AW41" s="85">
        <v>2000</v>
      </c>
      <c r="AX41" s="85">
        <v>2000</v>
      </c>
      <c r="AY41" s="85">
        <v>2700</v>
      </c>
      <c r="AZ41" s="86">
        <f t="shared" si="12"/>
        <v>6080</v>
      </c>
      <c r="BA41" s="86">
        <f t="shared" si="34"/>
        <v>10080</v>
      </c>
      <c r="BB41" s="86">
        <v>0</v>
      </c>
      <c r="BC41" s="86">
        <v>270</v>
      </c>
      <c r="BD41" s="86">
        <v>720</v>
      </c>
      <c r="BE41" s="86">
        <v>780</v>
      </c>
      <c r="BF41" s="86">
        <f t="shared" si="1"/>
        <v>1770</v>
      </c>
      <c r="BG41" s="86">
        <f t="shared" si="2"/>
        <v>2600</v>
      </c>
      <c r="BH41" s="86">
        <f t="shared" si="2"/>
        <v>3210</v>
      </c>
      <c r="BI41" s="86">
        <f t="shared" si="2"/>
        <v>1280</v>
      </c>
      <c r="BJ41" s="86">
        <f t="shared" si="2"/>
        <v>1220</v>
      </c>
      <c r="BK41" s="87">
        <f t="shared" si="24"/>
        <v>8310</v>
      </c>
      <c r="BL41" s="87">
        <f t="shared" si="35"/>
        <v>0</v>
      </c>
      <c r="BM41" s="87">
        <f t="shared" si="35"/>
        <v>7.7586206896551727E-2</v>
      </c>
      <c r="BN41" s="87">
        <f t="shared" si="35"/>
        <v>0.36</v>
      </c>
      <c r="BO41" s="87">
        <f t="shared" si="35"/>
        <v>0.39</v>
      </c>
      <c r="BP41" s="87">
        <f t="shared" si="36"/>
        <v>0.17559523809523808</v>
      </c>
      <c r="BQ41" s="85">
        <v>110</v>
      </c>
      <c r="BR41" s="85">
        <v>148</v>
      </c>
      <c r="BS41" s="85">
        <v>150</v>
      </c>
      <c r="BT41" s="85">
        <v>118</v>
      </c>
      <c r="BU41" s="85">
        <v>82</v>
      </c>
      <c r="BV41" s="85">
        <v>72</v>
      </c>
      <c r="BW41" s="85">
        <v>76</v>
      </c>
      <c r="BX41" s="85">
        <v>64</v>
      </c>
      <c r="BY41" s="85">
        <v>51</v>
      </c>
      <c r="BZ41" s="85">
        <v>46</v>
      </c>
      <c r="CA41" s="85">
        <v>47</v>
      </c>
      <c r="CB41" s="85">
        <v>46</v>
      </c>
      <c r="CC41" s="85">
        <v>29.1</v>
      </c>
      <c r="CD41" s="85">
        <v>31.7</v>
      </c>
      <c r="CE41" s="85">
        <v>27.4</v>
      </c>
      <c r="CF41" s="85">
        <v>25.1</v>
      </c>
      <c r="CG41" s="86">
        <f t="shared" si="32"/>
        <v>3.4364261168384876E-2</v>
      </c>
      <c r="CH41" s="86">
        <f t="shared" si="32"/>
        <v>3.1545741324921134E-2</v>
      </c>
      <c r="CI41" s="86">
        <f t="shared" si="32"/>
        <v>3.6496350364963508E-2</v>
      </c>
      <c r="CJ41" s="86">
        <f t="shared" si="32"/>
        <v>3.9840637450199202E-2</v>
      </c>
      <c r="CK41" s="85">
        <v>2.1</v>
      </c>
      <c r="CL41" s="85">
        <v>1.9</v>
      </c>
      <c r="CM41" s="85">
        <v>1.7</v>
      </c>
      <c r="CN41" s="85">
        <v>1.6</v>
      </c>
      <c r="CO41" s="85">
        <v>36</v>
      </c>
      <c r="CP41" s="85">
        <v>36</v>
      </c>
      <c r="CQ41" s="85">
        <v>36</v>
      </c>
      <c r="CR41" s="85">
        <v>34</v>
      </c>
      <c r="CS41" s="85"/>
      <c r="CT41" s="85">
        <v>2.2400000000000002</v>
      </c>
      <c r="CU41" s="85">
        <v>2.35</v>
      </c>
      <c r="CV41" s="85">
        <v>2.5099999999999998</v>
      </c>
      <c r="CW41" s="85">
        <v>2.59</v>
      </c>
      <c r="CX41" s="85">
        <v>2.59</v>
      </c>
      <c r="CY41" s="86">
        <f t="shared" si="4"/>
        <v>0.34999999999999964</v>
      </c>
      <c r="CZ41" s="86">
        <f t="shared" si="14"/>
        <v>0.34999999999999964</v>
      </c>
      <c r="DA41" s="86">
        <v>1</v>
      </c>
      <c r="DB41" s="86">
        <f t="shared" si="5"/>
        <v>16.071428571428569</v>
      </c>
      <c r="DC41" s="86">
        <f t="shared" si="5"/>
        <v>15.319148936170212</v>
      </c>
      <c r="DD41" s="86">
        <f t="shared" si="5"/>
        <v>14.342629482071715</v>
      </c>
      <c r="DE41" s="86">
        <f t="shared" si="5"/>
        <v>13.127413127413128</v>
      </c>
      <c r="DF41" s="85">
        <v>22.7</v>
      </c>
      <c r="DG41" s="85">
        <v>21.4</v>
      </c>
      <c r="DH41" s="85">
        <v>19.899999999999999</v>
      </c>
      <c r="DI41" s="85">
        <v>19.3</v>
      </c>
      <c r="DJ41" s="85">
        <v>7.8</v>
      </c>
      <c r="DK41" s="85">
        <v>7.8</v>
      </c>
      <c r="DL41" s="85">
        <v>8.3000000000000007</v>
      </c>
      <c r="DM41" s="85">
        <v>8.3000000000000007</v>
      </c>
      <c r="DN41" s="85">
        <v>139</v>
      </c>
      <c r="DO41" s="85">
        <v>140</v>
      </c>
      <c r="DP41" s="85">
        <v>146</v>
      </c>
      <c r="DQ41" s="85">
        <v>146</v>
      </c>
      <c r="DR41" s="85">
        <v>145</v>
      </c>
      <c r="DS41" s="86">
        <f t="shared" si="6"/>
        <v>1</v>
      </c>
      <c r="DT41" s="86">
        <f t="shared" si="30"/>
        <v>7</v>
      </c>
      <c r="DU41" s="86">
        <f t="shared" si="31"/>
        <v>7</v>
      </c>
      <c r="DV41" s="86">
        <f t="shared" si="15"/>
        <v>146</v>
      </c>
      <c r="DW41" s="86">
        <f t="shared" si="16"/>
        <v>7</v>
      </c>
      <c r="DX41" s="86">
        <f t="shared" si="9"/>
        <v>7</v>
      </c>
      <c r="DY41" s="86">
        <f t="shared" si="17"/>
        <v>16.740485714285711</v>
      </c>
      <c r="DZ41" s="85">
        <v>5.3</v>
      </c>
      <c r="EA41" s="85">
        <v>3</v>
      </c>
      <c r="EB41" s="85">
        <v>4.7</v>
      </c>
      <c r="EC41" s="85">
        <v>4.9000000000000004</v>
      </c>
      <c r="ED41" s="85"/>
      <c r="EE41" s="85">
        <v>84</v>
      </c>
      <c r="EF41" s="85">
        <v>925.1</v>
      </c>
      <c r="EG41" s="84"/>
      <c r="EH41" s="85"/>
      <c r="EI41" s="85">
        <v>297</v>
      </c>
      <c r="EJ41" s="82">
        <f t="shared" si="18"/>
        <v>295.52380952380952</v>
      </c>
      <c r="EK41" s="84"/>
      <c r="EL41" s="85">
        <v>293</v>
      </c>
      <c r="EM41" s="84"/>
      <c r="EN41" s="85">
        <v>307</v>
      </c>
      <c r="EO41" s="85">
        <v>293</v>
      </c>
      <c r="EP41" s="85">
        <v>281</v>
      </c>
      <c r="EQ41" s="84"/>
      <c r="ER41" s="86">
        <f t="shared" si="37"/>
        <v>-14</v>
      </c>
      <c r="ES41" s="85"/>
      <c r="ET41" s="85"/>
      <c r="EU41" s="85"/>
      <c r="EV41" s="85">
        <v>20.5</v>
      </c>
      <c r="EW41" s="85">
        <v>26.8</v>
      </c>
      <c r="EX41" s="85"/>
      <c r="EY41" s="85">
        <v>133</v>
      </c>
      <c r="EZ41" s="85"/>
      <c r="FA41" s="85">
        <v>92</v>
      </c>
      <c r="FB41" s="85"/>
      <c r="FC41" s="85"/>
      <c r="FD41" s="85"/>
      <c r="FE41" s="85"/>
      <c r="FF41" s="85">
        <v>12.9</v>
      </c>
      <c r="FG41" s="85"/>
      <c r="FH41" s="85">
        <f t="shared" si="39"/>
        <v>1.0336700336700337</v>
      </c>
      <c r="FI41" s="85">
        <f t="shared" si="33"/>
        <v>0.95904436860068254</v>
      </c>
      <c r="FJ41" s="85">
        <f t="shared" ref="FJ41:FJ97" si="40">EY41*CT41*100/(DN41*EV41)</f>
        <v>10.455167573258466</v>
      </c>
      <c r="FK41" s="86">
        <f t="shared" si="22"/>
        <v>6.1317550180133802</v>
      </c>
      <c r="FL41" s="86"/>
      <c r="FM41" s="86"/>
      <c r="FN41" s="84"/>
      <c r="FO41" s="84"/>
      <c r="FP41" s="84"/>
      <c r="FQ41" s="84"/>
      <c r="FR41" s="86">
        <f t="shared" si="23"/>
        <v>7.6791808873720238E-2</v>
      </c>
      <c r="FS41" s="85">
        <v>0.1</v>
      </c>
      <c r="FT41" s="88">
        <v>0.1</v>
      </c>
      <c r="FU41" s="85">
        <v>10</v>
      </c>
      <c r="FV41" s="88">
        <v>42.9</v>
      </c>
      <c r="FW41" s="88">
        <v>40</v>
      </c>
      <c r="FX41" s="88">
        <v>19</v>
      </c>
      <c r="FY41" s="88">
        <v>601</v>
      </c>
      <c r="FZ41" s="88">
        <v>386</v>
      </c>
      <c r="GA41" s="88">
        <v>23</v>
      </c>
      <c r="GB41" s="88">
        <v>19</v>
      </c>
    </row>
    <row r="42" spans="1:184">
      <c r="A42" s="84">
        <v>40</v>
      </c>
      <c r="B42" s="84">
        <v>1788364</v>
      </c>
      <c r="C42" s="85">
        <v>20170405</v>
      </c>
      <c r="D42" s="85">
        <v>77</v>
      </c>
      <c r="E42" s="85">
        <v>0</v>
      </c>
      <c r="F42" s="85">
        <v>143.30000000000001</v>
      </c>
      <c r="G42" s="85">
        <v>33.9</v>
      </c>
      <c r="H42" s="84">
        <f t="shared" si="10"/>
        <v>16.508488723338665</v>
      </c>
      <c r="I42" s="86">
        <v>0</v>
      </c>
      <c r="J42" s="86">
        <v>0</v>
      </c>
      <c r="K42" s="86">
        <v>1</v>
      </c>
      <c r="L42" s="86">
        <v>1</v>
      </c>
      <c r="M42" s="86">
        <v>0</v>
      </c>
      <c r="N42" s="86">
        <v>1</v>
      </c>
      <c r="O42" s="86">
        <v>1</v>
      </c>
      <c r="P42" s="86">
        <v>0</v>
      </c>
      <c r="Q42" s="86">
        <v>1</v>
      </c>
      <c r="R42" s="86">
        <v>0</v>
      </c>
      <c r="S42" s="85">
        <v>1</v>
      </c>
      <c r="T42" s="85">
        <v>1</v>
      </c>
      <c r="U42" s="85">
        <v>0</v>
      </c>
      <c r="V42" s="85">
        <v>1</v>
      </c>
      <c r="W42" s="85">
        <v>0</v>
      </c>
      <c r="X42" s="85">
        <v>2</v>
      </c>
      <c r="Y42" s="85">
        <v>2</v>
      </c>
      <c r="Z42" s="85">
        <v>1</v>
      </c>
      <c r="AA42" s="85">
        <v>1</v>
      </c>
      <c r="AB42" s="85">
        <v>0</v>
      </c>
      <c r="AC42" s="85">
        <v>0</v>
      </c>
      <c r="AD42" s="85">
        <v>1</v>
      </c>
      <c r="AE42" s="85">
        <v>0</v>
      </c>
      <c r="AF42" s="85">
        <v>60.8</v>
      </c>
      <c r="AG42" s="85">
        <v>57.3</v>
      </c>
      <c r="AH42" s="85">
        <v>7.5</v>
      </c>
      <c r="AI42" s="85">
        <v>18</v>
      </c>
      <c r="AJ42" s="85">
        <v>0</v>
      </c>
      <c r="AK42" s="85">
        <v>0</v>
      </c>
      <c r="AL42" s="85">
        <v>0</v>
      </c>
      <c r="AM42" s="85">
        <v>1</v>
      </c>
      <c r="AN42" s="86">
        <f t="shared" si="11"/>
        <v>4.0970173713536548E-2</v>
      </c>
      <c r="AO42" s="85">
        <v>7</v>
      </c>
      <c r="AP42" s="85">
        <v>1</v>
      </c>
      <c r="AQ42" s="85">
        <v>18</v>
      </c>
      <c r="AR42" s="85" t="s">
        <v>86</v>
      </c>
      <c r="AS42" s="85">
        <v>0</v>
      </c>
      <c r="AT42" s="85"/>
      <c r="AU42" s="85">
        <v>2000</v>
      </c>
      <c r="AV42" s="85">
        <v>1400</v>
      </c>
      <c r="AW42" s="85">
        <v>1600</v>
      </c>
      <c r="AX42" s="85">
        <v>1700</v>
      </c>
      <c r="AY42" s="85">
        <v>1200</v>
      </c>
      <c r="AZ42" s="86">
        <f t="shared" si="12"/>
        <v>3400</v>
      </c>
      <c r="BA42" s="86">
        <f t="shared" si="34"/>
        <v>6700</v>
      </c>
      <c r="BB42" s="86">
        <v>0</v>
      </c>
      <c r="BC42" s="86">
        <v>300</v>
      </c>
      <c r="BD42" s="86">
        <v>1100</v>
      </c>
      <c r="BE42" s="86">
        <v>400</v>
      </c>
      <c r="BF42" s="86">
        <f t="shared" si="1"/>
        <v>1800</v>
      </c>
      <c r="BG42" s="86">
        <f t="shared" si="2"/>
        <v>2000</v>
      </c>
      <c r="BH42" s="86">
        <f t="shared" si="2"/>
        <v>1100</v>
      </c>
      <c r="BI42" s="86">
        <f t="shared" si="2"/>
        <v>500</v>
      </c>
      <c r="BJ42" s="86">
        <f t="shared" si="2"/>
        <v>1300</v>
      </c>
      <c r="BK42" s="87">
        <f t="shared" si="24"/>
        <v>4900</v>
      </c>
      <c r="BL42" s="87">
        <f t="shared" si="35"/>
        <v>0</v>
      </c>
      <c r="BM42" s="87">
        <f t="shared" si="35"/>
        <v>0.21428571428571427</v>
      </c>
      <c r="BN42" s="87">
        <f t="shared" si="35"/>
        <v>0.6875</v>
      </c>
      <c r="BO42" s="87">
        <f t="shared" si="35"/>
        <v>0.23529411764705882</v>
      </c>
      <c r="BP42" s="87">
        <f t="shared" si="36"/>
        <v>0.26865671641791045</v>
      </c>
      <c r="BQ42" s="85">
        <v>120</v>
      </c>
      <c r="BR42" s="85">
        <v>90</v>
      </c>
      <c r="BS42" s="85">
        <v>92</v>
      </c>
      <c r="BT42" s="85">
        <v>90</v>
      </c>
      <c r="BU42" s="85">
        <v>60</v>
      </c>
      <c r="BV42" s="85">
        <v>32</v>
      </c>
      <c r="BW42" s="85">
        <v>50</v>
      </c>
      <c r="BX42" s="85">
        <v>60</v>
      </c>
      <c r="BY42" s="85">
        <v>92</v>
      </c>
      <c r="BZ42" s="85">
        <v>92</v>
      </c>
      <c r="CA42" s="85">
        <v>92</v>
      </c>
      <c r="CB42" s="85">
        <v>96</v>
      </c>
      <c r="CC42" s="85">
        <v>22.2</v>
      </c>
      <c r="CD42" s="85">
        <v>25.9</v>
      </c>
      <c r="CE42" s="85">
        <v>28</v>
      </c>
      <c r="CF42" s="85">
        <v>27</v>
      </c>
      <c r="CG42" s="86">
        <f t="shared" si="32"/>
        <v>4.504504504504505E-2</v>
      </c>
      <c r="CH42" s="86">
        <f t="shared" si="32"/>
        <v>3.8610038610038609E-2</v>
      </c>
      <c r="CI42" s="86">
        <f t="shared" si="32"/>
        <v>3.5714285714285712E-2</v>
      </c>
      <c r="CJ42" s="86">
        <f t="shared" si="32"/>
        <v>3.7037037037037035E-2</v>
      </c>
      <c r="CK42" s="85">
        <v>4.0999999999999996</v>
      </c>
      <c r="CL42" s="85">
        <v>3.5</v>
      </c>
      <c r="CM42" s="85">
        <v>3.2</v>
      </c>
      <c r="CN42" s="85">
        <v>3.7</v>
      </c>
      <c r="CO42" s="85">
        <v>30</v>
      </c>
      <c r="CP42" s="85">
        <v>19</v>
      </c>
      <c r="CQ42" s="85">
        <v>14</v>
      </c>
      <c r="CR42" s="85">
        <v>18</v>
      </c>
      <c r="CS42" s="85"/>
      <c r="CT42" s="85">
        <v>0.92</v>
      </c>
      <c r="CU42" s="85">
        <v>0.8</v>
      </c>
      <c r="CV42" s="85">
        <v>0.69</v>
      </c>
      <c r="CW42" s="85">
        <v>0.76</v>
      </c>
      <c r="CX42" s="85">
        <v>0.83</v>
      </c>
      <c r="CY42" s="86">
        <f t="shared" si="4"/>
        <v>0.23000000000000009</v>
      </c>
      <c r="CZ42" s="86">
        <f t="shared" si="14"/>
        <v>-0.12</v>
      </c>
      <c r="DA42" s="86">
        <v>0</v>
      </c>
      <c r="DB42" s="86">
        <f t="shared" si="5"/>
        <v>32.608695652173914</v>
      </c>
      <c r="DC42" s="86">
        <f t="shared" si="5"/>
        <v>23.75</v>
      </c>
      <c r="DD42" s="86">
        <f t="shared" si="5"/>
        <v>20.289855072463769</v>
      </c>
      <c r="DE42" s="86">
        <f t="shared" si="5"/>
        <v>23.684210526315788</v>
      </c>
      <c r="DF42" s="85">
        <v>45.1</v>
      </c>
      <c r="DG42" s="85">
        <v>52.6</v>
      </c>
      <c r="DH42" s="85">
        <v>61.8</v>
      </c>
      <c r="DI42" s="85">
        <v>55.6</v>
      </c>
      <c r="DJ42" s="85">
        <v>1.8</v>
      </c>
      <c r="DK42" s="85">
        <v>1.3</v>
      </c>
      <c r="DL42" s="85">
        <v>1.1000000000000001</v>
      </c>
      <c r="DM42" s="85">
        <v>1.1000000000000001</v>
      </c>
      <c r="DN42" s="85">
        <v>142</v>
      </c>
      <c r="DO42" s="85">
        <v>147</v>
      </c>
      <c r="DP42" s="85">
        <v>145</v>
      </c>
      <c r="DQ42" s="85">
        <v>143</v>
      </c>
      <c r="DR42" s="85">
        <v>136</v>
      </c>
      <c r="DS42" s="86">
        <f t="shared" si="6"/>
        <v>5</v>
      </c>
      <c r="DT42" s="86">
        <f t="shared" si="30"/>
        <v>3</v>
      </c>
      <c r="DU42" s="86">
        <f t="shared" si="31"/>
        <v>1</v>
      </c>
      <c r="DV42" s="86">
        <f t="shared" si="15"/>
        <v>147</v>
      </c>
      <c r="DW42" s="86">
        <f t="shared" si="16"/>
        <v>5</v>
      </c>
      <c r="DX42" s="86">
        <f t="shared" si="9"/>
        <v>5</v>
      </c>
      <c r="DY42" s="86">
        <f t="shared" si="17"/>
        <v>18.563478260869566</v>
      </c>
      <c r="DZ42" s="85">
        <v>3</v>
      </c>
      <c r="EA42" s="85">
        <v>2.9</v>
      </c>
      <c r="EB42" s="85">
        <v>3.3</v>
      </c>
      <c r="EC42" s="85">
        <v>3.5</v>
      </c>
      <c r="ED42" s="85"/>
      <c r="EE42" s="85">
        <v>116</v>
      </c>
      <c r="EF42" s="85">
        <v>194.7</v>
      </c>
      <c r="EG42" s="84"/>
      <c r="EH42" s="85"/>
      <c r="EI42" s="85">
        <v>292</v>
      </c>
      <c r="EJ42" s="82">
        <f t="shared" si="18"/>
        <v>301.15873015873018</v>
      </c>
      <c r="EK42" s="84"/>
      <c r="EL42" s="85">
        <v>271</v>
      </c>
      <c r="EM42" s="84"/>
      <c r="EN42" s="85">
        <v>464</v>
      </c>
      <c r="EO42" s="85">
        <v>402</v>
      </c>
      <c r="EP42" s="85">
        <v>324</v>
      </c>
      <c r="EQ42" s="84"/>
      <c r="ER42" s="86">
        <f t="shared" si="37"/>
        <v>-62</v>
      </c>
      <c r="ES42" s="85"/>
      <c r="ET42" s="85"/>
      <c r="EU42" s="85"/>
      <c r="EV42" s="85"/>
      <c r="EW42" s="85">
        <v>37.9</v>
      </c>
      <c r="EX42" s="85"/>
      <c r="EY42" s="85">
        <v>67</v>
      </c>
      <c r="EZ42" s="85"/>
      <c r="FA42" s="85">
        <v>90</v>
      </c>
      <c r="FB42" s="85"/>
      <c r="FC42" s="85"/>
      <c r="FD42" s="85"/>
      <c r="FE42" s="85"/>
      <c r="FF42" s="85">
        <v>25</v>
      </c>
      <c r="FG42" s="85"/>
      <c r="FH42" s="85">
        <f t="shared" si="39"/>
        <v>1.5890410958904109</v>
      </c>
      <c r="FI42" s="85">
        <f t="shared" si="33"/>
        <v>1.1955719557195572</v>
      </c>
      <c r="FJ42" s="85"/>
      <c r="FK42" s="86">
        <f t="shared" si="22"/>
        <v>1.4492472450721714</v>
      </c>
      <c r="FL42" s="86"/>
      <c r="FM42" s="86"/>
      <c r="FN42" s="84"/>
      <c r="FO42" s="84"/>
      <c r="FP42" s="84"/>
      <c r="FQ42" s="84"/>
      <c r="FR42" s="86">
        <f t="shared" si="23"/>
        <v>-0.16297662976629768</v>
      </c>
      <c r="FS42" s="85">
        <v>4.0999999999999996</v>
      </c>
      <c r="FT42" s="85">
        <v>9.4</v>
      </c>
      <c r="FU42" s="85">
        <v>65.2</v>
      </c>
      <c r="FV42" s="88">
        <v>263</v>
      </c>
      <c r="FW42" s="88">
        <v>8</v>
      </c>
      <c r="FX42" s="88">
        <v>12</v>
      </c>
      <c r="FY42" s="88">
        <v>94</v>
      </c>
      <c r="FZ42" s="88">
        <v>293</v>
      </c>
      <c r="GA42" s="88">
        <v>13</v>
      </c>
      <c r="GB42" s="88">
        <v>21</v>
      </c>
    </row>
    <row r="43" spans="1:184">
      <c r="A43" s="84">
        <v>41</v>
      </c>
      <c r="B43" s="84">
        <v>2267264</v>
      </c>
      <c r="C43" s="85">
        <v>20170418</v>
      </c>
      <c r="D43" s="85">
        <v>83</v>
      </c>
      <c r="E43" s="85">
        <v>1</v>
      </c>
      <c r="F43" s="85">
        <v>150</v>
      </c>
      <c r="G43" s="85">
        <v>60.8</v>
      </c>
      <c r="H43" s="84">
        <f t="shared" si="10"/>
        <v>27.022222222222222</v>
      </c>
      <c r="I43" s="86">
        <v>0</v>
      </c>
      <c r="J43" s="86">
        <v>1</v>
      </c>
      <c r="K43" s="86">
        <v>0</v>
      </c>
      <c r="L43" s="86">
        <v>1</v>
      </c>
      <c r="M43" s="86">
        <v>0</v>
      </c>
      <c r="N43" s="86">
        <v>0</v>
      </c>
      <c r="O43" s="86">
        <v>1</v>
      </c>
      <c r="P43" s="86">
        <v>1</v>
      </c>
      <c r="Q43" s="86">
        <v>1</v>
      </c>
      <c r="R43" s="86">
        <v>1</v>
      </c>
      <c r="S43" s="86">
        <v>1</v>
      </c>
      <c r="T43" s="86">
        <v>1</v>
      </c>
      <c r="U43" s="86">
        <v>0</v>
      </c>
      <c r="V43" s="86">
        <v>0</v>
      </c>
      <c r="W43" s="86">
        <v>0</v>
      </c>
      <c r="X43" s="85">
        <v>3</v>
      </c>
      <c r="Y43" s="85">
        <v>2</v>
      </c>
      <c r="Z43" s="85">
        <v>1</v>
      </c>
      <c r="AA43" s="85">
        <v>1</v>
      </c>
      <c r="AB43" s="85">
        <v>0</v>
      </c>
      <c r="AC43" s="85">
        <v>1</v>
      </c>
      <c r="AD43" s="85">
        <v>0</v>
      </c>
      <c r="AE43" s="85">
        <v>0</v>
      </c>
      <c r="AF43" s="85">
        <v>60.8</v>
      </c>
      <c r="AG43" s="85">
        <v>40.4</v>
      </c>
      <c r="AH43" s="85">
        <v>15</v>
      </c>
      <c r="AI43" s="85">
        <v>19</v>
      </c>
      <c r="AJ43" s="85">
        <v>0</v>
      </c>
      <c r="AK43" s="85">
        <v>0</v>
      </c>
      <c r="AL43" s="85">
        <v>0</v>
      </c>
      <c r="AM43" s="85">
        <v>1</v>
      </c>
      <c r="AN43" s="86">
        <f t="shared" si="11"/>
        <v>2.2843567251461989E-2</v>
      </c>
      <c r="AO43" s="85">
        <v>10</v>
      </c>
      <c r="AP43" s="85">
        <v>1</v>
      </c>
      <c r="AQ43" s="85">
        <v>19</v>
      </c>
      <c r="AR43" s="85" t="s">
        <v>193</v>
      </c>
      <c r="AS43" s="85">
        <v>0</v>
      </c>
      <c r="AT43" s="85"/>
      <c r="AU43" s="85">
        <v>1170</v>
      </c>
      <c r="AV43" s="85">
        <v>2630</v>
      </c>
      <c r="AW43" s="85">
        <v>1900</v>
      </c>
      <c r="AX43" s="92"/>
      <c r="AY43" s="88"/>
      <c r="AZ43" s="86">
        <f t="shared" si="12"/>
        <v>3800</v>
      </c>
      <c r="BA43" s="86"/>
      <c r="BB43" s="86">
        <v>0</v>
      </c>
      <c r="BC43" s="86">
        <v>400</v>
      </c>
      <c r="BD43" s="86">
        <v>800</v>
      </c>
      <c r="BE43" s="86">
        <v>1200</v>
      </c>
      <c r="BF43" s="86">
        <f t="shared" si="1"/>
        <v>2400</v>
      </c>
      <c r="BG43" s="86">
        <f t="shared" si="2"/>
        <v>1170</v>
      </c>
      <c r="BH43" s="86">
        <f t="shared" si="2"/>
        <v>2230</v>
      </c>
      <c r="BI43" s="86">
        <f t="shared" si="2"/>
        <v>1100</v>
      </c>
      <c r="BJ43" s="86">
        <f t="shared" si="2"/>
        <v>-1200</v>
      </c>
      <c r="BK43" s="87">
        <f t="shared" si="24"/>
        <v>3300</v>
      </c>
      <c r="BL43" s="87">
        <f t="shared" si="35"/>
        <v>0</v>
      </c>
      <c r="BM43" s="87">
        <f t="shared" si="35"/>
        <v>0.15209125475285171</v>
      </c>
      <c r="BN43" s="87">
        <f t="shared" si="35"/>
        <v>0.42105263157894735</v>
      </c>
      <c r="BO43" s="87"/>
      <c r="BP43" s="87"/>
      <c r="BQ43" s="85">
        <v>138</v>
      </c>
      <c r="BR43" s="85">
        <v>144</v>
      </c>
      <c r="BS43" s="85">
        <v>157</v>
      </c>
      <c r="BT43" s="85">
        <v>158</v>
      </c>
      <c r="BU43" s="85">
        <v>72</v>
      </c>
      <c r="BV43" s="85">
        <v>72</v>
      </c>
      <c r="BW43" s="85">
        <v>68</v>
      </c>
      <c r="BX43" s="85">
        <v>82</v>
      </c>
      <c r="BY43" s="85">
        <v>75</v>
      </c>
      <c r="BZ43" s="85">
        <v>66</v>
      </c>
      <c r="CA43" s="85">
        <v>68</v>
      </c>
      <c r="CB43" s="85">
        <v>66</v>
      </c>
      <c r="CC43" s="85">
        <v>26.3</v>
      </c>
      <c r="CD43" s="85">
        <v>27.3</v>
      </c>
      <c r="CE43" s="85">
        <v>25.7</v>
      </c>
      <c r="CF43" s="85">
        <v>25.4</v>
      </c>
      <c r="CG43" s="86">
        <f t="shared" si="32"/>
        <v>3.8022813688212927E-2</v>
      </c>
      <c r="CH43" s="86">
        <f t="shared" si="32"/>
        <v>3.6630036630036632E-2</v>
      </c>
      <c r="CI43" s="86">
        <f t="shared" si="32"/>
        <v>3.8910505836575876E-2</v>
      </c>
      <c r="CJ43" s="86">
        <f t="shared" si="32"/>
        <v>3.937007874015748E-2</v>
      </c>
      <c r="CK43" s="85">
        <v>3.2</v>
      </c>
      <c r="CL43" s="85">
        <v>2.8</v>
      </c>
      <c r="CM43" s="85">
        <v>2.9</v>
      </c>
      <c r="CN43" s="85">
        <v>2.8</v>
      </c>
      <c r="CO43" s="85">
        <v>29</v>
      </c>
      <c r="CP43" s="85">
        <v>24</v>
      </c>
      <c r="CQ43" s="85">
        <v>24</v>
      </c>
      <c r="CR43" s="85">
        <v>22</v>
      </c>
      <c r="CS43" s="85">
        <v>23</v>
      </c>
      <c r="CT43" s="85">
        <v>1.62</v>
      </c>
      <c r="CU43" s="85">
        <v>1.61</v>
      </c>
      <c r="CV43" s="85">
        <v>1.68</v>
      </c>
      <c r="CW43" s="85">
        <v>1.61</v>
      </c>
      <c r="CX43" s="85">
        <v>1.54</v>
      </c>
      <c r="CY43" s="86">
        <f t="shared" si="4"/>
        <v>6.999999999999984E-2</v>
      </c>
      <c r="CZ43" s="86">
        <f t="shared" si="14"/>
        <v>5.9999999999999831E-2</v>
      </c>
      <c r="DA43" s="86">
        <v>0</v>
      </c>
      <c r="DB43" s="86">
        <f t="shared" si="5"/>
        <v>17.901234567901234</v>
      </c>
      <c r="DC43" s="86">
        <f t="shared" si="5"/>
        <v>14.906832298136646</v>
      </c>
      <c r="DD43" s="86">
        <f t="shared" si="5"/>
        <v>14.285714285714286</v>
      </c>
      <c r="DE43" s="86">
        <f t="shared" si="5"/>
        <v>13.664596273291925</v>
      </c>
      <c r="DF43" s="85">
        <v>32.200000000000003</v>
      </c>
      <c r="DG43" s="85">
        <v>32.4</v>
      </c>
      <c r="DH43" s="85">
        <v>30.9</v>
      </c>
      <c r="DI43" s="85">
        <v>32.4</v>
      </c>
      <c r="DJ43" s="85">
        <v>8</v>
      </c>
      <c r="DK43" s="85">
        <v>7.9</v>
      </c>
      <c r="DL43" s="85">
        <v>8.3000000000000007</v>
      </c>
      <c r="DM43" s="85">
        <v>8.3000000000000007</v>
      </c>
      <c r="DN43" s="85">
        <v>144</v>
      </c>
      <c r="DO43" s="85">
        <v>145</v>
      </c>
      <c r="DP43" s="85">
        <v>145</v>
      </c>
      <c r="DQ43" s="85">
        <v>141</v>
      </c>
      <c r="DR43" s="85">
        <v>141</v>
      </c>
      <c r="DS43" s="86">
        <f t="shared" si="6"/>
        <v>1</v>
      </c>
      <c r="DT43" s="86">
        <f t="shared" si="30"/>
        <v>1</v>
      </c>
      <c r="DU43" s="86">
        <f t="shared" si="31"/>
        <v>-3</v>
      </c>
      <c r="DV43" s="86">
        <f t="shared" si="15"/>
        <v>145</v>
      </c>
      <c r="DW43" s="86">
        <f t="shared" si="16"/>
        <v>1</v>
      </c>
      <c r="DX43" s="86">
        <f t="shared" si="9"/>
        <v>4</v>
      </c>
      <c r="DY43" s="86">
        <f t="shared" si="17"/>
        <v>18.121639506172841</v>
      </c>
      <c r="DZ43" s="85">
        <v>3.7</v>
      </c>
      <c r="EA43" s="85">
        <v>3.7</v>
      </c>
      <c r="EB43" s="85">
        <v>4</v>
      </c>
      <c r="EC43" s="85">
        <v>4.0999999999999996</v>
      </c>
      <c r="ED43" s="85"/>
      <c r="EE43" s="85">
        <v>106</v>
      </c>
      <c r="EF43" s="85">
        <v>1089</v>
      </c>
      <c r="EG43" s="84"/>
      <c r="EH43" s="85"/>
      <c r="EI43" s="85">
        <v>315</v>
      </c>
      <c r="EJ43" s="82">
        <f t="shared" si="18"/>
        <v>304.24603174603175</v>
      </c>
      <c r="EK43" s="84"/>
      <c r="EL43" s="85">
        <v>291</v>
      </c>
      <c r="EM43" s="84"/>
      <c r="EN43" s="85">
        <v>135</v>
      </c>
      <c r="EO43" s="85">
        <v>151</v>
      </c>
      <c r="EP43" s="85">
        <v>307</v>
      </c>
      <c r="EQ43" s="84"/>
      <c r="ER43" s="86">
        <f t="shared" si="37"/>
        <v>16</v>
      </c>
      <c r="ES43" s="85"/>
      <c r="ET43" s="85"/>
      <c r="EU43" s="85"/>
      <c r="EV43" s="85"/>
      <c r="EW43" s="85"/>
      <c r="EX43" s="85"/>
      <c r="EY43" s="85">
        <v>35</v>
      </c>
      <c r="EZ43" s="85"/>
      <c r="FA43" s="85">
        <v>91</v>
      </c>
      <c r="FB43" s="85"/>
      <c r="FC43" s="85"/>
      <c r="FD43" s="85"/>
      <c r="FE43" s="85"/>
      <c r="FF43" s="85"/>
      <c r="FG43" s="85"/>
      <c r="FH43" s="85">
        <f t="shared" si="39"/>
        <v>0.42857142857142855</v>
      </c>
      <c r="FI43" s="85">
        <f t="shared" si="33"/>
        <v>1.0549828178694158</v>
      </c>
      <c r="FJ43" s="85"/>
      <c r="FK43" s="86"/>
      <c r="FL43" s="86"/>
      <c r="FM43" s="86"/>
      <c r="FN43" s="84"/>
      <c r="FO43" s="84"/>
      <c r="FP43" s="84"/>
      <c r="FQ43" s="84"/>
      <c r="FR43" s="86">
        <f t="shared" si="23"/>
        <v>0</v>
      </c>
      <c r="FS43" s="88">
        <v>0.5</v>
      </c>
      <c r="FT43" s="88">
        <v>0.7</v>
      </c>
      <c r="FU43" s="88">
        <v>144</v>
      </c>
      <c r="FV43" s="88">
        <v>126</v>
      </c>
      <c r="FW43" s="88">
        <v>8</v>
      </c>
      <c r="FX43" s="88">
        <v>5</v>
      </c>
      <c r="FY43" s="88">
        <v>128</v>
      </c>
      <c r="FZ43" s="88">
        <v>82</v>
      </c>
      <c r="GA43" s="88">
        <v>5</v>
      </c>
      <c r="GB43" s="88">
        <v>5</v>
      </c>
    </row>
    <row r="44" spans="1:184">
      <c r="A44" s="84">
        <v>42</v>
      </c>
      <c r="B44" s="84">
        <v>2726795</v>
      </c>
      <c r="C44" s="85">
        <v>20170418</v>
      </c>
      <c r="D44" s="85">
        <v>52</v>
      </c>
      <c r="E44" s="85">
        <v>1</v>
      </c>
      <c r="F44" s="85">
        <v>163</v>
      </c>
      <c r="G44" s="85">
        <v>66.3</v>
      </c>
      <c r="H44" s="84">
        <f t="shared" si="10"/>
        <v>24.953893635439798</v>
      </c>
      <c r="I44" s="86">
        <v>1</v>
      </c>
      <c r="J44" s="86">
        <v>0</v>
      </c>
      <c r="K44" s="86">
        <v>0</v>
      </c>
      <c r="L44" s="86">
        <v>0</v>
      </c>
      <c r="M44" s="86">
        <v>1</v>
      </c>
      <c r="N44" s="86">
        <v>0</v>
      </c>
      <c r="O44" s="86">
        <v>0</v>
      </c>
      <c r="P44" s="86">
        <v>0</v>
      </c>
      <c r="Q44" s="86">
        <v>0</v>
      </c>
      <c r="R44" s="86">
        <v>0</v>
      </c>
      <c r="S44" s="85">
        <v>1</v>
      </c>
      <c r="T44" s="85">
        <v>0</v>
      </c>
      <c r="U44" s="85">
        <v>0</v>
      </c>
      <c r="V44" s="85">
        <v>0</v>
      </c>
      <c r="W44" s="85">
        <v>0</v>
      </c>
      <c r="X44" s="85">
        <v>3</v>
      </c>
      <c r="Y44" s="85">
        <v>2</v>
      </c>
      <c r="Z44" s="85">
        <v>1</v>
      </c>
      <c r="AA44" s="85">
        <v>1</v>
      </c>
      <c r="AB44" s="85">
        <v>1</v>
      </c>
      <c r="AC44" s="85">
        <v>0</v>
      </c>
      <c r="AD44" s="85">
        <v>0</v>
      </c>
      <c r="AE44" s="85">
        <v>0</v>
      </c>
      <c r="AF44" s="85">
        <v>14</v>
      </c>
      <c r="AG44" s="85">
        <v>61.7</v>
      </c>
      <c r="AH44" s="85">
        <v>7.5</v>
      </c>
      <c r="AI44" s="85">
        <v>7</v>
      </c>
      <c r="AJ44" s="85">
        <v>0</v>
      </c>
      <c r="AK44" s="85">
        <v>0</v>
      </c>
      <c r="AL44" s="85">
        <v>0</v>
      </c>
      <c r="AM44" s="85">
        <v>1</v>
      </c>
      <c r="AN44" s="86">
        <f t="shared" si="11"/>
        <v>2.0948550360315066E-2</v>
      </c>
      <c r="AO44" s="85">
        <v>7</v>
      </c>
      <c r="AP44" s="85">
        <v>0</v>
      </c>
      <c r="AQ44" s="85">
        <v>16</v>
      </c>
      <c r="AR44" s="85" t="s">
        <v>186</v>
      </c>
      <c r="AS44" s="85">
        <v>1</v>
      </c>
      <c r="AT44" s="88" t="s">
        <v>196</v>
      </c>
      <c r="AU44" s="85">
        <v>1800</v>
      </c>
      <c r="AV44" s="85">
        <v>1500</v>
      </c>
      <c r="AW44" s="85">
        <v>4200</v>
      </c>
      <c r="AX44" s="85">
        <v>4800</v>
      </c>
      <c r="AY44" s="85">
        <v>3500</v>
      </c>
      <c r="AZ44" s="86">
        <f t="shared" si="12"/>
        <v>3300</v>
      </c>
      <c r="BA44" s="86">
        <f t="shared" si="34"/>
        <v>12300</v>
      </c>
      <c r="BB44" s="86">
        <v>0</v>
      </c>
      <c r="BC44" s="86">
        <v>1480</v>
      </c>
      <c r="BD44" s="86">
        <v>2050</v>
      </c>
      <c r="BE44" s="86">
        <v>2050</v>
      </c>
      <c r="BF44" s="86">
        <f t="shared" si="1"/>
        <v>5580</v>
      </c>
      <c r="BG44" s="86">
        <f t="shared" si="2"/>
        <v>1800</v>
      </c>
      <c r="BH44" s="86">
        <f t="shared" si="2"/>
        <v>20</v>
      </c>
      <c r="BI44" s="86">
        <f t="shared" si="2"/>
        <v>2150</v>
      </c>
      <c r="BJ44" s="86">
        <f t="shared" si="2"/>
        <v>2750</v>
      </c>
      <c r="BK44" s="87">
        <f t="shared" si="24"/>
        <v>6720</v>
      </c>
      <c r="BL44" s="87">
        <f t="shared" si="35"/>
        <v>0</v>
      </c>
      <c r="BM44" s="87">
        <f t="shared" si="35"/>
        <v>0.98666666666666669</v>
      </c>
      <c r="BN44" s="87">
        <f t="shared" si="35"/>
        <v>0.48809523809523808</v>
      </c>
      <c r="BO44" s="87">
        <f t="shared" si="35"/>
        <v>0.42708333333333331</v>
      </c>
      <c r="BP44" s="87">
        <f t="shared" si="36"/>
        <v>0.45365853658536587</v>
      </c>
      <c r="BQ44" s="85">
        <v>124</v>
      </c>
      <c r="BR44" s="85">
        <v>108</v>
      </c>
      <c r="BS44" s="85">
        <v>103</v>
      </c>
      <c r="BT44" s="85">
        <v>103</v>
      </c>
      <c r="BU44" s="85">
        <v>80</v>
      </c>
      <c r="BV44" s="85">
        <v>74</v>
      </c>
      <c r="BW44" s="85">
        <v>75</v>
      </c>
      <c r="BX44" s="85">
        <v>75</v>
      </c>
      <c r="BY44" s="85">
        <v>95</v>
      </c>
      <c r="BZ44" s="85">
        <v>83</v>
      </c>
      <c r="CA44" s="85">
        <v>88</v>
      </c>
      <c r="CB44" s="85">
        <v>95</v>
      </c>
      <c r="CC44" s="85">
        <v>44.2</v>
      </c>
      <c r="CD44" s="85">
        <v>42.9</v>
      </c>
      <c r="CE44" s="85">
        <v>45.2</v>
      </c>
      <c r="CF44" s="85">
        <v>46.2</v>
      </c>
      <c r="CG44" s="86">
        <f t="shared" si="32"/>
        <v>2.2624434389140271E-2</v>
      </c>
      <c r="CH44" s="86">
        <f t="shared" si="32"/>
        <v>2.3310023310023312E-2</v>
      </c>
      <c r="CI44" s="86">
        <f t="shared" si="32"/>
        <v>2.2123893805309734E-2</v>
      </c>
      <c r="CJ44" s="86">
        <f t="shared" si="32"/>
        <v>2.1645021645021644E-2</v>
      </c>
      <c r="CK44" s="85">
        <v>3.9</v>
      </c>
      <c r="CL44" s="85">
        <v>3.2</v>
      </c>
      <c r="CM44" s="85">
        <v>3.5</v>
      </c>
      <c r="CN44" s="85">
        <v>3.4</v>
      </c>
      <c r="CO44" s="85">
        <v>22</v>
      </c>
      <c r="CP44" s="85">
        <v>15</v>
      </c>
      <c r="CQ44" s="85">
        <v>13</v>
      </c>
      <c r="CR44" s="85">
        <v>11</v>
      </c>
      <c r="CS44" s="85">
        <v>15</v>
      </c>
      <c r="CT44" s="85">
        <v>1.01</v>
      </c>
      <c r="CU44" s="85">
        <v>1.03</v>
      </c>
      <c r="CV44" s="85">
        <v>1.02</v>
      </c>
      <c r="CW44" s="85">
        <v>0.89</v>
      </c>
      <c r="CX44" s="85">
        <v>0.86</v>
      </c>
      <c r="CY44" s="86">
        <f t="shared" si="4"/>
        <v>0.14000000000000001</v>
      </c>
      <c r="CZ44" s="86">
        <f t="shared" si="14"/>
        <v>2.0000000000000018E-2</v>
      </c>
      <c r="DA44" s="86">
        <v>0</v>
      </c>
      <c r="DB44" s="86">
        <f t="shared" si="5"/>
        <v>21.782178217821784</v>
      </c>
      <c r="DC44" s="86">
        <f t="shared" si="5"/>
        <v>14.563106796116504</v>
      </c>
      <c r="DD44" s="86">
        <f t="shared" si="5"/>
        <v>12.745098039215685</v>
      </c>
      <c r="DE44" s="86">
        <f t="shared" si="5"/>
        <v>12.359550561797752</v>
      </c>
      <c r="DF44" s="85">
        <v>61.7</v>
      </c>
      <c r="DG44" s="85">
        <v>60.4</v>
      </c>
      <c r="DH44" s="85">
        <v>61.1</v>
      </c>
      <c r="DI44" s="85">
        <v>70.900000000000006</v>
      </c>
      <c r="DJ44" s="85">
        <v>8.3000000000000007</v>
      </c>
      <c r="DK44" s="85">
        <v>8.9</v>
      </c>
      <c r="DL44" s="85">
        <v>8.6</v>
      </c>
      <c r="DM44" s="85">
        <v>8.4</v>
      </c>
      <c r="DN44" s="85">
        <v>143</v>
      </c>
      <c r="DO44" s="85">
        <v>144</v>
      </c>
      <c r="DP44" s="85">
        <v>146</v>
      </c>
      <c r="DQ44" s="85">
        <v>144</v>
      </c>
      <c r="DR44" s="85">
        <v>138</v>
      </c>
      <c r="DS44" s="86">
        <f t="shared" si="6"/>
        <v>1</v>
      </c>
      <c r="DT44" s="86">
        <f t="shared" si="30"/>
        <v>3</v>
      </c>
      <c r="DU44" s="86">
        <f t="shared" si="31"/>
        <v>1</v>
      </c>
      <c r="DV44" s="86">
        <f t="shared" si="15"/>
        <v>146</v>
      </c>
      <c r="DW44" s="86">
        <f t="shared" si="16"/>
        <v>3</v>
      </c>
      <c r="DX44" s="86">
        <f t="shared" si="9"/>
        <v>3</v>
      </c>
      <c r="DY44" s="86">
        <f t="shared" si="17"/>
        <v>17.556029702970299</v>
      </c>
      <c r="DZ44" s="85">
        <v>4</v>
      </c>
      <c r="EA44" s="85">
        <v>3.9</v>
      </c>
      <c r="EB44" s="85">
        <v>3.9</v>
      </c>
      <c r="EC44" s="85">
        <v>3.9</v>
      </c>
      <c r="ED44" s="85"/>
      <c r="EE44" s="85">
        <v>58</v>
      </c>
      <c r="EF44" s="85">
        <v>167.8</v>
      </c>
      <c r="EG44" s="84"/>
      <c r="EH44" s="85"/>
      <c r="EI44" s="85">
        <v>292</v>
      </c>
      <c r="EJ44" s="82">
        <f t="shared" si="18"/>
        <v>297.07936507936506</v>
      </c>
      <c r="EK44" s="84"/>
      <c r="EL44" s="85">
        <v>291</v>
      </c>
      <c r="EM44" s="84"/>
      <c r="EN44" s="85">
        <v>580</v>
      </c>
      <c r="EO44" s="85">
        <v>386</v>
      </c>
      <c r="EP44" s="85">
        <v>243</v>
      </c>
      <c r="EQ44" s="84"/>
      <c r="ER44" s="86">
        <f t="shared" si="37"/>
        <v>-194</v>
      </c>
      <c r="ES44" s="85"/>
      <c r="ET44" s="85"/>
      <c r="EU44" s="85"/>
      <c r="EV44" s="85"/>
      <c r="EW44" s="85">
        <v>34.6</v>
      </c>
      <c r="EX44" s="85"/>
      <c r="EY44" s="85">
        <v>151</v>
      </c>
      <c r="EZ44" s="85"/>
      <c r="FA44" s="85">
        <v>65</v>
      </c>
      <c r="FB44" s="85"/>
      <c r="FC44" s="85"/>
      <c r="FD44" s="85"/>
      <c r="FE44" s="85"/>
      <c r="FF44" s="85">
        <v>18.3</v>
      </c>
      <c r="FG44" s="85"/>
      <c r="FH44" s="85">
        <f t="shared" si="39"/>
        <v>1.9863013698630136</v>
      </c>
      <c r="FI44" s="85">
        <f t="shared" si="33"/>
        <v>0.83505154639175261</v>
      </c>
      <c r="FJ44" s="85"/>
      <c r="FK44" s="86">
        <f t="shared" si="22"/>
        <v>1.1707296640696991</v>
      </c>
      <c r="FL44" s="86"/>
      <c r="FM44" s="86"/>
      <c r="FN44" s="84"/>
      <c r="FO44" s="84"/>
      <c r="FP44" s="84"/>
      <c r="FQ44" s="84"/>
      <c r="FR44" s="86">
        <f t="shared" si="23"/>
        <v>0.40091638029782356</v>
      </c>
      <c r="FS44" s="88">
        <v>1.9</v>
      </c>
      <c r="FT44" s="88">
        <v>3.9</v>
      </c>
      <c r="FU44" s="88">
        <v>46</v>
      </c>
      <c r="FV44" s="88">
        <v>55.8</v>
      </c>
      <c r="FW44" s="88">
        <v>11</v>
      </c>
      <c r="FX44" s="88">
        <v>5</v>
      </c>
      <c r="FY44" s="88">
        <v>138</v>
      </c>
      <c r="FZ44" s="88">
        <v>56</v>
      </c>
      <c r="GA44" s="88">
        <v>5</v>
      </c>
      <c r="GB44" s="88">
        <v>5</v>
      </c>
    </row>
    <row r="45" spans="1:184">
      <c r="A45" s="84">
        <v>43</v>
      </c>
      <c r="B45" s="84">
        <v>3063598</v>
      </c>
      <c r="C45" s="85">
        <v>20170421</v>
      </c>
      <c r="D45" s="85">
        <v>86</v>
      </c>
      <c r="E45" s="85">
        <v>0</v>
      </c>
      <c r="F45" s="85">
        <v>148.19999999999999</v>
      </c>
      <c r="G45" s="85">
        <v>47.9</v>
      </c>
      <c r="H45" s="84">
        <f t="shared" si="10"/>
        <v>21.80916841048953</v>
      </c>
      <c r="I45" s="86">
        <v>0</v>
      </c>
      <c r="J45" s="86">
        <v>0</v>
      </c>
      <c r="K45" s="86">
        <v>0</v>
      </c>
      <c r="L45" s="86">
        <v>1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6">
        <v>0</v>
      </c>
      <c r="S45" s="85">
        <v>0</v>
      </c>
      <c r="T45" s="85">
        <v>0</v>
      </c>
      <c r="U45" s="85">
        <v>0</v>
      </c>
      <c r="V45" s="85">
        <v>0</v>
      </c>
      <c r="W45" s="85">
        <v>0</v>
      </c>
      <c r="X45" s="85">
        <v>2</v>
      </c>
      <c r="Y45" s="85">
        <v>1</v>
      </c>
      <c r="Z45" s="85">
        <v>1</v>
      </c>
      <c r="AA45" s="85">
        <v>1</v>
      </c>
      <c r="AB45" s="85">
        <v>0</v>
      </c>
      <c r="AC45" s="85">
        <v>1</v>
      </c>
      <c r="AD45" s="85">
        <v>1</v>
      </c>
      <c r="AE45" s="85">
        <v>0</v>
      </c>
      <c r="AF45" s="85">
        <v>34</v>
      </c>
      <c r="AG45" s="85">
        <v>64.599999999999994</v>
      </c>
      <c r="AH45" s="85">
        <v>3.75</v>
      </c>
      <c r="AI45" s="85">
        <v>6</v>
      </c>
      <c r="AJ45" s="85">
        <v>0</v>
      </c>
      <c r="AK45" s="85">
        <v>0</v>
      </c>
      <c r="AL45" s="85">
        <v>0</v>
      </c>
      <c r="AM45" s="85">
        <v>1</v>
      </c>
      <c r="AN45" s="86">
        <f t="shared" si="11"/>
        <v>2.8995592669914173E-2</v>
      </c>
      <c r="AO45" s="85">
        <v>8</v>
      </c>
      <c r="AP45" s="85">
        <v>0</v>
      </c>
      <c r="AQ45" s="88">
        <v>27</v>
      </c>
      <c r="AR45" s="85" t="s">
        <v>197</v>
      </c>
      <c r="AS45" s="85">
        <v>0</v>
      </c>
      <c r="AT45" s="85"/>
      <c r="AU45" s="85">
        <v>1500</v>
      </c>
      <c r="AV45" s="85">
        <v>1900</v>
      </c>
      <c r="AW45" s="85">
        <v>2100</v>
      </c>
      <c r="AX45" s="85">
        <v>2200</v>
      </c>
      <c r="AY45" s="85">
        <v>800</v>
      </c>
      <c r="AZ45" s="86">
        <f t="shared" si="12"/>
        <v>3400</v>
      </c>
      <c r="BA45" s="86">
        <f t="shared" si="34"/>
        <v>7700</v>
      </c>
      <c r="BB45" s="86"/>
      <c r="BC45" s="86">
        <v>500</v>
      </c>
      <c r="BD45" s="86"/>
      <c r="BE45" s="86">
        <v>300</v>
      </c>
      <c r="BF45" s="86"/>
      <c r="BG45" s="86"/>
      <c r="BH45" s="86">
        <f t="shared" si="2"/>
        <v>1400</v>
      </c>
      <c r="BI45" s="86"/>
      <c r="BJ45" s="86">
        <f t="shared" si="2"/>
        <v>1900</v>
      </c>
      <c r="BK45" s="87"/>
      <c r="BL45" s="87">
        <f t="shared" si="35"/>
        <v>0</v>
      </c>
      <c r="BM45" s="87">
        <f t="shared" si="35"/>
        <v>0.26315789473684209</v>
      </c>
      <c r="BN45" s="87"/>
      <c r="BO45" s="87">
        <f t="shared" si="35"/>
        <v>0.13636363636363635</v>
      </c>
      <c r="BP45" s="87"/>
      <c r="BQ45" s="85">
        <v>145</v>
      </c>
      <c r="BR45" s="85">
        <v>131</v>
      </c>
      <c r="BS45" s="85">
        <v>122</v>
      </c>
      <c r="BT45" s="85">
        <v>103</v>
      </c>
      <c r="BU45" s="85">
        <v>103</v>
      </c>
      <c r="BV45" s="85">
        <v>92</v>
      </c>
      <c r="BW45" s="85">
        <v>70</v>
      </c>
      <c r="BX45" s="85">
        <v>70</v>
      </c>
      <c r="BY45" s="85">
        <v>90</v>
      </c>
      <c r="BZ45" s="85">
        <v>84</v>
      </c>
      <c r="CA45" s="85">
        <v>79</v>
      </c>
      <c r="CB45" s="85">
        <v>61</v>
      </c>
      <c r="CC45" s="85">
        <v>42.3</v>
      </c>
      <c r="CD45" s="85">
        <v>42.1</v>
      </c>
      <c r="CE45" s="85">
        <v>39</v>
      </c>
      <c r="CF45" s="85">
        <v>39.9</v>
      </c>
      <c r="CG45" s="86">
        <f t="shared" si="32"/>
        <v>2.3640661938534282E-2</v>
      </c>
      <c r="CH45" s="86">
        <f t="shared" si="32"/>
        <v>2.3752969121140142E-2</v>
      </c>
      <c r="CI45" s="86">
        <f t="shared" si="32"/>
        <v>2.564102564102564E-2</v>
      </c>
      <c r="CJ45" s="86">
        <f t="shared" si="32"/>
        <v>2.5062656641604012E-2</v>
      </c>
      <c r="CK45" s="85">
        <v>4.2</v>
      </c>
      <c r="CL45" s="85">
        <v>3.6</v>
      </c>
      <c r="CM45" s="85">
        <v>3.3</v>
      </c>
      <c r="CN45" s="85">
        <v>3.4</v>
      </c>
      <c r="CO45" s="85">
        <v>18</v>
      </c>
      <c r="CP45" s="85">
        <v>12</v>
      </c>
      <c r="CQ45" s="85">
        <v>12</v>
      </c>
      <c r="CR45" s="85">
        <v>14</v>
      </c>
      <c r="CS45" s="85">
        <v>23</v>
      </c>
      <c r="CT45" s="85">
        <v>0.69</v>
      </c>
      <c r="CU45" s="85">
        <v>0.64</v>
      </c>
      <c r="CV45" s="85">
        <v>0.64</v>
      </c>
      <c r="CW45" s="85">
        <v>0.63</v>
      </c>
      <c r="CX45" s="85">
        <v>0.67</v>
      </c>
      <c r="CY45" s="86">
        <f t="shared" si="4"/>
        <v>5.9999999999999942E-2</v>
      </c>
      <c r="CZ45" s="86">
        <f t="shared" si="14"/>
        <v>-4.9999999999999933E-2</v>
      </c>
      <c r="DA45" s="86">
        <v>0</v>
      </c>
      <c r="DB45" s="86">
        <f t="shared" si="5"/>
        <v>26.086956521739133</v>
      </c>
      <c r="DC45" s="86">
        <f t="shared" si="5"/>
        <v>18.75</v>
      </c>
      <c r="DD45" s="86">
        <f t="shared" si="5"/>
        <v>18.75</v>
      </c>
      <c r="DE45" s="86">
        <f t="shared" si="5"/>
        <v>22.222222222222221</v>
      </c>
      <c r="DF45" s="85">
        <v>59.5</v>
      </c>
      <c r="DG45" s="85">
        <v>64.599999999999994</v>
      </c>
      <c r="DH45" s="85">
        <v>64.599999999999994</v>
      </c>
      <c r="DI45" s="85">
        <v>65.8</v>
      </c>
      <c r="DJ45" s="85">
        <v>3</v>
      </c>
      <c r="DK45" s="85">
        <v>3</v>
      </c>
      <c r="DL45" s="85">
        <v>3</v>
      </c>
      <c r="DM45" s="85">
        <v>3.1</v>
      </c>
      <c r="DN45" s="85">
        <v>143</v>
      </c>
      <c r="DO45" s="18">
        <v>148</v>
      </c>
      <c r="DP45" s="85">
        <v>147</v>
      </c>
      <c r="DQ45" s="85">
        <v>143</v>
      </c>
      <c r="DR45" s="85">
        <v>142</v>
      </c>
      <c r="DS45" s="86">
        <f t="shared" si="6"/>
        <v>5</v>
      </c>
      <c r="DT45" s="86">
        <f t="shared" si="30"/>
        <v>4</v>
      </c>
      <c r="DU45" s="86">
        <f t="shared" si="31"/>
        <v>0</v>
      </c>
      <c r="DV45" s="86">
        <f t="shared" si="15"/>
        <v>148</v>
      </c>
      <c r="DW45" s="86">
        <f t="shared" si="16"/>
        <v>5</v>
      </c>
      <c r="DX45" s="86">
        <f t="shared" si="9"/>
        <v>5</v>
      </c>
      <c r="DY45" s="86">
        <f t="shared" si="17"/>
        <v>18.038982608695651</v>
      </c>
      <c r="DZ45" s="85">
        <v>4.3</v>
      </c>
      <c r="EA45" s="85">
        <v>3.7</v>
      </c>
      <c r="EB45" s="85">
        <v>3.7</v>
      </c>
      <c r="EC45" s="85">
        <v>3.5</v>
      </c>
      <c r="ED45" s="85"/>
      <c r="EE45" s="85">
        <v>100</v>
      </c>
      <c r="EF45" s="85">
        <v>1386.6</v>
      </c>
      <c r="EG45" s="84"/>
      <c r="EH45" s="85"/>
      <c r="EI45" s="85">
        <v>295</v>
      </c>
      <c r="EJ45" s="82">
        <f t="shared" si="18"/>
        <v>297.98412698412699</v>
      </c>
      <c r="EK45" s="84"/>
      <c r="EL45" s="85">
        <v>287</v>
      </c>
      <c r="EM45" s="84"/>
      <c r="EN45" s="85">
        <v>682</v>
      </c>
      <c r="EO45" s="85">
        <v>718</v>
      </c>
      <c r="EP45" s="85">
        <v>400</v>
      </c>
      <c r="EQ45" s="84"/>
      <c r="ER45" s="86">
        <f t="shared" si="37"/>
        <v>36</v>
      </c>
      <c r="ES45" s="85"/>
      <c r="ET45" s="85"/>
      <c r="EU45" s="85"/>
      <c r="EV45" s="85"/>
      <c r="EW45" s="85">
        <v>78.5</v>
      </c>
      <c r="EX45" s="85"/>
      <c r="EY45" s="85">
        <v>86</v>
      </c>
      <c r="EZ45" s="85"/>
      <c r="FA45" s="85">
        <v>31</v>
      </c>
      <c r="FB45" s="85"/>
      <c r="FC45" s="85"/>
      <c r="FD45" s="85"/>
      <c r="FE45" s="85"/>
      <c r="FF45" s="85">
        <v>29.6</v>
      </c>
      <c r="FG45" s="85"/>
      <c r="FH45" s="85">
        <f t="shared" si="39"/>
        <v>2.311864406779661</v>
      </c>
      <c r="FI45" s="85">
        <f t="shared" si="33"/>
        <v>1.3937282229965158</v>
      </c>
      <c r="FJ45" s="85"/>
      <c r="FK45" s="86">
        <f t="shared" si="22"/>
        <v>0.18632816004306091</v>
      </c>
      <c r="FL45" s="86"/>
      <c r="FM45" s="86"/>
      <c r="FN45" s="84"/>
      <c r="FO45" s="84"/>
      <c r="FP45" s="84"/>
      <c r="FQ45" s="84"/>
      <c r="FR45" s="86">
        <f t="shared" si="23"/>
        <v>-0.21873790166473095</v>
      </c>
      <c r="FS45" s="88">
        <v>0.5</v>
      </c>
      <c r="FT45" s="88">
        <v>1</v>
      </c>
      <c r="FU45" s="88">
        <v>54</v>
      </c>
      <c r="FV45" s="88">
        <v>10</v>
      </c>
      <c r="FW45" s="88">
        <v>33</v>
      </c>
      <c r="FX45" s="88">
        <v>10</v>
      </c>
      <c r="FY45" s="88">
        <v>905</v>
      </c>
      <c r="FZ45" s="88">
        <v>144</v>
      </c>
      <c r="GA45" s="88">
        <v>34</v>
      </c>
      <c r="GB45" s="88">
        <v>5</v>
      </c>
    </row>
    <row r="46" spans="1:184">
      <c r="A46" s="84">
        <v>44</v>
      </c>
      <c r="B46" s="84">
        <v>1222279</v>
      </c>
      <c r="C46" s="85">
        <v>20170506</v>
      </c>
      <c r="D46" s="85">
        <v>69</v>
      </c>
      <c r="E46" s="85">
        <v>0</v>
      </c>
      <c r="F46" s="85">
        <v>157</v>
      </c>
      <c r="G46" s="85">
        <v>51.4</v>
      </c>
      <c r="H46" s="84">
        <f t="shared" si="10"/>
        <v>20.852772931964783</v>
      </c>
      <c r="I46" s="86">
        <v>1</v>
      </c>
      <c r="J46" s="86">
        <v>0</v>
      </c>
      <c r="K46" s="86">
        <v>0</v>
      </c>
      <c r="L46" s="86">
        <v>1</v>
      </c>
      <c r="M46" s="86">
        <v>0</v>
      </c>
      <c r="N46" s="86">
        <v>0</v>
      </c>
      <c r="O46" s="86">
        <v>1</v>
      </c>
      <c r="P46" s="86">
        <v>0</v>
      </c>
      <c r="Q46" s="86">
        <v>1</v>
      </c>
      <c r="R46" s="86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3</v>
      </c>
      <c r="Y46" s="85">
        <v>3</v>
      </c>
      <c r="Z46" s="85">
        <v>1</v>
      </c>
      <c r="AA46" s="85">
        <v>1</v>
      </c>
      <c r="AB46" s="85">
        <v>0</v>
      </c>
      <c r="AC46" s="85">
        <v>1</v>
      </c>
      <c r="AD46" s="85">
        <v>1</v>
      </c>
      <c r="AE46" s="85">
        <v>0</v>
      </c>
      <c r="AF46" s="85">
        <v>65.8</v>
      </c>
      <c r="AG46" s="85">
        <v>10.7</v>
      </c>
      <c r="AH46" s="85">
        <v>7.5</v>
      </c>
      <c r="AI46" s="85">
        <v>4</v>
      </c>
      <c r="AJ46" s="85">
        <v>0</v>
      </c>
      <c r="AK46" s="85">
        <v>0</v>
      </c>
      <c r="AL46" s="85">
        <v>0</v>
      </c>
      <c r="AM46" s="85">
        <v>1</v>
      </c>
      <c r="AN46" s="86">
        <f t="shared" si="11"/>
        <v>2.7021184608733248E-2</v>
      </c>
      <c r="AO46" s="85">
        <v>2</v>
      </c>
      <c r="AP46" s="85">
        <v>0</v>
      </c>
      <c r="AQ46" s="88">
        <v>15</v>
      </c>
      <c r="AR46" s="85" t="s">
        <v>193</v>
      </c>
      <c r="AS46" s="85">
        <v>0</v>
      </c>
      <c r="AT46" s="85"/>
      <c r="AU46" s="85">
        <v>1020</v>
      </c>
      <c r="AV46" s="85">
        <v>1650</v>
      </c>
      <c r="AW46" s="85">
        <v>1063</v>
      </c>
      <c r="AX46" s="85">
        <v>3180</v>
      </c>
      <c r="AY46" s="85">
        <v>1000</v>
      </c>
      <c r="AZ46" s="86">
        <f t="shared" si="12"/>
        <v>2670</v>
      </c>
      <c r="BA46" s="86">
        <f t="shared" si="34"/>
        <v>6913</v>
      </c>
      <c r="BB46" s="86">
        <v>50</v>
      </c>
      <c r="BC46" s="86">
        <v>595</v>
      </c>
      <c r="BD46" s="86">
        <v>570</v>
      </c>
      <c r="BE46" s="86">
        <v>1000</v>
      </c>
      <c r="BF46" s="86">
        <f t="shared" si="1"/>
        <v>2215</v>
      </c>
      <c r="BG46" s="86">
        <f t="shared" si="2"/>
        <v>970</v>
      </c>
      <c r="BH46" s="86">
        <f t="shared" si="2"/>
        <v>1055</v>
      </c>
      <c r="BI46" s="86">
        <f t="shared" si="2"/>
        <v>493</v>
      </c>
      <c r="BJ46" s="86">
        <f t="shared" si="2"/>
        <v>2180</v>
      </c>
      <c r="BK46" s="87">
        <f t="shared" si="24"/>
        <v>4698</v>
      </c>
      <c r="BL46" s="87">
        <f t="shared" si="35"/>
        <v>4.9019607843137254E-2</v>
      </c>
      <c r="BM46" s="87">
        <f t="shared" si="35"/>
        <v>0.3606060606060606</v>
      </c>
      <c r="BN46" s="87">
        <f t="shared" si="35"/>
        <v>0.53621825023518344</v>
      </c>
      <c r="BO46" s="87">
        <f t="shared" si="35"/>
        <v>0.31446540880503143</v>
      </c>
      <c r="BP46" s="87">
        <f t="shared" si="36"/>
        <v>0.32041082019383771</v>
      </c>
      <c r="BQ46" s="85">
        <v>93</v>
      </c>
      <c r="BR46" s="85">
        <v>107</v>
      </c>
      <c r="BS46" s="85">
        <v>82</v>
      </c>
      <c r="BT46" s="85">
        <v>119</v>
      </c>
      <c r="BU46" s="85">
        <v>60</v>
      </c>
      <c r="BV46" s="85">
        <v>70</v>
      </c>
      <c r="BW46" s="85">
        <v>60</v>
      </c>
      <c r="BX46" s="85">
        <v>86</v>
      </c>
      <c r="BY46" s="85">
        <v>112</v>
      </c>
      <c r="BZ46" s="85">
        <v>104</v>
      </c>
      <c r="CA46" s="85">
        <v>109</v>
      </c>
      <c r="CB46" s="85">
        <v>84</v>
      </c>
      <c r="CC46" s="85">
        <v>34.1</v>
      </c>
      <c r="CD46" s="85">
        <v>32.1</v>
      </c>
      <c r="CE46" s="85">
        <v>31.3</v>
      </c>
      <c r="CF46" s="85">
        <v>32.6</v>
      </c>
      <c r="CG46" s="86">
        <f t="shared" si="32"/>
        <v>2.9325513196480937E-2</v>
      </c>
      <c r="CH46" s="86">
        <f t="shared" si="32"/>
        <v>3.1152647975077882E-2</v>
      </c>
      <c r="CI46" s="86">
        <f t="shared" si="32"/>
        <v>3.1948881789137379E-2</v>
      </c>
      <c r="CJ46" s="86">
        <f t="shared" si="32"/>
        <v>3.0674846625766871E-2</v>
      </c>
      <c r="CK46" s="85">
        <v>3.6</v>
      </c>
      <c r="CL46" s="85">
        <v>2.9</v>
      </c>
      <c r="CM46" s="85">
        <v>2.9</v>
      </c>
      <c r="CN46" s="85">
        <v>3.2</v>
      </c>
      <c r="CO46" s="85">
        <v>49</v>
      </c>
      <c r="CP46" s="85">
        <v>47</v>
      </c>
      <c r="CQ46" s="85">
        <v>49</v>
      </c>
      <c r="CR46" s="85">
        <v>49</v>
      </c>
      <c r="CS46" s="85">
        <v>40</v>
      </c>
      <c r="CT46" s="85">
        <v>3.89</v>
      </c>
      <c r="CU46" s="85">
        <v>3.8</v>
      </c>
      <c r="CV46" s="85">
        <v>3.95</v>
      </c>
      <c r="CW46" s="85">
        <v>3.92</v>
      </c>
      <c r="CX46" s="85">
        <v>3.62</v>
      </c>
      <c r="CY46" s="86">
        <f t="shared" si="4"/>
        <v>0.15000000000000036</v>
      </c>
      <c r="CZ46" s="86">
        <f t="shared" si="14"/>
        <v>6.0000000000000053E-2</v>
      </c>
      <c r="DA46" s="86">
        <v>0</v>
      </c>
      <c r="DB46" s="86">
        <f t="shared" si="5"/>
        <v>12.596401028277635</v>
      </c>
      <c r="DC46" s="86">
        <f t="shared" si="5"/>
        <v>12.368421052631579</v>
      </c>
      <c r="DD46" s="86">
        <f t="shared" si="5"/>
        <v>12.405063291139239</v>
      </c>
      <c r="DE46" s="86">
        <f t="shared" si="5"/>
        <v>12.5</v>
      </c>
      <c r="DF46" s="85">
        <v>9.6</v>
      </c>
      <c r="DG46" s="85">
        <v>9.9</v>
      </c>
      <c r="DH46" s="85">
        <v>9.5</v>
      </c>
      <c r="DI46" s="85">
        <v>9.5</v>
      </c>
      <c r="DJ46" s="85">
        <v>4.4000000000000004</v>
      </c>
      <c r="DK46" s="85">
        <v>5.8</v>
      </c>
      <c r="DL46" s="85">
        <v>6.8</v>
      </c>
      <c r="DM46" s="85">
        <v>7.9</v>
      </c>
      <c r="DN46" s="85">
        <v>136</v>
      </c>
      <c r="DO46" s="85">
        <v>142</v>
      </c>
      <c r="DP46" s="85">
        <v>141</v>
      </c>
      <c r="DQ46" s="85">
        <v>141</v>
      </c>
      <c r="DR46" s="85">
        <v>140</v>
      </c>
      <c r="DS46" s="86">
        <f t="shared" si="6"/>
        <v>6</v>
      </c>
      <c r="DT46" s="86">
        <f t="shared" si="30"/>
        <v>5</v>
      </c>
      <c r="DU46" s="86">
        <f t="shared" si="31"/>
        <v>5</v>
      </c>
      <c r="DV46" s="86">
        <f t="shared" si="15"/>
        <v>142</v>
      </c>
      <c r="DW46" s="86">
        <f t="shared" si="16"/>
        <v>6</v>
      </c>
      <c r="DX46" s="86">
        <f t="shared" si="9"/>
        <v>6</v>
      </c>
      <c r="DY46" s="86">
        <f t="shared" si="17"/>
        <v>16.319884832904886</v>
      </c>
      <c r="DZ46" s="85">
        <v>4.7</v>
      </c>
      <c r="EA46" s="85">
        <v>4.5</v>
      </c>
      <c r="EB46" s="85">
        <v>4.4000000000000004</v>
      </c>
      <c r="EC46" s="85">
        <v>4</v>
      </c>
      <c r="ED46" s="85">
        <v>3.7</v>
      </c>
      <c r="EE46" s="85">
        <v>161</v>
      </c>
      <c r="EF46" s="85">
        <v>1324.4</v>
      </c>
      <c r="EG46" s="85">
        <v>220.9</v>
      </c>
      <c r="EH46" s="85">
        <f t="shared" si="27"/>
        <v>-1103.5</v>
      </c>
      <c r="EI46" s="85">
        <v>296</v>
      </c>
      <c r="EJ46" s="82">
        <f t="shared" si="18"/>
        <v>298.44444444444446</v>
      </c>
      <c r="EK46" s="88"/>
      <c r="EL46" s="85">
        <v>290</v>
      </c>
      <c r="EM46" s="84"/>
      <c r="EN46" s="85">
        <v>354</v>
      </c>
      <c r="EO46" s="85">
        <v>189</v>
      </c>
      <c r="EP46" s="85">
        <v>228</v>
      </c>
      <c r="EQ46" s="84"/>
      <c r="ER46" s="86">
        <f t="shared" si="37"/>
        <v>-165</v>
      </c>
      <c r="ES46" s="85"/>
      <c r="ET46" s="85"/>
      <c r="EU46" s="85"/>
      <c r="EV46" s="85"/>
      <c r="EW46" s="85">
        <v>50</v>
      </c>
      <c r="EX46" s="85"/>
      <c r="EY46" s="85">
        <v>46</v>
      </c>
      <c r="EZ46" s="85"/>
      <c r="FA46" s="85">
        <v>37</v>
      </c>
      <c r="FB46" s="85"/>
      <c r="FC46" s="85"/>
      <c r="FD46" s="85"/>
      <c r="FE46" s="85"/>
      <c r="FF46" s="85">
        <v>15.5</v>
      </c>
      <c r="FG46" s="85"/>
      <c r="FH46" s="85">
        <f t="shared" si="39"/>
        <v>1.1959459459459461</v>
      </c>
      <c r="FI46" s="85">
        <f t="shared" si="33"/>
        <v>0.78620689655172415</v>
      </c>
      <c r="FJ46" s="85"/>
      <c r="FK46" s="86">
        <f t="shared" si="22"/>
        <v>1.9134285714285715</v>
      </c>
      <c r="FL46" s="86"/>
      <c r="FM46" s="86"/>
      <c r="FN46" s="84"/>
      <c r="FO46" s="84"/>
      <c r="FP46" s="84"/>
      <c r="FQ46" s="84"/>
      <c r="FR46" s="86">
        <f t="shared" si="23"/>
        <v>0.14846743295019155</v>
      </c>
      <c r="FS46" s="85">
        <v>1.1000000000000001</v>
      </c>
      <c r="FT46" s="85">
        <v>1.4</v>
      </c>
      <c r="FU46" s="85">
        <v>143</v>
      </c>
      <c r="FV46" s="88">
        <v>148</v>
      </c>
      <c r="FW46" s="88">
        <v>10</v>
      </c>
      <c r="FX46" s="88">
        <v>5</v>
      </c>
      <c r="FY46" s="88">
        <v>460</v>
      </c>
      <c r="FZ46" s="88">
        <v>100</v>
      </c>
      <c r="GA46" s="88">
        <v>58</v>
      </c>
      <c r="GB46" s="88">
        <v>57</v>
      </c>
    </row>
    <row r="47" spans="1:184">
      <c r="A47" s="84">
        <v>45</v>
      </c>
      <c r="B47" s="84">
        <v>1119408</v>
      </c>
      <c r="C47" s="85">
        <v>20170509</v>
      </c>
      <c r="D47" s="85">
        <v>93</v>
      </c>
      <c r="E47" s="85">
        <v>0</v>
      </c>
      <c r="F47" s="85">
        <v>148.5</v>
      </c>
      <c r="G47" s="85">
        <v>55</v>
      </c>
      <c r="H47" s="84">
        <f t="shared" si="10"/>
        <v>24.94076568150642</v>
      </c>
      <c r="I47" s="86">
        <v>0</v>
      </c>
      <c r="J47" s="86">
        <v>0</v>
      </c>
      <c r="K47" s="86">
        <v>0</v>
      </c>
      <c r="L47" s="86">
        <v>1</v>
      </c>
      <c r="M47" s="86">
        <v>0</v>
      </c>
      <c r="N47" s="86">
        <v>0</v>
      </c>
      <c r="O47" s="86">
        <v>1</v>
      </c>
      <c r="P47" s="86">
        <v>0</v>
      </c>
      <c r="Q47" s="86">
        <v>1</v>
      </c>
      <c r="R47" s="86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2</v>
      </c>
      <c r="Y47" s="85">
        <v>2</v>
      </c>
      <c r="Z47" s="85">
        <v>1</v>
      </c>
      <c r="AA47" s="85">
        <v>1</v>
      </c>
      <c r="AB47" s="85">
        <v>0</v>
      </c>
      <c r="AC47" s="85">
        <v>1</v>
      </c>
      <c r="AD47" s="85">
        <v>1</v>
      </c>
      <c r="AE47" s="85">
        <v>0</v>
      </c>
      <c r="AF47" s="85">
        <v>71.5</v>
      </c>
      <c r="AG47" s="85">
        <v>42.4</v>
      </c>
      <c r="AH47" s="85">
        <v>7.5</v>
      </c>
      <c r="AI47" s="85">
        <v>2</v>
      </c>
      <c r="AJ47" s="85">
        <v>0</v>
      </c>
      <c r="AK47" s="85">
        <v>0</v>
      </c>
      <c r="AL47" s="85">
        <v>0</v>
      </c>
      <c r="AM47" s="85">
        <v>1</v>
      </c>
      <c r="AN47" s="86">
        <f t="shared" si="11"/>
        <v>2.5252525252525252E-2</v>
      </c>
      <c r="AO47" s="85">
        <v>8</v>
      </c>
      <c r="AP47" s="85">
        <v>0</v>
      </c>
      <c r="AQ47" s="88">
        <v>17</v>
      </c>
      <c r="AR47" s="85" t="s">
        <v>198</v>
      </c>
      <c r="AS47" s="85">
        <v>0</v>
      </c>
      <c r="AT47" s="85"/>
      <c r="AU47" s="85">
        <v>1900</v>
      </c>
      <c r="AV47" s="85">
        <v>2600</v>
      </c>
      <c r="AW47" s="85">
        <v>3550</v>
      </c>
      <c r="AX47" s="85">
        <v>1800</v>
      </c>
      <c r="AY47" s="85">
        <v>1800</v>
      </c>
      <c r="AZ47" s="86">
        <f t="shared" si="12"/>
        <v>4500</v>
      </c>
      <c r="BA47" s="86">
        <f t="shared" si="34"/>
        <v>9850</v>
      </c>
      <c r="BB47" s="86">
        <v>0</v>
      </c>
      <c r="BC47" s="86">
        <v>600</v>
      </c>
      <c r="BD47" s="86">
        <v>600</v>
      </c>
      <c r="BE47" s="86">
        <v>1000</v>
      </c>
      <c r="BF47" s="86">
        <f t="shared" si="1"/>
        <v>2200</v>
      </c>
      <c r="BG47" s="86">
        <f t="shared" si="2"/>
        <v>1900</v>
      </c>
      <c r="BH47" s="86">
        <f t="shared" si="2"/>
        <v>2000</v>
      </c>
      <c r="BI47" s="86">
        <f t="shared" si="2"/>
        <v>2950</v>
      </c>
      <c r="BJ47" s="86">
        <f t="shared" si="2"/>
        <v>800</v>
      </c>
      <c r="BK47" s="87">
        <f t="shared" si="24"/>
        <v>7650</v>
      </c>
      <c r="BL47" s="87">
        <f t="shared" si="35"/>
        <v>0</v>
      </c>
      <c r="BM47" s="87">
        <f t="shared" si="35"/>
        <v>0.23076923076923078</v>
      </c>
      <c r="BN47" s="87">
        <f t="shared" si="35"/>
        <v>0.16901408450704225</v>
      </c>
      <c r="BO47" s="87">
        <f t="shared" si="35"/>
        <v>0.55555555555555558</v>
      </c>
      <c r="BP47" s="87">
        <f t="shared" si="36"/>
        <v>0.2233502538071066</v>
      </c>
      <c r="BQ47" s="85">
        <v>105</v>
      </c>
      <c r="BR47" s="85">
        <v>100</v>
      </c>
      <c r="BS47" s="85">
        <v>111</v>
      </c>
      <c r="BT47" s="85">
        <v>104</v>
      </c>
      <c r="BU47" s="85">
        <v>62</v>
      </c>
      <c r="BV47" s="85">
        <v>52</v>
      </c>
      <c r="BW47" s="85">
        <v>51</v>
      </c>
      <c r="BX47" s="85">
        <v>56</v>
      </c>
      <c r="BY47" s="85">
        <v>69</v>
      </c>
      <c r="BZ47" s="85">
        <v>64</v>
      </c>
      <c r="CA47" s="85">
        <v>62</v>
      </c>
      <c r="CB47" s="85">
        <v>60</v>
      </c>
      <c r="CC47" s="85">
        <v>31.9</v>
      </c>
      <c r="CD47" s="85">
        <v>30.8</v>
      </c>
      <c r="CE47" s="85">
        <v>37.700000000000003</v>
      </c>
      <c r="CF47" s="85">
        <v>36.4</v>
      </c>
      <c r="CG47" s="86">
        <f t="shared" si="32"/>
        <v>3.1347962382445145E-2</v>
      </c>
      <c r="CH47" s="86">
        <f t="shared" si="32"/>
        <v>3.2467532467532464E-2</v>
      </c>
      <c r="CI47" s="86">
        <f t="shared" si="32"/>
        <v>2.652519893899204E-2</v>
      </c>
      <c r="CJ47" s="86">
        <f t="shared" si="32"/>
        <v>2.7472527472527472E-2</v>
      </c>
      <c r="CK47" s="85">
        <v>3.8</v>
      </c>
      <c r="CL47" s="85">
        <v>3.2</v>
      </c>
      <c r="CM47" s="85">
        <v>3.4</v>
      </c>
      <c r="CN47" s="85">
        <v>3.2</v>
      </c>
      <c r="CO47" s="85">
        <v>28</v>
      </c>
      <c r="CP47" s="85">
        <v>26</v>
      </c>
      <c r="CQ47" s="85">
        <v>17</v>
      </c>
      <c r="CR47" s="85">
        <v>18</v>
      </c>
      <c r="CS47" s="85">
        <v>17</v>
      </c>
      <c r="CT47" s="85">
        <v>1.32</v>
      </c>
      <c r="CU47" s="85">
        <v>1.24</v>
      </c>
      <c r="CV47" s="85">
        <v>0.89</v>
      </c>
      <c r="CW47" s="85">
        <v>0.91</v>
      </c>
      <c r="CX47" s="85">
        <v>0.88</v>
      </c>
      <c r="CY47" s="86">
        <f t="shared" si="4"/>
        <v>0.43000000000000005</v>
      </c>
      <c r="CZ47" s="86">
        <f t="shared" si="14"/>
        <v>-8.0000000000000071E-2</v>
      </c>
      <c r="DA47" s="86">
        <v>0</v>
      </c>
      <c r="DB47" s="86">
        <f t="shared" si="5"/>
        <v>21.212121212121211</v>
      </c>
      <c r="DC47" s="86">
        <f t="shared" si="5"/>
        <v>20.967741935483872</v>
      </c>
      <c r="DD47" s="86">
        <f t="shared" si="5"/>
        <v>19.101123595505619</v>
      </c>
      <c r="DE47" s="86">
        <f t="shared" si="5"/>
        <v>19.780219780219781</v>
      </c>
      <c r="DF47" s="85">
        <v>28.8</v>
      </c>
      <c r="DG47" s="85">
        <v>30.9</v>
      </c>
      <c r="DH47" s="85">
        <v>44.3</v>
      </c>
      <c r="DI47" s="85">
        <v>43.4</v>
      </c>
      <c r="DJ47" s="85">
        <v>6.9</v>
      </c>
      <c r="DK47" s="85">
        <v>7.3</v>
      </c>
      <c r="DL47" s="85">
        <v>6.8</v>
      </c>
      <c r="DM47" s="85">
        <v>6.6</v>
      </c>
      <c r="DN47" s="85">
        <v>137</v>
      </c>
      <c r="DO47" s="85">
        <v>136</v>
      </c>
      <c r="DP47" s="85">
        <v>146</v>
      </c>
      <c r="DQ47" s="85">
        <v>144</v>
      </c>
      <c r="DR47" s="85">
        <v>139</v>
      </c>
      <c r="DS47" s="86">
        <f t="shared" si="6"/>
        <v>-1</v>
      </c>
      <c r="DT47" s="86">
        <f t="shared" si="30"/>
        <v>9</v>
      </c>
      <c r="DU47" s="86">
        <f t="shared" si="31"/>
        <v>7</v>
      </c>
      <c r="DV47" s="86">
        <f t="shared" si="15"/>
        <v>146</v>
      </c>
      <c r="DW47" s="86">
        <f t="shared" si="16"/>
        <v>9</v>
      </c>
      <c r="DX47" s="86">
        <f t="shared" si="9"/>
        <v>10</v>
      </c>
      <c r="DY47" s="86">
        <f t="shared" si="17"/>
        <v>16.794987878787879</v>
      </c>
      <c r="DZ47" s="85">
        <v>5.3</v>
      </c>
      <c r="EA47" s="85">
        <v>4.9000000000000004</v>
      </c>
      <c r="EB47" s="85">
        <v>5.0999999999999996</v>
      </c>
      <c r="EC47" s="85">
        <v>4.8</v>
      </c>
      <c r="ED47" s="85">
        <v>4.4000000000000004</v>
      </c>
      <c r="EE47" s="85">
        <v>115</v>
      </c>
      <c r="EF47" s="85">
        <v>230.3</v>
      </c>
      <c r="EG47" s="85">
        <v>307</v>
      </c>
      <c r="EH47" s="85">
        <f t="shared" si="27"/>
        <v>76.699999999999989</v>
      </c>
      <c r="EI47" s="85">
        <v>291</v>
      </c>
      <c r="EJ47" s="82">
        <f t="shared" si="18"/>
        <v>290.38888888888891</v>
      </c>
      <c r="EK47" s="84"/>
      <c r="EL47" s="85">
        <v>284</v>
      </c>
      <c r="EM47" s="84"/>
      <c r="EN47" s="85">
        <v>405</v>
      </c>
      <c r="EO47" s="85">
        <v>112</v>
      </c>
      <c r="EP47" s="85">
        <v>269</v>
      </c>
      <c r="EQ47" s="84"/>
      <c r="ER47" s="86">
        <f t="shared" si="37"/>
        <v>-293</v>
      </c>
      <c r="ES47" s="85"/>
      <c r="ET47" s="85">
        <v>282</v>
      </c>
      <c r="EU47" s="85"/>
      <c r="EV47" s="85"/>
      <c r="EW47" s="85">
        <v>36.200000000000003</v>
      </c>
      <c r="EX47" s="85"/>
      <c r="EY47" s="85">
        <v>40</v>
      </c>
      <c r="EZ47" s="85"/>
      <c r="FA47" s="85">
        <v>62</v>
      </c>
      <c r="FB47" s="85"/>
      <c r="FC47" s="85"/>
      <c r="FD47" s="85">
        <v>16.5</v>
      </c>
      <c r="FE47" s="85"/>
      <c r="FF47" s="85">
        <v>13.6</v>
      </c>
      <c r="FG47" s="85"/>
      <c r="FH47" s="85">
        <f t="shared" si="39"/>
        <v>1.3917525773195876</v>
      </c>
      <c r="FI47" s="85">
        <f t="shared" si="33"/>
        <v>0.94718309859154926</v>
      </c>
      <c r="FJ47" s="85"/>
      <c r="FK47" s="86">
        <f t="shared" si="22"/>
        <v>1.0843038276561072</v>
      </c>
      <c r="FL47" s="86"/>
      <c r="FM47" s="86">
        <f t="shared" ref="FM47:FM72" si="41">FD47*CX47*100/(ED47*EW47)</f>
        <v>9.1160220994475125</v>
      </c>
      <c r="FN47" s="84"/>
      <c r="FO47" s="84">
        <f t="shared" ref="FO47:FO56" si="42">(ET47*CX47)*100/(CS47*EW47)</f>
        <v>40.324991875203111</v>
      </c>
      <c r="FP47" s="84"/>
      <c r="FQ47" s="84">
        <f t="shared" ref="FQ47:FQ72" si="43">(FD47*EL47)/(EP47*ED47)</f>
        <v>3.9591078066914496</v>
      </c>
      <c r="FR47" s="86">
        <f t="shared" si="23"/>
        <v>6.6021126760563431E-2</v>
      </c>
      <c r="FS47" s="88">
        <v>1.2</v>
      </c>
      <c r="FT47" s="88">
        <v>1.9</v>
      </c>
      <c r="FU47" s="88">
        <v>84</v>
      </c>
      <c r="FV47" s="88">
        <v>251</v>
      </c>
      <c r="FW47" s="88">
        <v>109</v>
      </c>
      <c r="FX47" s="88">
        <v>53</v>
      </c>
      <c r="FY47" s="88">
        <v>1078</v>
      </c>
      <c r="FZ47" s="88">
        <v>448</v>
      </c>
      <c r="GA47" s="88">
        <v>21</v>
      </c>
      <c r="GB47" s="88">
        <v>16</v>
      </c>
    </row>
    <row r="48" spans="1:184">
      <c r="A48" s="84">
        <v>46</v>
      </c>
      <c r="B48" s="84">
        <v>2613416</v>
      </c>
      <c r="C48" s="85">
        <v>20170512</v>
      </c>
      <c r="D48" s="85">
        <v>79</v>
      </c>
      <c r="E48" s="85">
        <v>0</v>
      </c>
      <c r="F48" s="85">
        <v>152.4</v>
      </c>
      <c r="G48" s="85">
        <v>48</v>
      </c>
      <c r="H48" s="84">
        <f t="shared" si="10"/>
        <v>20.666708000082668</v>
      </c>
      <c r="I48" s="86">
        <v>0</v>
      </c>
      <c r="J48" s="86">
        <v>1</v>
      </c>
      <c r="K48" s="86">
        <v>0</v>
      </c>
      <c r="L48" s="86">
        <v>1</v>
      </c>
      <c r="M48" s="86">
        <v>0</v>
      </c>
      <c r="N48" s="86">
        <v>0</v>
      </c>
      <c r="O48" s="86">
        <v>1</v>
      </c>
      <c r="P48" s="86">
        <v>1</v>
      </c>
      <c r="Q48" s="86">
        <v>1</v>
      </c>
      <c r="R48" s="86">
        <v>1</v>
      </c>
      <c r="S48" s="85">
        <v>1</v>
      </c>
      <c r="T48" s="85">
        <v>0</v>
      </c>
      <c r="U48" s="85">
        <v>0</v>
      </c>
      <c r="V48" s="85">
        <v>0</v>
      </c>
      <c r="W48" s="85">
        <v>0</v>
      </c>
      <c r="X48" s="85">
        <v>4</v>
      </c>
      <c r="Y48" s="85">
        <v>2</v>
      </c>
      <c r="Z48" s="85">
        <v>1</v>
      </c>
      <c r="AA48" s="85">
        <v>1</v>
      </c>
      <c r="AB48" s="85">
        <v>0</v>
      </c>
      <c r="AC48" s="85">
        <v>1</v>
      </c>
      <c r="AD48" s="85">
        <v>1</v>
      </c>
      <c r="AE48" s="85">
        <v>0</v>
      </c>
      <c r="AF48" s="85">
        <v>65</v>
      </c>
      <c r="AG48" s="85">
        <v>66.7</v>
      </c>
      <c r="AH48" s="85">
        <v>15</v>
      </c>
      <c r="AI48" s="88">
        <v>14</v>
      </c>
      <c r="AJ48" s="85">
        <v>0</v>
      </c>
      <c r="AK48" s="85">
        <v>0</v>
      </c>
      <c r="AL48" s="85">
        <v>0</v>
      </c>
      <c r="AM48" s="85">
        <v>1</v>
      </c>
      <c r="AN48" s="86">
        <f t="shared" si="11"/>
        <v>2.8935185185185185E-2</v>
      </c>
      <c r="AO48" s="85">
        <v>2</v>
      </c>
      <c r="AP48" s="85">
        <v>1</v>
      </c>
      <c r="AQ48" s="85">
        <v>14</v>
      </c>
      <c r="AR48" s="85" t="s">
        <v>87</v>
      </c>
      <c r="AS48" s="85">
        <v>0</v>
      </c>
      <c r="AT48" s="85"/>
      <c r="AU48" s="85">
        <v>420</v>
      </c>
      <c r="AV48" s="85">
        <v>1260</v>
      </c>
      <c r="AW48" s="85">
        <v>4120</v>
      </c>
      <c r="AX48" s="85">
        <v>3400</v>
      </c>
      <c r="AY48" s="85">
        <v>1250</v>
      </c>
      <c r="AZ48" s="86">
        <f t="shared" si="12"/>
        <v>1680</v>
      </c>
      <c r="BA48" s="86">
        <f t="shared" si="34"/>
        <v>9200</v>
      </c>
      <c r="BB48" s="86">
        <v>0</v>
      </c>
      <c r="BC48" s="86">
        <v>150</v>
      </c>
      <c r="BD48" s="86">
        <v>1060</v>
      </c>
      <c r="BE48" s="86">
        <v>650</v>
      </c>
      <c r="BF48" s="86">
        <f t="shared" si="1"/>
        <v>1860</v>
      </c>
      <c r="BG48" s="86">
        <f t="shared" si="2"/>
        <v>420</v>
      </c>
      <c r="BH48" s="86">
        <f t="shared" si="2"/>
        <v>1110</v>
      </c>
      <c r="BI48" s="86">
        <f t="shared" si="2"/>
        <v>3060</v>
      </c>
      <c r="BJ48" s="86">
        <f t="shared" si="2"/>
        <v>2750</v>
      </c>
      <c r="BK48" s="87">
        <f t="shared" si="24"/>
        <v>7340</v>
      </c>
      <c r="BL48" s="87">
        <f t="shared" si="35"/>
        <v>0</v>
      </c>
      <c r="BM48" s="87">
        <f t="shared" si="35"/>
        <v>0.11904761904761904</v>
      </c>
      <c r="BN48" s="87">
        <f t="shared" si="35"/>
        <v>0.25728155339805825</v>
      </c>
      <c r="BO48" s="87">
        <f t="shared" si="35"/>
        <v>0.19117647058823528</v>
      </c>
      <c r="BP48" s="87">
        <f t="shared" si="36"/>
        <v>0.20217391304347826</v>
      </c>
      <c r="BQ48" s="85">
        <v>111</v>
      </c>
      <c r="BR48" s="85">
        <v>80</v>
      </c>
      <c r="BS48" s="85">
        <v>112</v>
      </c>
      <c r="BT48" s="85">
        <v>106</v>
      </c>
      <c r="BU48" s="85">
        <v>57</v>
      </c>
      <c r="BV48" s="85">
        <v>44</v>
      </c>
      <c r="BW48" s="85">
        <v>52</v>
      </c>
      <c r="BX48" s="85">
        <v>56</v>
      </c>
      <c r="BY48" s="85">
        <v>61</v>
      </c>
      <c r="BZ48" s="85">
        <v>54</v>
      </c>
      <c r="CA48" s="85">
        <v>67</v>
      </c>
      <c r="CB48" s="85">
        <v>68</v>
      </c>
      <c r="CC48" s="85">
        <v>35.4</v>
      </c>
      <c r="CD48" s="85">
        <v>35.799999999999997</v>
      </c>
      <c r="CE48" s="85">
        <v>33.9</v>
      </c>
      <c r="CF48" s="85">
        <v>31</v>
      </c>
      <c r="CG48" s="86">
        <f t="shared" si="32"/>
        <v>2.8248587570621469E-2</v>
      </c>
      <c r="CH48" s="86">
        <f t="shared" si="32"/>
        <v>2.793296089385475E-2</v>
      </c>
      <c r="CI48" s="86">
        <f t="shared" si="32"/>
        <v>2.9498525073746312E-2</v>
      </c>
      <c r="CJ48" s="86">
        <f t="shared" si="32"/>
        <v>3.2258064516129031E-2</v>
      </c>
      <c r="CK48" s="85">
        <v>3.3</v>
      </c>
      <c r="CL48" s="85">
        <v>2.1</v>
      </c>
      <c r="CM48" s="85">
        <v>2.4</v>
      </c>
      <c r="CN48" s="85">
        <v>2.2999999999999998</v>
      </c>
      <c r="CO48" s="85">
        <v>30</v>
      </c>
      <c r="CP48" s="85">
        <v>29</v>
      </c>
      <c r="CQ48" s="85">
        <v>17</v>
      </c>
      <c r="CR48" s="85">
        <v>11</v>
      </c>
      <c r="CS48" s="85">
        <v>7</v>
      </c>
      <c r="CT48" s="85">
        <v>0.99</v>
      </c>
      <c r="CU48" s="85">
        <v>0.85</v>
      </c>
      <c r="CV48" s="85">
        <v>0.75</v>
      </c>
      <c r="CW48" s="85">
        <v>0.64</v>
      </c>
      <c r="CX48" s="85">
        <v>0.54</v>
      </c>
      <c r="CY48" s="86">
        <f t="shared" si="4"/>
        <v>0.35</v>
      </c>
      <c r="CZ48" s="86">
        <f t="shared" si="14"/>
        <v>-0.14000000000000001</v>
      </c>
      <c r="DA48" s="86">
        <v>0</v>
      </c>
      <c r="DB48" s="86">
        <f t="shared" si="5"/>
        <v>30.303030303030305</v>
      </c>
      <c r="DC48" s="86">
        <f t="shared" si="5"/>
        <v>34.117647058823529</v>
      </c>
      <c r="DD48" s="86">
        <f t="shared" si="5"/>
        <v>22.666666666666668</v>
      </c>
      <c r="DE48" s="86">
        <f t="shared" si="5"/>
        <v>17.1875</v>
      </c>
      <c r="DF48" s="85">
        <v>41.4</v>
      </c>
      <c r="DG48" s="85">
        <v>48.9</v>
      </c>
      <c r="DH48" s="85">
        <v>56</v>
      </c>
      <c r="DI48" s="85">
        <v>66.7</v>
      </c>
      <c r="DJ48" s="85">
        <v>9.4</v>
      </c>
      <c r="DK48" s="85">
        <v>9.5</v>
      </c>
      <c r="DL48" s="85">
        <v>9.5</v>
      </c>
      <c r="DM48" s="85">
        <v>9</v>
      </c>
      <c r="DN48" s="85">
        <v>126</v>
      </c>
      <c r="DO48" s="85">
        <v>126</v>
      </c>
      <c r="DP48" s="85">
        <v>136</v>
      </c>
      <c r="DQ48" s="85">
        <v>133</v>
      </c>
      <c r="DR48" s="85">
        <v>129</v>
      </c>
      <c r="DS48" s="86">
        <f t="shared" si="6"/>
        <v>0</v>
      </c>
      <c r="DT48" s="86">
        <f t="shared" si="30"/>
        <v>10</v>
      </c>
      <c r="DU48" s="86">
        <f t="shared" si="31"/>
        <v>7</v>
      </c>
      <c r="DV48" s="86">
        <f t="shared" si="15"/>
        <v>136</v>
      </c>
      <c r="DW48" s="86">
        <f t="shared" si="16"/>
        <v>10</v>
      </c>
      <c r="DX48" s="86">
        <f t="shared" si="9"/>
        <v>10</v>
      </c>
      <c r="DY48" s="86">
        <f t="shared" si="17"/>
        <v>15.994496969696968</v>
      </c>
      <c r="DZ48" s="85">
        <v>4.2</v>
      </c>
      <c r="EA48" s="85">
        <v>3.9</v>
      </c>
      <c r="EB48" s="85">
        <v>3.5</v>
      </c>
      <c r="EC48" s="85">
        <v>3.4</v>
      </c>
      <c r="ED48" s="85">
        <v>4.3</v>
      </c>
      <c r="EE48" s="88">
        <v>96</v>
      </c>
      <c r="EF48" s="85">
        <v>588.5</v>
      </c>
      <c r="EG48" s="85">
        <v>607.5</v>
      </c>
      <c r="EH48" s="85">
        <f t="shared" si="27"/>
        <v>19</v>
      </c>
      <c r="EI48" s="85">
        <v>267</v>
      </c>
      <c r="EJ48" s="82">
        <f t="shared" si="18"/>
        <v>268.04761904761904</v>
      </c>
      <c r="EK48" s="85">
        <v>261</v>
      </c>
      <c r="EL48" s="88">
        <v>252</v>
      </c>
      <c r="EM48" s="84"/>
      <c r="EN48" s="85">
        <v>298</v>
      </c>
      <c r="EO48" s="85">
        <v>372</v>
      </c>
      <c r="EP48" s="85">
        <v>380</v>
      </c>
      <c r="EQ48" s="84"/>
      <c r="ER48" s="86">
        <f t="shared" si="37"/>
        <v>74</v>
      </c>
      <c r="ES48" s="85">
        <v>200</v>
      </c>
      <c r="ET48" s="85">
        <v>290</v>
      </c>
      <c r="EU48" s="85"/>
      <c r="EV48" s="85">
        <v>20.7</v>
      </c>
      <c r="EW48" s="85">
        <v>39.1</v>
      </c>
      <c r="EX48" s="85"/>
      <c r="EY48" s="85">
        <v>75</v>
      </c>
      <c r="EZ48" s="85">
        <v>66</v>
      </c>
      <c r="FA48" s="85">
        <v>68</v>
      </c>
      <c r="FB48" s="85"/>
      <c r="FC48" s="85">
        <v>16</v>
      </c>
      <c r="FD48" s="85">
        <v>36.700000000000003</v>
      </c>
      <c r="FE48" s="85"/>
      <c r="FF48" s="85">
        <v>41.7</v>
      </c>
      <c r="FG48" s="85"/>
      <c r="FH48" s="85">
        <f t="shared" si="39"/>
        <v>1.1161048689138577</v>
      </c>
      <c r="FI48" s="85">
        <f t="shared" si="33"/>
        <v>1.5079365079365079</v>
      </c>
      <c r="FJ48" s="85">
        <f t="shared" si="40"/>
        <v>2.8467908902691512</v>
      </c>
      <c r="FK48" s="86">
        <f t="shared" si="22"/>
        <v>0.72800808897876634</v>
      </c>
      <c r="FL48" s="86">
        <f t="shared" ref="FL48:FL111" si="44">FC48*CT48/(DZ48*EV48)*100</f>
        <v>18.219461697722565</v>
      </c>
      <c r="FM48" s="86">
        <f t="shared" si="41"/>
        <v>11.787307440670912</v>
      </c>
      <c r="FN48" s="84">
        <f t="shared" ref="FN48:FN96" si="45">(ES48*CT48)*100/(EV48*CO48)</f>
        <v>31.884057971014492</v>
      </c>
      <c r="FO48" s="84">
        <f t="shared" si="42"/>
        <v>57.215929850200958</v>
      </c>
      <c r="FP48" s="84">
        <f t="shared" ref="FP48:FP96" si="46">(FC48*EI48)/(EN48*DZ48)</f>
        <v>3.4132310642377752</v>
      </c>
      <c r="FQ48" s="84">
        <f t="shared" si="43"/>
        <v>5.6599755201958395</v>
      </c>
      <c r="FR48" s="86">
        <f t="shared" si="23"/>
        <v>-0.44091710758377428</v>
      </c>
      <c r="FS48" s="88">
        <v>1.6</v>
      </c>
      <c r="FT48" s="88">
        <v>0.5</v>
      </c>
      <c r="FU48" s="88">
        <v>79.2</v>
      </c>
      <c r="FV48" s="88">
        <v>76.3</v>
      </c>
      <c r="FW48" s="88">
        <v>206</v>
      </c>
      <c r="FX48" s="88">
        <v>16</v>
      </c>
      <c r="FY48" s="88">
        <v>2327</v>
      </c>
      <c r="FZ48" s="88">
        <v>228</v>
      </c>
      <c r="GA48" s="88">
        <v>78</v>
      </c>
      <c r="GB48" s="88">
        <v>7</v>
      </c>
    </row>
    <row r="49" spans="1:184">
      <c r="A49" s="84">
        <v>47</v>
      </c>
      <c r="B49" s="84">
        <v>1225267</v>
      </c>
      <c r="C49" s="85">
        <v>20170519</v>
      </c>
      <c r="D49" s="85">
        <v>82</v>
      </c>
      <c r="E49" s="85">
        <v>1</v>
      </c>
      <c r="F49" s="85">
        <v>162</v>
      </c>
      <c r="G49" s="85">
        <v>63</v>
      </c>
      <c r="H49" s="84">
        <f t="shared" si="10"/>
        <v>24.005486968449933</v>
      </c>
      <c r="I49" s="86">
        <v>1</v>
      </c>
      <c r="J49" s="86">
        <v>0</v>
      </c>
      <c r="K49" s="86">
        <v>1</v>
      </c>
      <c r="L49" s="86">
        <v>0</v>
      </c>
      <c r="M49" s="86">
        <v>0</v>
      </c>
      <c r="N49" s="86">
        <v>0</v>
      </c>
      <c r="O49" s="86">
        <v>1</v>
      </c>
      <c r="P49" s="86">
        <v>1</v>
      </c>
      <c r="Q49" s="86">
        <v>1</v>
      </c>
      <c r="R49" s="86">
        <v>0</v>
      </c>
      <c r="S49" s="85">
        <v>1</v>
      </c>
      <c r="T49" s="85">
        <v>0</v>
      </c>
      <c r="U49" s="85">
        <v>0</v>
      </c>
      <c r="V49" s="85">
        <v>1</v>
      </c>
      <c r="W49" s="85">
        <v>1</v>
      </c>
      <c r="X49" s="85">
        <v>2</v>
      </c>
      <c r="Y49" s="85">
        <v>2</v>
      </c>
      <c r="Z49" s="85">
        <v>1</v>
      </c>
      <c r="AA49" s="85">
        <v>1</v>
      </c>
      <c r="AB49" s="85">
        <v>1</v>
      </c>
      <c r="AC49" s="85">
        <v>0</v>
      </c>
      <c r="AD49" s="85">
        <v>0</v>
      </c>
      <c r="AE49" s="85">
        <v>0</v>
      </c>
      <c r="AF49" s="85">
        <v>21</v>
      </c>
      <c r="AG49" s="85">
        <v>26.5</v>
      </c>
      <c r="AH49" s="85">
        <v>15</v>
      </c>
      <c r="AI49" s="85">
        <v>22</v>
      </c>
      <c r="AJ49" s="85">
        <v>0</v>
      </c>
      <c r="AK49" s="85">
        <v>0</v>
      </c>
      <c r="AL49" s="85">
        <v>0</v>
      </c>
      <c r="AM49" s="85">
        <v>1</v>
      </c>
      <c r="AN49" s="86">
        <f t="shared" si="11"/>
        <v>2.2045855379188711E-2</v>
      </c>
      <c r="AO49" s="85">
        <v>4</v>
      </c>
      <c r="AP49" s="85">
        <v>1</v>
      </c>
      <c r="AQ49" s="85">
        <v>22</v>
      </c>
      <c r="AR49" s="88" t="s">
        <v>88</v>
      </c>
      <c r="AS49" s="85">
        <v>0</v>
      </c>
      <c r="AT49" s="88"/>
      <c r="AU49" s="88">
        <v>2750</v>
      </c>
      <c r="AV49" s="88">
        <v>1700</v>
      </c>
      <c r="AW49" s="88">
        <v>1500</v>
      </c>
      <c r="AX49" s="88">
        <v>1300</v>
      </c>
      <c r="AY49" s="85">
        <v>1500</v>
      </c>
      <c r="AZ49" s="86">
        <f t="shared" si="12"/>
        <v>4450</v>
      </c>
      <c r="BA49" s="86">
        <f t="shared" si="34"/>
        <v>7250</v>
      </c>
      <c r="BB49" s="86">
        <v>800</v>
      </c>
      <c r="BC49" s="86">
        <v>800</v>
      </c>
      <c r="BD49" s="86">
        <v>800</v>
      </c>
      <c r="BE49" s="86">
        <v>1250</v>
      </c>
      <c r="BF49" s="86">
        <f t="shared" si="1"/>
        <v>3650</v>
      </c>
      <c r="BG49" s="86">
        <f t="shared" si="2"/>
        <v>1950</v>
      </c>
      <c r="BH49" s="86">
        <f t="shared" si="2"/>
        <v>900</v>
      </c>
      <c r="BI49" s="86">
        <f t="shared" si="2"/>
        <v>700</v>
      </c>
      <c r="BJ49" s="86">
        <f t="shared" si="2"/>
        <v>50</v>
      </c>
      <c r="BK49" s="87">
        <f t="shared" si="24"/>
        <v>3600</v>
      </c>
      <c r="BL49" s="87">
        <f t="shared" si="35"/>
        <v>0.29090909090909089</v>
      </c>
      <c r="BM49" s="87">
        <f t="shared" si="35"/>
        <v>0.47058823529411764</v>
      </c>
      <c r="BN49" s="87">
        <f t="shared" si="35"/>
        <v>0.53333333333333333</v>
      </c>
      <c r="BO49" s="87">
        <f t="shared" si="35"/>
        <v>0.96153846153846156</v>
      </c>
      <c r="BP49" s="87">
        <f t="shared" si="36"/>
        <v>0.50344827586206897</v>
      </c>
      <c r="BQ49" s="88">
        <v>100</v>
      </c>
      <c r="BR49" s="88">
        <v>104</v>
      </c>
      <c r="BS49" s="88">
        <v>102</v>
      </c>
      <c r="BT49" s="88">
        <v>102</v>
      </c>
      <c r="BU49" s="88">
        <v>58</v>
      </c>
      <c r="BV49" s="88">
        <v>58</v>
      </c>
      <c r="BW49" s="88">
        <v>60</v>
      </c>
      <c r="BX49" s="88">
        <v>40</v>
      </c>
      <c r="BY49" s="88">
        <v>72</v>
      </c>
      <c r="BZ49" s="88">
        <v>71</v>
      </c>
      <c r="CA49" s="88">
        <v>72</v>
      </c>
      <c r="CB49" s="88">
        <v>82</v>
      </c>
      <c r="CC49" s="88">
        <v>31.2</v>
      </c>
      <c r="CD49" s="88">
        <v>35.299999999999997</v>
      </c>
      <c r="CE49" s="88">
        <v>33.799999999999997</v>
      </c>
      <c r="CF49" s="88">
        <v>34.299999999999997</v>
      </c>
      <c r="CG49" s="86">
        <f t="shared" si="32"/>
        <v>3.2051282051282055E-2</v>
      </c>
      <c r="CH49" s="86">
        <f t="shared" si="32"/>
        <v>2.8328611898017001E-2</v>
      </c>
      <c r="CI49" s="86">
        <f t="shared" si="32"/>
        <v>2.9585798816568049E-2</v>
      </c>
      <c r="CJ49" s="86">
        <f t="shared" si="32"/>
        <v>2.915451895043732E-2</v>
      </c>
      <c r="CK49" s="88">
        <v>3.7</v>
      </c>
      <c r="CL49" s="88">
        <v>4.0999999999999996</v>
      </c>
      <c r="CM49" s="88">
        <v>3.8</v>
      </c>
      <c r="CN49" s="88">
        <v>4</v>
      </c>
      <c r="CO49" s="88">
        <v>46</v>
      </c>
      <c r="CP49" s="88">
        <v>42</v>
      </c>
      <c r="CQ49" s="88">
        <v>46</v>
      </c>
      <c r="CR49" s="88">
        <v>47</v>
      </c>
      <c r="CS49" s="88">
        <v>50</v>
      </c>
      <c r="CT49" s="88">
        <v>1.9</v>
      </c>
      <c r="CU49" s="88">
        <v>1.86</v>
      </c>
      <c r="CV49" s="88">
        <v>1.99</v>
      </c>
      <c r="CW49" s="88">
        <v>2.13</v>
      </c>
      <c r="CX49" s="85">
        <v>2.25</v>
      </c>
      <c r="CY49" s="86">
        <f t="shared" si="4"/>
        <v>0.2699999999999998</v>
      </c>
      <c r="CZ49" s="86">
        <f t="shared" si="14"/>
        <v>0.22999999999999998</v>
      </c>
      <c r="DA49" s="86">
        <v>0</v>
      </c>
      <c r="DB49" s="86">
        <f t="shared" si="5"/>
        <v>24.210526315789476</v>
      </c>
      <c r="DC49" s="86">
        <f t="shared" si="5"/>
        <v>22.58064516129032</v>
      </c>
      <c r="DD49" s="86">
        <f t="shared" si="5"/>
        <v>23.115577889447238</v>
      </c>
      <c r="DE49" s="86">
        <f t="shared" si="5"/>
        <v>22.065727699530516</v>
      </c>
      <c r="DF49" s="88">
        <v>27.1</v>
      </c>
      <c r="DG49" s="88">
        <v>27.8</v>
      </c>
      <c r="DH49" s="88">
        <v>25.8</v>
      </c>
      <c r="DI49" s="88">
        <v>23.9</v>
      </c>
      <c r="DJ49" s="88">
        <v>5.7</v>
      </c>
      <c r="DK49" s="88">
        <v>6.3</v>
      </c>
      <c r="DL49" s="88">
        <v>6.5</v>
      </c>
      <c r="DM49" s="88">
        <v>6.9</v>
      </c>
      <c r="DN49" s="88">
        <v>139</v>
      </c>
      <c r="DO49" s="88">
        <v>142</v>
      </c>
      <c r="DP49" s="88">
        <v>140</v>
      </c>
      <c r="DQ49" s="88">
        <v>139</v>
      </c>
      <c r="DR49" s="85">
        <v>138</v>
      </c>
      <c r="DS49" s="86">
        <f t="shared" si="6"/>
        <v>3</v>
      </c>
      <c r="DT49" s="86">
        <f t="shared" si="30"/>
        <v>1</v>
      </c>
      <c r="DU49" s="86">
        <f t="shared" si="31"/>
        <v>0</v>
      </c>
      <c r="DV49" s="86">
        <f t="shared" si="15"/>
        <v>142</v>
      </c>
      <c r="DW49" s="86">
        <f t="shared" si="16"/>
        <v>3</v>
      </c>
      <c r="DX49" s="86">
        <f t="shared" si="9"/>
        <v>3</v>
      </c>
      <c r="DY49" s="86">
        <f t="shared" si="17"/>
        <v>17.510136842105261</v>
      </c>
      <c r="DZ49" s="88">
        <v>4.0999999999999996</v>
      </c>
      <c r="EA49" s="88">
        <v>4.9000000000000004</v>
      </c>
      <c r="EB49" s="88">
        <v>4.5999999999999996</v>
      </c>
      <c r="EC49" s="88">
        <v>4.4000000000000004</v>
      </c>
      <c r="ED49" s="88">
        <v>4.8</v>
      </c>
      <c r="EE49" s="88">
        <v>119</v>
      </c>
      <c r="EF49" s="88">
        <v>1005.7</v>
      </c>
      <c r="EG49" s="88">
        <v>197.1</v>
      </c>
      <c r="EH49" s="85">
        <f t="shared" si="27"/>
        <v>-808.6</v>
      </c>
      <c r="EI49" s="88">
        <v>291</v>
      </c>
      <c r="EJ49" s="82">
        <f t="shared" si="18"/>
        <v>301.03968253968253</v>
      </c>
      <c r="EK49" s="88">
        <v>308</v>
      </c>
      <c r="EL49" s="88">
        <v>298</v>
      </c>
      <c r="EM49" s="84"/>
      <c r="EN49" s="85">
        <v>262</v>
      </c>
      <c r="EO49" s="85">
        <v>326</v>
      </c>
      <c r="EP49" s="85">
        <v>306</v>
      </c>
      <c r="EQ49" s="84"/>
      <c r="ER49" s="86">
        <f t="shared" si="37"/>
        <v>64</v>
      </c>
      <c r="ES49" s="85">
        <v>229</v>
      </c>
      <c r="ET49" s="85">
        <v>420</v>
      </c>
      <c r="EU49" s="85"/>
      <c r="EV49" s="85">
        <v>24.6</v>
      </c>
      <c r="EW49" s="85">
        <v>55</v>
      </c>
      <c r="EX49" s="85"/>
      <c r="EY49" s="85">
        <v>80</v>
      </c>
      <c r="EZ49" s="85"/>
      <c r="FA49" s="85">
        <v>57</v>
      </c>
      <c r="FB49" s="85"/>
      <c r="FC49" s="85">
        <v>16.100000000000001</v>
      </c>
      <c r="FD49" s="85">
        <v>16.8</v>
      </c>
      <c r="FE49" s="85"/>
      <c r="FF49" s="85">
        <v>4.9000000000000004</v>
      </c>
      <c r="FG49" s="85"/>
      <c r="FH49" s="85">
        <f t="shared" si="39"/>
        <v>0.90034364261168387</v>
      </c>
      <c r="FI49" s="85">
        <f t="shared" si="33"/>
        <v>1.0268456375838926</v>
      </c>
      <c r="FJ49" s="85">
        <f t="shared" si="40"/>
        <v>4.445224308358191</v>
      </c>
      <c r="FK49" s="86">
        <f t="shared" si="22"/>
        <v>1.6897233201581028</v>
      </c>
      <c r="FL49" s="86">
        <f t="shared" si="44"/>
        <v>30.329169145349987</v>
      </c>
      <c r="FM49" s="86">
        <f t="shared" si="41"/>
        <v>14.31818181818182</v>
      </c>
      <c r="FN49" s="84">
        <f t="shared" si="45"/>
        <v>38.449982325910213</v>
      </c>
      <c r="FO49" s="84">
        <f t="shared" si="42"/>
        <v>34.363636363636367</v>
      </c>
      <c r="FP49" s="84">
        <f t="shared" si="46"/>
        <v>4.3614783094395841</v>
      </c>
      <c r="FQ49" s="84">
        <f t="shared" si="43"/>
        <v>3.4084967320261441</v>
      </c>
      <c r="FR49" s="86">
        <f t="shared" si="23"/>
        <v>-2.7964205816554771E-2</v>
      </c>
      <c r="FS49" s="88">
        <v>4.5</v>
      </c>
      <c r="FT49" s="88">
        <v>20</v>
      </c>
      <c r="FU49" s="88">
        <v>38.6</v>
      </c>
      <c r="FV49" s="88">
        <v>57.7</v>
      </c>
      <c r="FW49" s="88">
        <v>24</v>
      </c>
      <c r="FX49" s="88">
        <v>27</v>
      </c>
      <c r="FY49" s="88">
        <v>269</v>
      </c>
      <c r="FZ49" s="88">
        <v>335</v>
      </c>
      <c r="GA49" s="88">
        <v>5</v>
      </c>
      <c r="GB49" s="88">
        <v>24</v>
      </c>
    </row>
    <row r="50" spans="1:184">
      <c r="A50" s="84">
        <v>48</v>
      </c>
      <c r="B50" s="93">
        <v>5354145</v>
      </c>
      <c r="C50" s="85">
        <v>20170613</v>
      </c>
      <c r="D50" s="88">
        <v>76</v>
      </c>
      <c r="E50" s="85">
        <v>1</v>
      </c>
      <c r="F50" s="88">
        <v>164</v>
      </c>
      <c r="G50" s="88">
        <v>61.5</v>
      </c>
      <c r="H50" s="84">
        <f t="shared" si="10"/>
        <v>22.865853658536583</v>
      </c>
      <c r="I50" s="86">
        <v>1</v>
      </c>
      <c r="J50" s="86">
        <v>1</v>
      </c>
      <c r="K50" s="86">
        <v>1</v>
      </c>
      <c r="L50" s="86">
        <v>0</v>
      </c>
      <c r="M50" s="86">
        <v>1</v>
      </c>
      <c r="N50" s="86">
        <v>0</v>
      </c>
      <c r="O50" s="86">
        <v>1</v>
      </c>
      <c r="P50" s="86">
        <v>1</v>
      </c>
      <c r="Q50" s="86">
        <v>1</v>
      </c>
      <c r="R50" s="86">
        <v>0</v>
      </c>
      <c r="S50" s="85">
        <v>0</v>
      </c>
      <c r="T50" s="85">
        <v>0</v>
      </c>
      <c r="U50" s="85">
        <v>0</v>
      </c>
      <c r="V50" s="85">
        <v>1</v>
      </c>
      <c r="W50" s="85">
        <v>1</v>
      </c>
      <c r="X50" s="85">
        <v>3</v>
      </c>
      <c r="Y50" s="85">
        <v>1</v>
      </c>
      <c r="Z50" s="85">
        <v>1</v>
      </c>
      <c r="AA50" s="85">
        <v>1</v>
      </c>
      <c r="AB50" s="85">
        <v>1</v>
      </c>
      <c r="AC50" s="85">
        <v>0</v>
      </c>
      <c r="AD50" s="85">
        <v>1</v>
      </c>
      <c r="AE50" s="85">
        <v>0</v>
      </c>
      <c r="AF50" s="88">
        <v>34.200000000000003</v>
      </c>
      <c r="AG50" s="85">
        <v>47.1</v>
      </c>
      <c r="AH50" s="88">
        <v>15</v>
      </c>
      <c r="AI50" s="88">
        <v>9</v>
      </c>
      <c r="AJ50" s="85">
        <v>0</v>
      </c>
      <c r="AK50" s="85">
        <v>0</v>
      </c>
      <c r="AL50" s="85">
        <v>0</v>
      </c>
      <c r="AM50" s="85">
        <v>1</v>
      </c>
      <c r="AN50" s="86">
        <f t="shared" si="11"/>
        <v>2.2583559168925023E-2</v>
      </c>
      <c r="AO50" s="85">
        <v>3</v>
      </c>
      <c r="AP50" s="85">
        <v>0</v>
      </c>
      <c r="AQ50" s="85">
        <v>19</v>
      </c>
      <c r="AR50" s="88" t="s">
        <v>89</v>
      </c>
      <c r="AS50" s="85">
        <v>0</v>
      </c>
      <c r="AT50" s="88"/>
      <c r="AU50" s="88">
        <v>1100</v>
      </c>
      <c r="AV50" s="88">
        <v>2300</v>
      </c>
      <c r="AW50" s="88">
        <v>2500</v>
      </c>
      <c r="AX50" s="88">
        <v>2100</v>
      </c>
      <c r="AY50" s="85">
        <v>1900</v>
      </c>
      <c r="AZ50" s="85">
        <f t="shared" si="12"/>
        <v>3400</v>
      </c>
      <c r="BA50" s="86">
        <f t="shared" si="34"/>
        <v>8000</v>
      </c>
      <c r="BB50" s="86">
        <v>0</v>
      </c>
      <c r="BC50" s="86">
        <v>800</v>
      </c>
      <c r="BD50" s="86">
        <v>1200</v>
      </c>
      <c r="BE50" s="86">
        <v>800</v>
      </c>
      <c r="BF50" s="86">
        <f t="shared" si="1"/>
        <v>2800</v>
      </c>
      <c r="BG50" s="86">
        <f t="shared" si="2"/>
        <v>1100</v>
      </c>
      <c r="BH50" s="86">
        <f t="shared" si="2"/>
        <v>1500</v>
      </c>
      <c r="BI50" s="86">
        <f t="shared" si="2"/>
        <v>1300</v>
      </c>
      <c r="BJ50" s="86">
        <f t="shared" si="2"/>
        <v>1300</v>
      </c>
      <c r="BK50" s="87">
        <f t="shared" si="24"/>
        <v>5200</v>
      </c>
      <c r="BL50" s="87">
        <f t="shared" si="35"/>
        <v>0</v>
      </c>
      <c r="BM50" s="87">
        <f t="shared" si="35"/>
        <v>0.34782608695652173</v>
      </c>
      <c r="BN50" s="87">
        <f t="shared" si="35"/>
        <v>0.48</v>
      </c>
      <c r="BO50" s="87">
        <f t="shared" si="35"/>
        <v>0.38095238095238093</v>
      </c>
      <c r="BP50" s="87">
        <f t="shared" si="36"/>
        <v>0.35</v>
      </c>
      <c r="BQ50" s="88">
        <v>146</v>
      </c>
      <c r="BR50" s="88">
        <v>130</v>
      </c>
      <c r="BS50" s="88">
        <v>120</v>
      </c>
      <c r="BT50" s="88">
        <v>148</v>
      </c>
      <c r="BU50" s="88">
        <v>80</v>
      </c>
      <c r="BV50" s="88">
        <v>62</v>
      </c>
      <c r="BW50" s="88">
        <v>62</v>
      </c>
      <c r="BX50" s="88">
        <v>63</v>
      </c>
      <c r="BY50" s="88">
        <v>76</v>
      </c>
      <c r="BZ50" s="88">
        <v>67</v>
      </c>
      <c r="CA50" s="88">
        <v>62</v>
      </c>
      <c r="CB50" s="88">
        <v>66</v>
      </c>
      <c r="CC50" s="88">
        <v>37.4</v>
      </c>
      <c r="CD50" s="88">
        <v>33.700000000000003</v>
      </c>
      <c r="CE50" s="88">
        <v>34.1</v>
      </c>
      <c r="CF50" s="88">
        <v>37.299999999999997</v>
      </c>
      <c r="CG50" s="86">
        <f t="shared" si="32"/>
        <v>2.6737967914438502E-2</v>
      </c>
      <c r="CH50" s="86">
        <f t="shared" si="32"/>
        <v>2.9673590504451036E-2</v>
      </c>
      <c r="CI50" s="86">
        <f t="shared" si="32"/>
        <v>2.9325513196480937E-2</v>
      </c>
      <c r="CJ50" s="86">
        <f t="shared" si="32"/>
        <v>2.6809651474530832E-2</v>
      </c>
      <c r="CK50" s="88">
        <v>3.6</v>
      </c>
      <c r="CL50" s="88">
        <v>3.3</v>
      </c>
      <c r="CM50" s="88">
        <v>3.3</v>
      </c>
      <c r="CN50" s="88">
        <v>3.4</v>
      </c>
      <c r="CO50" s="88">
        <v>18</v>
      </c>
      <c r="CP50" s="88">
        <v>17</v>
      </c>
      <c r="CQ50" s="88">
        <v>18</v>
      </c>
      <c r="CR50" s="88">
        <v>17</v>
      </c>
      <c r="CS50" s="88">
        <v>20</v>
      </c>
      <c r="CT50" s="88">
        <v>1.1299999999999999</v>
      </c>
      <c r="CU50" s="88">
        <v>1.18</v>
      </c>
      <c r="CV50" s="88">
        <v>1.2</v>
      </c>
      <c r="CW50" s="88">
        <v>1.23</v>
      </c>
      <c r="CX50" s="85">
        <v>1.25</v>
      </c>
      <c r="CY50" s="86">
        <f t="shared" si="4"/>
        <v>0.10000000000000009</v>
      </c>
      <c r="CZ50" s="86">
        <f t="shared" si="14"/>
        <v>0.10000000000000009</v>
      </c>
      <c r="DA50" s="86">
        <v>0</v>
      </c>
      <c r="DB50" s="86">
        <f t="shared" ref="DB50:DE65" si="47">CO50/CT50</f>
        <v>15.929203539823011</v>
      </c>
      <c r="DC50" s="86">
        <f t="shared" si="47"/>
        <v>14.40677966101695</v>
      </c>
      <c r="DD50" s="86">
        <f t="shared" si="47"/>
        <v>15</v>
      </c>
      <c r="DE50" s="86">
        <f t="shared" si="47"/>
        <v>13.821138211382115</v>
      </c>
      <c r="DF50" s="88">
        <v>49</v>
      </c>
      <c r="DG50" s="88">
        <v>46.7</v>
      </c>
      <c r="DH50" s="88">
        <v>45.9</v>
      </c>
      <c r="DI50" s="88">
        <v>44.6</v>
      </c>
      <c r="DJ50" s="88">
        <v>4.5999999999999996</v>
      </c>
      <c r="DK50" s="88">
        <v>5.0999999999999996</v>
      </c>
      <c r="DL50" s="88">
        <v>5.2</v>
      </c>
      <c r="DM50" s="88">
        <v>5.2</v>
      </c>
      <c r="DN50" s="88">
        <v>145</v>
      </c>
      <c r="DO50" s="88">
        <v>145</v>
      </c>
      <c r="DP50" s="88">
        <v>143</v>
      </c>
      <c r="DQ50" s="88">
        <v>144</v>
      </c>
      <c r="DR50" s="85">
        <v>143</v>
      </c>
      <c r="DS50" s="86">
        <f t="shared" si="6"/>
        <v>0</v>
      </c>
      <c r="DT50" s="86">
        <f t="shared" si="30"/>
        <v>-2</v>
      </c>
      <c r="DU50" s="86">
        <f t="shared" si="31"/>
        <v>-1</v>
      </c>
      <c r="DV50" s="86">
        <f t="shared" si="15"/>
        <v>145</v>
      </c>
      <c r="DW50" s="86">
        <f t="shared" si="16"/>
        <v>0</v>
      </c>
      <c r="DX50" s="86">
        <f t="shared" si="9"/>
        <v>2</v>
      </c>
      <c r="DY50" s="86">
        <f t="shared" si="17"/>
        <v>18.041934513274335</v>
      </c>
      <c r="DZ50" s="88">
        <v>3.8</v>
      </c>
      <c r="EA50" s="88">
        <v>3.4</v>
      </c>
      <c r="EB50" s="88">
        <v>3.4</v>
      </c>
      <c r="EC50" s="88">
        <v>4.5999999999999996</v>
      </c>
      <c r="ED50" s="88">
        <v>4.2</v>
      </c>
      <c r="EE50" s="88">
        <v>115</v>
      </c>
      <c r="EF50" s="88">
        <v>1385.2</v>
      </c>
      <c r="EG50" s="88">
        <v>886.4</v>
      </c>
      <c r="EH50" s="85">
        <f t="shared" si="27"/>
        <v>-498.80000000000007</v>
      </c>
      <c r="EI50" s="88">
        <v>286</v>
      </c>
      <c r="EJ50" s="82">
        <f t="shared" si="18"/>
        <v>302.81746031746036</v>
      </c>
      <c r="EK50" s="88">
        <v>289</v>
      </c>
      <c r="EL50" s="88">
        <v>287</v>
      </c>
      <c r="EM50" s="84"/>
      <c r="EN50" s="85">
        <v>340</v>
      </c>
      <c r="EO50" s="85">
        <v>366</v>
      </c>
      <c r="EP50" s="85">
        <v>328</v>
      </c>
      <c r="EQ50" s="84"/>
      <c r="ER50" s="86">
        <f t="shared" si="37"/>
        <v>26</v>
      </c>
      <c r="ES50" s="85">
        <v>145</v>
      </c>
      <c r="ET50" s="85">
        <v>296</v>
      </c>
      <c r="EU50" s="85"/>
      <c r="EV50" s="85">
        <v>19.7</v>
      </c>
      <c r="EW50" s="85">
        <v>38.9</v>
      </c>
      <c r="EX50" s="85"/>
      <c r="EY50" s="85">
        <v>137</v>
      </c>
      <c r="EZ50" s="85"/>
      <c r="FA50" s="85">
        <v>108</v>
      </c>
      <c r="FB50" s="85"/>
      <c r="FC50" s="85">
        <v>10.4</v>
      </c>
      <c r="FD50" s="85">
        <v>9.8000000000000007</v>
      </c>
      <c r="FE50" s="85"/>
      <c r="FF50" s="85">
        <v>11.8</v>
      </c>
      <c r="FG50" s="85"/>
      <c r="FH50" s="85">
        <f t="shared" si="39"/>
        <v>1.1888111888111887</v>
      </c>
      <c r="FI50" s="85">
        <f t="shared" si="33"/>
        <v>1.1428571428571428</v>
      </c>
      <c r="FJ50" s="85">
        <f t="shared" si="40"/>
        <v>5.4195694031157</v>
      </c>
      <c r="FK50" s="86">
        <f t="shared" si="22"/>
        <v>2.4268790335628383</v>
      </c>
      <c r="FL50" s="86">
        <f t="shared" si="44"/>
        <v>15.698637456585626</v>
      </c>
      <c r="FM50" s="86">
        <f t="shared" si="41"/>
        <v>7.4978577549271641</v>
      </c>
      <c r="FN50" s="84">
        <f t="shared" si="45"/>
        <v>46.206993795826286</v>
      </c>
      <c r="FO50" s="84">
        <f t="shared" si="42"/>
        <v>47.55784061696658</v>
      </c>
      <c r="FP50" s="84">
        <f t="shared" si="46"/>
        <v>2.3021671826625387</v>
      </c>
      <c r="FQ50" s="84">
        <f t="shared" si="43"/>
        <v>2.0416666666666665</v>
      </c>
      <c r="FR50" s="86">
        <f t="shared" si="23"/>
        <v>-0.18849206349206341</v>
      </c>
      <c r="FS50" s="88">
        <v>1.6</v>
      </c>
      <c r="FT50" s="88">
        <v>1.8</v>
      </c>
      <c r="FU50" s="88">
        <v>19.8</v>
      </c>
      <c r="FV50" s="88">
        <v>12.3</v>
      </c>
      <c r="FW50" s="88">
        <v>13</v>
      </c>
      <c r="FX50" s="88">
        <v>5</v>
      </c>
      <c r="FY50" s="88">
        <v>367</v>
      </c>
      <c r="FZ50" s="88">
        <v>193</v>
      </c>
      <c r="GA50" s="88">
        <v>13</v>
      </c>
      <c r="GB50" s="88">
        <v>11</v>
      </c>
    </row>
    <row r="51" spans="1:184">
      <c r="A51" s="84">
        <v>49</v>
      </c>
      <c r="B51" s="93">
        <v>5545591</v>
      </c>
      <c r="C51" s="85">
        <v>20170628</v>
      </c>
      <c r="D51" s="88">
        <v>80</v>
      </c>
      <c r="E51" s="85">
        <v>1</v>
      </c>
      <c r="F51" s="88">
        <v>148</v>
      </c>
      <c r="G51" s="88">
        <v>35.200000000000003</v>
      </c>
      <c r="H51" s="84">
        <f t="shared" si="10"/>
        <v>16.070124178232287</v>
      </c>
      <c r="I51" s="86">
        <v>0</v>
      </c>
      <c r="J51" s="86">
        <v>0</v>
      </c>
      <c r="K51" s="86">
        <v>0</v>
      </c>
      <c r="L51" s="86">
        <v>0</v>
      </c>
      <c r="M51" s="86">
        <v>0</v>
      </c>
      <c r="N51" s="86">
        <v>0</v>
      </c>
      <c r="O51" s="86">
        <v>0</v>
      </c>
      <c r="P51" s="86">
        <v>0</v>
      </c>
      <c r="Q51" s="86">
        <v>0</v>
      </c>
      <c r="R51" s="86">
        <v>0</v>
      </c>
      <c r="S51" s="85">
        <v>0</v>
      </c>
      <c r="T51" s="85">
        <v>0</v>
      </c>
      <c r="U51" s="85">
        <v>0</v>
      </c>
      <c r="V51" s="85">
        <v>0</v>
      </c>
      <c r="W51" s="85">
        <v>0</v>
      </c>
      <c r="X51" s="85">
        <v>3</v>
      </c>
      <c r="Y51" s="85">
        <v>1</v>
      </c>
      <c r="Z51" s="85">
        <v>1</v>
      </c>
      <c r="AA51" s="85">
        <v>1</v>
      </c>
      <c r="AB51" s="85">
        <v>0</v>
      </c>
      <c r="AC51" s="85">
        <v>0</v>
      </c>
      <c r="AD51" s="85">
        <v>1</v>
      </c>
      <c r="AE51" s="85">
        <v>0</v>
      </c>
      <c r="AF51" s="88">
        <v>72</v>
      </c>
      <c r="AG51" s="85">
        <v>57.7</v>
      </c>
      <c r="AH51" s="88">
        <v>7.5</v>
      </c>
      <c r="AI51" s="88">
        <v>12</v>
      </c>
      <c r="AJ51" s="85">
        <v>0</v>
      </c>
      <c r="AK51" s="85">
        <v>0</v>
      </c>
      <c r="AL51" s="85">
        <v>0</v>
      </c>
      <c r="AM51" s="85">
        <v>1</v>
      </c>
      <c r="AN51" s="86">
        <f t="shared" si="11"/>
        <v>3.9457070707070704E-2</v>
      </c>
      <c r="AO51" s="85">
        <v>3</v>
      </c>
      <c r="AP51" s="85">
        <v>0</v>
      </c>
      <c r="AQ51" s="85">
        <v>35</v>
      </c>
      <c r="AR51" s="88" t="s">
        <v>90</v>
      </c>
      <c r="AS51" s="88">
        <v>1</v>
      </c>
      <c r="AT51" s="88" t="s">
        <v>199</v>
      </c>
      <c r="AU51" s="88">
        <v>460</v>
      </c>
      <c r="AV51" s="88">
        <v>1700</v>
      </c>
      <c r="AW51" s="88">
        <v>891</v>
      </c>
      <c r="AX51" s="88">
        <v>985</v>
      </c>
      <c r="AY51" s="85">
        <v>700</v>
      </c>
      <c r="AZ51" s="85">
        <f t="shared" si="12"/>
        <v>2160</v>
      </c>
      <c r="BA51" s="86">
        <f t="shared" si="34"/>
        <v>4036</v>
      </c>
      <c r="BB51" s="86">
        <v>25</v>
      </c>
      <c r="BC51" s="86">
        <v>150</v>
      </c>
      <c r="BD51" s="86">
        <v>255</v>
      </c>
      <c r="BE51" s="86">
        <v>350</v>
      </c>
      <c r="BF51" s="86">
        <f t="shared" si="1"/>
        <v>780</v>
      </c>
      <c r="BG51" s="86">
        <f t="shared" si="2"/>
        <v>435</v>
      </c>
      <c r="BH51" s="86">
        <f t="shared" si="2"/>
        <v>1550</v>
      </c>
      <c r="BI51" s="86">
        <f t="shared" si="2"/>
        <v>636</v>
      </c>
      <c r="BJ51" s="86">
        <f t="shared" si="2"/>
        <v>635</v>
      </c>
      <c r="BK51" s="87">
        <f t="shared" si="24"/>
        <v>3256</v>
      </c>
      <c r="BL51" s="87">
        <f t="shared" si="35"/>
        <v>5.434782608695652E-2</v>
      </c>
      <c r="BM51" s="87">
        <f t="shared" si="35"/>
        <v>8.8235294117647065E-2</v>
      </c>
      <c r="BN51" s="87">
        <f t="shared" si="35"/>
        <v>0.28619528619528617</v>
      </c>
      <c r="BO51" s="87">
        <f t="shared" si="35"/>
        <v>0.35532994923857869</v>
      </c>
      <c r="BP51" s="87">
        <f t="shared" si="36"/>
        <v>0.19326065411298315</v>
      </c>
      <c r="BQ51" s="88">
        <v>164</v>
      </c>
      <c r="BR51" s="88">
        <v>110</v>
      </c>
      <c r="BS51" s="88">
        <v>100</v>
      </c>
      <c r="BT51" s="88">
        <v>121</v>
      </c>
      <c r="BU51" s="88">
        <v>110</v>
      </c>
      <c r="BV51" s="88">
        <v>69</v>
      </c>
      <c r="BW51" s="88">
        <v>71</v>
      </c>
      <c r="BX51" s="88">
        <v>72</v>
      </c>
      <c r="BY51" s="88">
        <v>103</v>
      </c>
      <c r="BZ51" s="88">
        <v>71</v>
      </c>
      <c r="CA51" s="88">
        <v>69</v>
      </c>
      <c r="CB51" s="88">
        <v>66</v>
      </c>
      <c r="CC51" s="88">
        <v>34.4</v>
      </c>
      <c r="CD51" s="88">
        <v>31</v>
      </c>
      <c r="CE51" s="88">
        <v>34.4</v>
      </c>
      <c r="CF51" s="88">
        <v>28.9</v>
      </c>
      <c r="CG51" s="86">
        <f t="shared" si="32"/>
        <v>2.9069767441860465E-2</v>
      </c>
      <c r="CH51" s="86">
        <f t="shared" si="32"/>
        <v>3.2258064516129031E-2</v>
      </c>
      <c r="CI51" s="86">
        <f t="shared" si="32"/>
        <v>2.9069767441860465E-2</v>
      </c>
      <c r="CJ51" s="86">
        <f t="shared" si="32"/>
        <v>3.4602076124567477E-2</v>
      </c>
      <c r="CK51" s="88">
        <v>3.9</v>
      </c>
      <c r="CL51" s="88">
        <v>3.4</v>
      </c>
      <c r="CM51" s="88">
        <v>3.5</v>
      </c>
      <c r="CN51" s="88">
        <v>3.2</v>
      </c>
      <c r="CO51" s="88">
        <v>33</v>
      </c>
      <c r="CP51" s="88">
        <v>30</v>
      </c>
      <c r="CQ51" s="88">
        <v>36</v>
      </c>
      <c r="CR51" s="88">
        <v>28</v>
      </c>
      <c r="CS51" s="88">
        <v>25</v>
      </c>
      <c r="CT51" s="88">
        <v>0.8</v>
      </c>
      <c r="CU51" s="88">
        <v>0.79</v>
      </c>
      <c r="CV51" s="88">
        <v>0.86</v>
      </c>
      <c r="CW51" s="88">
        <v>0.72</v>
      </c>
      <c r="CX51" s="85">
        <v>0.77</v>
      </c>
      <c r="CY51" s="86">
        <f t="shared" si="4"/>
        <v>0.14000000000000001</v>
      </c>
      <c r="CZ51" s="86">
        <f t="shared" si="14"/>
        <v>5.9999999999999942E-2</v>
      </c>
      <c r="DA51" s="86">
        <v>0</v>
      </c>
      <c r="DB51" s="86">
        <f t="shared" si="47"/>
        <v>41.25</v>
      </c>
      <c r="DC51" s="86">
        <f t="shared" si="47"/>
        <v>37.974683544303794</v>
      </c>
      <c r="DD51" s="86">
        <f t="shared" si="47"/>
        <v>41.860465116279073</v>
      </c>
      <c r="DE51" s="86">
        <f t="shared" si="47"/>
        <v>38.888888888888893</v>
      </c>
      <c r="DF51" s="88">
        <v>70.400000000000006</v>
      </c>
      <c r="DG51" s="88">
        <v>71.400000000000006</v>
      </c>
      <c r="DH51" s="88">
        <v>65.099999999999994</v>
      </c>
      <c r="DI51" s="88">
        <v>79</v>
      </c>
      <c r="DJ51" s="88">
        <v>4.5999999999999996</v>
      </c>
      <c r="DK51" s="88">
        <v>5.2</v>
      </c>
      <c r="DL51" s="88">
        <v>6.8</v>
      </c>
      <c r="DM51" s="88">
        <v>6.1</v>
      </c>
      <c r="DN51" s="88">
        <v>142</v>
      </c>
      <c r="DO51" s="88">
        <v>141</v>
      </c>
      <c r="DP51" s="88">
        <v>142</v>
      </c>
      <c r="DQ51" s="88">
        <v>142</v>
      </c>
      <c r="DR51" s="85">
        <v>140</v>
      </c>
      <c r="DS51" s="86">
        <f t="shared" si="6"/>
        <v>-1</v>
      </c>
      <c r="DT51" s="86">
        <f t="shared" si="30"/>
        <v>0</v>
      </c>
      <c r="DU51" s="86">
        <f t="shared" si="31"/>
        <v>0</v>
      </c>
      <c r="DV51" s="86">
        <f t="shared" si="15"/>
        <v>142</v>
      </c>
      <c r="DW51" s="86">
        <f t="shared" si="16"/>
        <v>0</v>
      </c>
      <c r="DX51" s="86">
        <f t="shared" si="9"/>
        <v>1</v>
      </c>
      <c r="DY51" s="86">
        <f t="shared" si="17"/>
        <v>18.446000000000002</v>
      </c>
      <c r="DZ51" s="88">
        <v>4</v>
      </c>
      <c r="EA51" s="88">
        <v>3.7</v>
      </c>
      <c r="EB51" s="88">
        <v>3.9</v>
      </c>
      <c r="EC51" s="88">
        <v>3.7</v>
      </c>
      <c r="ED51" s="88">
        <v>4.4000000000000004</v>
      </c>
      <c r="EE51" s="88">
        <v>141</v>
      </c>
      <c r="EF51" s="88">
        <v>1083.2</v>
      </c>
      <c r="EG51" s="88">
        <v>202.9</v>
      </c>
      <c r="EH51" s="85">
        <f t="shared" si="27"/>
        <v>-880.30000000000007</v>
      </c>
      <c r="EI51" s="88">
        <v>291</v>
      </c>
      <c r="EJ51" s="82">
        <f t="shared" si="18"/>
        <v>303.61904761904759</v>
      </c>
      <c r="EK51" s="88">
        <v>285</v>
      </c>
      <c r="EL51" s="88">
        <v>284</v>
      </c>
      <c r="EM51" s="84"/>
      <c r="EN51" s="85">
        <v>397</v>
      </c>
      <c r="EO51" s="85">
        <v>807</v>
      </c>
      <c r="EP51" s="85">
        <v>457</v>
      </c>
      <c r="EQ51" s="84"/>
      <c r="ER51" s="86">
        <f t="shared" si="37"/>
        <v>410</v>
      </c>
      <c r="ES51" s="85">
        <v>221</v>
      </c>
      <c r="ET51" s="85">
        <v>451</v>
      </c>
      <c r="EU51" s="85"/>
      <c r="EV51" s="85">
        <v>11.2</v>
      </c>
      <c r="EW51" s="85">
        <v>57.1</v>
      </c>
      <c r="EX51" s="85"/>
      <c r="EY51" s="85">
        <v>148</v>
      </c>
      <c r="EZ51" s="85"/>
      <c r="FA51" s="85">
        <v>121</v>
      </c>
      <c r="FB51" s="85"/>
      <c r="FC51" s="85">
        <v>16.100000000000001</v>
      </c>
      <c r="FD51" s="85">
        <v>25.2</v>
      </c>
      <c r="FE51" s="85"/>
      <c r="FF51" s="85">
        <v>41.6</v>
      </c>
      <c r="FG51" s="85"/>
      <c r="FH51" s="85">
        <f t="shared" si="39"/>
        <v>1.3642611683848798</v>
      </c>
      <c r="FI51" s="85">
        <f t="shared" si="33"/>
        <v>1.6091549295774648</v>
      </c>
      <c r="FJ51" s="85">
        <f t="shared" si="40"/>
        <v>7.4446680080482901</v>
      </c>
      <c r="FK51" s="86">
        <f t="shared" si="22"/>
        <v>1.1654991243432575</v>
      </c>
      <c r="FL51" s="86">
        <f t="shared" si="44"/>
        <v>28.750000000000007</v>
      </c>
      <c r="FM51" s="86">
        <f t="shared" si="41"/>
        <v>7.7232924693520131</v>
      </c>
      <c r="FN51" s="84">
        <f t="shared" si="45"/>
        <v>47.83549783549784</v>
      </c>
      <c r="FO51" s="84">
        <f t="shared" si="42"/>
        <v>24.327145359019266</v>
      </c>
      <c r="FP51" s="84">
        <f t="shared" si="46"/>
        <v>2.9503148614609573</v>
      </c>
      <c r="FQ51" s="84">
        <f t="shared" si="43"/>
        <v>3.5591804257012134</v>
      </c>
      <c r="FR51" s="86">
        <f t="shared" si="23"/>
        <v>-0.29611697965571204</v>
      </c>
      <c r="FS51" s="88">
        <v>1.3</v>
      </c>
      <c r="FT51" s="88">
        <v>4.5</v>
      </c>
      <c r="FU51" s="88">
        <v>120</v>
      </c>
      <c r="FV51" s="88">
        <v>134</v>
      </c>
      <c r="FW51" s="88">
        <v>105</v>
      </c>
      <c r="FX51" s="88">
        <v>17</v>
      </c>
      <c r="FY51" s="88">
        <v>1707</v>
      </c>
      <c r="FZ51" s="88">
        <v>534</v>
      </c>
      <c r="GA51" s="88">
        <v>54</v>
      </c>
      <c r="GB51" s="88">
        <v>10</v>
      </c>
    </row>
    <row r="52" spans="1:184">
      <c r="A52" s="84">
        <v>50</v>
      </c>
      <c r="B52" s="93">
        <v>5546395</v>
      </c>
      <c r="C52" s="85">
        <v>20170630</v>
      </c>
      <c r="D52" s="88">
        <v>83</v>
      </c>
      <c r="E52" s="85">
        <v>1</v>
      </c>
      <c r="F52" s="88">
        <v>162</v>
      </c>
      <c r="G52" s="88">
        <v>39.6</v>
      </c>
      <c r="H52" s="84">
        <f t="shared" si="10"/>
        <v>15.089163237311386</v>
      </c>
      <c r="I52" s="86">
        <v>0</v>
      </c>
      <c r="J52" s="86">
        <v>1</v>
      </c>
      <c r="K52" s="86">
        <v>0</v>
      </c>
      <c r="L52" s="86">
        <v>1</v>
      </c>
      <c r="M52" s="86">
        <v>0</v>
      </c>
      <c r="N52" s="86">
        <v>0</v>
      </c>
      <c r="O52" s="86">
        <v>0</v>
      </c>
      <c r="P52" s="86">
        <v>1</v>
      </c>
      <c r="Q52" s="86">
        <v>0</v>
      </c>
      <c r="R52" s="86">
        <v>1</v>
      </c>
      <c r="S52" s="85">
        <v>0</v>
      </c>
      <c r="T52" s="85">
        <v>0</v>
      </c>
      <c r="U52" s="85">
        <v>0</v>
      </c>
      <c r="V52" s="85">
        <v>0</v>
      </c>
      <c r="W52" s="85">
        <v>0</v>
      </c>
      <c r="X52" s="85">
        <v>3</v>
      </c>
      <c r="Y52" s="85">
        <v>1</v>
      </c>
      <c r="Z52" s="85">
        <v>1</v>
      </c>
      <c r="AA52" s="85">
        <v>1</v>
      </c>
      <c r="AB52" s="85">
        <v>0</v>
      </c>
      <c r="AC52" s="85">
        <v>1</v>
      </c>
      <c r="AD52" s="85">
        <v>0</v>
      </c>
      <c r="AE52" s="85">
        <v>0</v>
      </c>
      <c r="AF52" s="88">
        <v>50.6</v>
      </c>
      <c r="AG52" s="85">
        <v>84.9</v>
      </c>
      <c r="AH52" s="88">
        <v>7.5</v>
      </c>
      <c r="AI52" s="88">
        <v>2</v>
      </c>
      <c r="AJ52" s="85">
        <v>1</v>
      </c>
      <c r="AK52" s="85">
        <v>0</v>
      </c>
      <c r="AL52" s="85">
        <v>1</v>
      </c>
      <c r="AM52" s="85">
        <v>1</v>
      </c>
      <c r="AN52" s="86">
        <f t="shared" si="11"/>
        <v>3.5072951739618406E-2</v>
      </c>
      <c r="AO52" s="85">
        <v>1</v>
      </c>
      <c r="AP52" s="85">
        <v>0</v>
      </c>
      <c r="AQ52" s="88">
        <v>145</v>
      </c>
      <c r="AR52" s="88" t="s">
        <v>91</v>
      </c>
      <c r="AS52" s="88">
        <v>1</v>
      </c>
      <c r="AT52" s="88" t="s">
        <v>92</v>
      </c>
      <c r="AU52" s="88">
        <v>2500</v>
      </c>
      <c r="AV52" s="88">
        <v>1400</v>
      </c>
      <c r="AW52" s="88">
        <v>705</v>
      </c>
      <c r="AX52" s="88">
        <v>380</v>
      </c>
      <c r="AY52" s="85">
        <v>410</v>
      </c>
      <c r="AZ52" s="85">
        <f t="shared" si="12"/>
        <v>3900</v>
      </c>
      <c r="BA52" s="86">
        <f t="shared" si="34"/>
        <v>4985</v>
      </c>
      <c r="BB52" s="86">
        <v>50</v>
      </c>
      <c r="BC52" s="86"/>
      <c r="BD52" s="86"/>
      <c r="BE52" s="86"/>
      <c r="BF52" s="86"/>
      <c r="BG52" s="86">
        <f t="shared" si="2"/>
        <v>2450</v>
      </c>
      <c r="BH52" s="86"/>
      <c r="BI52" s="86"/>
      <c r="BJ52" s="86"/>
      <c r="BK52" s="87"/>
      <c r="BL52" s="87">
        <f t="shared" si="35"/>
        <v>0.02</v>
      </c>
      <c r="BM52" s="87">
        <f t="shared" si="35"/>
        <v>0</v>
      </c>
      <c r="BN52" s="87">
        <f t="shared" si="35"/>
        <v>0</v>
      </c>
      <c r="BO52" s="87">
        <f t="shared" si="35"/>
        <v>0</v>
      </c>
      <c r="BP52" s="87">
        <f t="shared" si="36"/>
        <v>0</v>
      </c>
      <c r="BQ52" s="88">
        <v>170</v>
      </c>
      <c r="BR52" s="88">
        <v>110</v>
      </c>
      <c r="BS52" s="88">
        <v>122</v>
      </c>
      <c r="BT52" s="88">
        <v>103</v>
      </c>
      <c r="BU52" s="88">
        <v>100</v>
      </c>
      <c r="BV52" s="88">
        <v>42</v>
      </c>
      <c r="BW52" s="88">
        <v>66</v>
      </c>
      <c r="BX52" s="88">
        <v>75</v>
      </c>
      <c r="BY52" s="88">
        <v>102</v>
      </c>
      <c r="BZ52" s="88">
        <v>89</v>
      </c>
      <c r="CA52" s="88">
        <v>85</v>
      </c>
      <c r="CB52" s="88">
        <v>101</v>
      </c>
      <c r="CC52" s="88">
        <v>36.4</v>
      </c>
      <c r="CD52" s="88">
        <v>35.5</v>
      </c>
      <c r="CE52" s="88">
        <v>25.7</v>
      </c>
      <c r="CF52" s="88">
        <v>26.4</v>
      </c>
      <c r="CG52" s="86">
        <f t="shared" si="32"/>
        <v>2.7472527472527472E-2</v>
      </c>
      <c r="CH52" s="86">
        <f t="shared" si="32"/>
        <v>2.8169014084507043E-2</v>
      </c>
      <c r="CI52" s="86">
        <f t="shared" si="32"/>
        <v>3.8910505836575876E-2</v>
      </c>
      <c r="CJ52" s="86">
        <f t="shared" si="32"/>
        <v>3.787878787878788E-2</v>
      </c>
      <c r="CK52" s="88">
        <v>3.2</v>
      </c>
      <c r="CL52" s="88">
        <v>2.6</v>
      </c>
      <c r="CM52" s="88">
        <v>3.1</v>
      </c>
      <c r="CN52" s="88">
        <v>2.7</v>
      </c>
      <c r="CO52" s="88">
        <v>11</v>
      </c>
      <c r="CP52" s="88">
        <v>7</v>
      </c>
      <c r="CQ52" s="88">
        <v>14</v>
      </c>
      <c r="CR52" s="88">
        <v>21</v>
      </c>
      <c r="CS52" s="88">
        <v>16</v>
      </c>
      <c r="CT52" s="88">
        <v>0.69</v>
      </c>
      <c r="CU52" s="88">
        <v>0.6</v>
      </c>
      <c r="CV52" s="88">
        <v>0.89</v>
      </c>
      <c r="CW52" s="88">
        <v>0.98</v>
      </c>
      <c r="CX52" s="85">
        <v>0.78</v>
      </c>
      <c r="CY52" s="86">
        <f t="shared" si="4"/>
        <v>0.38</v>
      </c>
      <c r="CZ52" s="86">
        <f t="shared" si="14"/>
        <v>0.29000000000000004</v>
      </c>
      <c r="DA52" s="86">
        <v>0</v>
      </c>
      <c r="DB52" s="86">
        <f t="shared" si="47"/>
        <v>15.942028985507248</v>
      </c>
      <c r="DC52" s="86">
        <f t="shared" si="47"/>
        <v>11.666666666666668</v>
      </c>
      <c r="DD52" s="86">
        <f t="shared" si="47"/>
        <v>15.730337078651685</v>
      </c>
      <c r="DE52" s="86">
        <f t="shared" si="47"/>
        <v>21.428571428571431</v>
      </c>
      <c r="DF52" s="88">
        <v>84.9</v>
      </c>
      <c r="DG52" s="88">
        <v>95.4</v>
      </c>
      <c r="DH52" s="88">
        <v>62</v>
      </c>
      <c r="DI52" s="88">
        <v>55.8</v>
      </c>
      <c r="DJ52" s="88">
        <v>5.7</v>
      </c>
      <c r="DK52" s="88">
        <v>5.8</v>
      </c>
      <c r="DL52" s="88">
        <v>6.3</v>
      </c>
      <c r="DM52" s="88">
        <v>6.9</v>
      </c>
      <c r="DN52" s="88">
        <v>147</v>
      </c>
      <c r="DO52" s="78">
        <v>150</v>
      </c>
      <c r="DP52" s="78">
        <v>152</v>
      </c>
      <c r="DQ52" s="78">
        <v>152</v>
      </c>
      <c r="DR52" s="57">
        <v>152</v>
      </c>
      <c r="DS52" s="86">
        <f t="shared" si="6"/>
        <v>3</v>
      </c>
      <c r="DT52" s="86">
        <f t="shared" si="30"/>
        <v>5</v>
      </c>
      <c r="DU52" s="86">
        <f t="shared" si="31"/>
        <v>5</v>
      </c>
      <c r="DV52" s="86">
        <f t="shared" si="15"/>
        <v>152</v>
      </c>
      <c r="DW52" s="86">
        <f t="shared" si="16"/>
        <v>5</v>
      </c>
      <c r="DX52" s="86">
        <f t="shared" si="9"/>
        <v>5</v>
      </c>
      <c r="DY52" s="86">
        <f t="shared" si="17"/>
        <v>18.60834492753623</v>
      </c>
      <c r="DZ52" s="88">
        <v>3.3</v>
      </c>
      <c r="EA52" s="88">
        <v>3.2</v>
      </c>
      <c r="EB52" s="88">
        <v>3</v>
      </c>
      <c r="EC52" s="88">
        <v>3.1</v>
      </c>
      <c r="ED52" s="88">
        <v>3.2</v>
      </c>
      <c r="EE52" s="88">
        <v>105</v>
      </c>
      <c r="EF52" s="88">
        <v>231.7</v>
      </c>
      <c r="EG52" s="88">
        <v>321.3</v>
      </c>
      <c r="EH52" s="85">
        <f t="shared" si="27"/>
        <v>89.600000000000023</v>
      </c>
      <c r="EI52" s="88">
        <v>288</v>
      </c>
      <c r="EJ52" s="82">
        <f t="shared" si="18"/>
        <v>303.76190476190476</v>
      </c>
      <c r="EK52" s="88">
        <v>291</v>
      </c>
      <c r="EL52" s="88">
        <v>302</v>
      </c>
      <c r="EM52" s="84"/>
      <c r="EN52" s="85">
        <v>533</v>
      </c>
      <c r="EO52" s="85">
        <v>438</v>
      </c>
      <c r="EP52" s="85">
        <v>658</v>
      </c>
      <c r="EQ52" s="84"/>
      <c r="ER52" s="86">
        <f t="shared" si="37"/>
        <v>-95</v>
      </c>
      <c r="ES52" s="85">
        <v>283</v>
      </c>
      <c r="ET52" s="85">
        <v>949</v>
      </c>
      <c r="EU52" s="85"/>
      <c r="EV52" s="85">
        <v>40.4</v>
      </c>
      <c r="EW52" s="85">
        <v>116.1</v>
      </c>
      <c r="EX52" s="85"/>
      <c r="EY52" s="85">
        <v>109</v>
      </c>
      <c r="EZ52" s="85"/>
      <c r="FA52" s="85">
        <v>100</v>
      </c>
      <c r="FB52" s="85"/>
      <c r="FC52" s="85">
        <v>12.8</v>
      </c>
      <c r="FD52" s="85">
        <v>43.5</v>
      </c>
      <c r="FE52" s="85"/>
      <c r="FF52" s="85">
        <v>31.5</v>
      </c>
      <c r="FG52" s="85"/>
      <c r="FH52" s="85">
        <f t="shared" si="39"/>
        <v>1.8506944444444444</v>
      </c>
      <c r="FI52" s="85">
        <f t="shared" si="33"/>
        <v>2.1788079470198674</v>
      </c>
      <c r="FJ52" s="85">
        <f t="shared" si="40"/>
        <v>1.2664174580723377</v>
      </c>
      <c r="FK52" s="86">
        <f t="shared" si="22"/>
        <v>0.44199646402828774</v>
      </c>
      <c r="FL52" s="86">
        <f t="shared" si="44"/>
        <v>6.6246624662466242</v>
      </c>
      <c r="FM52" s="86">
        <f t="shared" si="41"/>
        <v>9.1327519379844961</v>
      </c>
      <c r="FN52" s="84">
        <f t="shared" si="45"/>
        <v>43.94014401440144</v>
      </c>
      <c r="FO52" s="84">
        <f t="shared" si="42"/>
        <v>39.848191214470283</v>
      </c>
      <c r="FP52" s="84">
        <f t="shared" si="46"/>
        <v>2.0958553641480471</v>
      </c>
      <c r="FQ52" s="84">
        <f t="shared" si="43"/>
        <v>6.2390767477203646</v>
      </c>
      <c r="FR52" s="86">
        <f t="shared" si="23"/>
        <v>-0.33563281824871222</v>
      </c>
      <c r="FS52" s="88">
        <v>0.5</v>
      </c>
      <c r="FT52" s="88">
        <v>0.3</v>
      </c>
      <c r="FU52" s="88">
        <v>48.9</v>
      </c>
      <c r="FV52" s="88">
        <v>13.5</v>
      </c>
      <c r="FW52" s="88">
        <v>15</v>
      </c>
      <c r="FX52" s="88">
        <v>55</v>
      </c>
      <c r="FY52" s="88">
        <v>1375</v>
      </c>
      <c r="FZ52" s="88">
        <v>470</v>
      </c>
      <c r="GA52" s="88">
        <v>54</v>
      </c>
      <c r="GB52" s="88">
        <v>32</v>
      </c>
    </row>
    <row r="53" spans="1:184">
      <c r="A53" s="84">
        <v>51</v>
      </c>
      <c r="B53" s="93">
        <v>573454</v>
      </c>
      <c r="C53" s="85">
        <v>20170716</v>
      </c>
      <c r="D53" s="88">
        <v>80</v>
      </c>
      <c r="E53" s="85">
        <v>0</v>
      </c>
      <c r="F53" s="88">
        <v>155</v>
      </c>
      <c r="G53" s="88">
        <v>50</v>
      </c>
      <c r="H53" s="84">
        <f t="shared" si="10"/>
        <v>20.811654526534856</v>
      </c>
      <c r="I53" s="86">
        <v>0</v>
      </c>
      <c r="J53" s="86">
        <v>1</v>
      </c>
      <c r="K53" s="86">
        <v>1</v>
      </c>
      <c r="L53" s="86">
        <v>1</v>
      </c>
      <c r="M53" s="86">
        <v>0</v>
      </c>
      <c r="N53" s="86">
        <v>0</v>
      </c>
      <c r="O53" s="86">
        <v>1</v>
      </c>
      <c r="P53" s="86">
        <v>0</v>
      </c>
      <c r="Q53" s="86">
        <v>1</v>
      </c>
      <c r="R53" s="86">
        <v>1</v>
      </c>
      <c r="S53" s="85">
        <v>1</v>
      </c>
      <c r="T53" s="85">
        <v>1</v>
      </c>
      <c r="U53" s="85">
        <v>0</v>
      </c>
      <c r="V53" s="85">
        <v>0</v>
      </c>
      <c r="W53" s="85">
        <v>1</v>
      </c>
      <c r="X53" s="85">
        <v>2</v>
      </c>
      <c r="Y53" s="85">
        <v>2</v>
      </c>
      <c r="Z53" s="85">
        <v>1</v>
      </c>
      <c r="AA53" s="85">
        <v>0</v>
      </c>
      <c r="AB53" s="85">
        <v>0</v>
      </c>
      <c r="AC53" s="85">
        <v>1</v>
      </c>
      <c r="AD53" s="85">
        <v>0</v>
      </c>
      <c r="AE53" s="85">
        <v>1</v>
      </c>
      <c r="AF53" s="88">
        <v>45</v>
      </c>
      <c r="AG53" s="85">
        <v>31.4</v>
      </c>
      <c r="AH53" s="88">
        <v>7.5</v>
      </c>
      <c r="AI53" s="88">
        <v>6</v>
      </c>
      <c r="AJ53" s="85">
        <v>0</v>
      </c>
      <c r="AK53" s="85">
        <v>0</v>
      </c>
      <c r="AL53" s="85">
        <v>0</v>
      </c>
      <c r="AM53" s="85">
        <v>0</v>
      </c>
      <c r="AN53" s="86"/>
      <c r="AO53" s="85">
        <v>0</v>
      </c>
      <c r="AP53" s="85">
        <v>0</v>
      </c>
      <c r="AQ53" s="88">
        <v>59</v>
      </c>
      <c r="AR53" s="88" t="s">
        <v>93</v>
      </c>
      <c r="AS53" s="88">
        <v>0</v>
      </c>
      <c r="AT53" s="88"/>
      <c r="AU53" s="88">
        <v>2580</v>
      </c>
      <c r="AV53" s="88">
        <v>2570</v>
      </c>
      <c r="AW53" s="88">
        <v>2300</v>
      </c>
      <c r="AX53" s="88">
        <v>1800</v>
      </c>
      <c r="AY53" s="85">
        <v>2800</v>
      </c>
      <c r="AZ53" s="85">
        <f t="shared" si="12"/>
        <v>5150</v>
      </c>
      <c r="BA53" s="86">
        <f t="shared" si="34"/>
        <v>9250</v>
      </c>
      <c r="BB53" s="86">
        <v>1100</v>
      </c>
      <c r="BC53" s="86">
        <v>300</v>
      </c>
      <c r="BD53" s="86">
        <v>500</v>
      </c>
      <c r="BE53" s="86">
        <v>500</v>
      </c>
      <c r="BF53" s="86">
        <f t="shared" si="1"/>
        <v>2400</v>
      </c>
      <c r="BG53" s="86">
        <f t="shared" si="2"/>
        <v>1480</v>
      </c>
      <c r="BH53" s="86">
        <f t="shared" si="2"/>
        <v>2270</v>
      </c>
      <c r="BI53" s="86">
        <f t="shared" si="2"/>
        <v>1800</v>
      </c>
      <c r="BJ53" s="86">
        <f t="shared" si="2"/>
        <v>1300</v>
      </c>
      <c r="BK53" s="87">
        <f t="shared" si="24"/>
        <v>6850</v>
      </c>
      <c r="BL53" s="87">
        <f t="shared" si="35"/>
        <v>0.4263565891472868</v>
      </c>
      <c r="BM53" s="87">
        <f t="shared" si="35"/>
        <v>0.11673151750972763</v>
      </c>
      <c r="BN53" s="87">
        <f t="shared" si="35"/>
        <v>0.21739130434782608</v>
      </c>
      <c r="BO53" s="87">
        <f t="shared" si="35"/>
        <v>0.27777777777777779</v>
      </c>
      <c r="BP53" s="87">
        <f t="shared" si="36"/>
        <v>0.25945945945945947</v>
      </c>
      <c r="BQ53" s="88">
        <v>102</v>
      </c>
      <c r="BR53" s="88">
        <v>96</v>
      </c>
      <c r="BS53" s="88">
        <v>90</v>
      </c>
      <c r="BT53" s="88">
        <v>102</v>
      </c>
      <c r="BU53" s="88">
        <v>60</v>
      </c>
      <c r="BV53" s="88">
        <v>56</v>
      </c>
      <c r="BW53" s="88">
        <v>40</v>
      </c>
      <c r="BX53" s="88">
        <v>58</v>
      </c>
      <c r="BY53" s="88">
        <v>85</v>
      </c>
      <c r="BZ53" s="88">
        <v>71</v>
      </c>
      <c r="CA53" s="88">
        <v>67</v>
      </c>
      <c r="CB53" s="88">
        <v>72</v>
      </c>
      <c r="CC53" s="88">
        <v>37.9</v>
      </c>
      <c r="CD53" s="88">
        <v>32.799999999999997</v>
      </c>
      <c r="CE53" s="88">
        <v>34.200000000000003</v>
      </c>
      <c r="CF53" s="88">
        <v>33.6</v>
      </c>
      <c r="CG53" s="86">
        <f t="shared" si="32"/>
        <v>2.6385224274406333E-2</v>
      </c>
      <c r="CH53" s="86">
        <f t="shared" si="32"/>
        <v>3.0487804878048783E-2</v>
      </c>
      <c r="CI53" s="86">
        <f t="shared" si="32"/>
        <v>2.9239766081871343E-2</v>
      </c>
      <c r="CJ53" s="86">
        <f t="shared" si="32"/>
        <v>2.976190476190476E-2</v>
      </c>
      <c r="CK53" s="88">
        <v>3.5</v>
      </c>
      <c r="CL53" s="88">
        <v>3.3</v>
      </c>
      <c r="CM53" s="88">
        <v>3.3</v>
      </c>
      <c r="CN53" s="88">
        <v>3.6</v>
      </c>
      <c r="CO53" s="88">
        <v>40</v>
      </c>
      <c r="CP53" s="88">
        <v>38</v>
      </c>
      <c r="CQ53" s="88">
        <v>38</v>
      </c>
      <c r="CR53" s="88">
        <v>37</v>
      </c>
      <c r="CS53" s="88">
        <v>43</v>
      </c>
      <c r="CT53" s="88">
        <v>1.94</v>
      </c>
      <c r="CU53" s="88">
        <v>1.91</v>
      </c>
      <c r="CV53" s="88">
        <v>1.92</v>
      </c>
      <c r="CW53" s="88">
        <v>1.87</v>
      </c>
      <c r="CX53" s="85">
        <v>1.95</v>
      </c>
      <c r="CY53" s="86">
        <f t="shared" si="4"/>
        <v>6.999999999999984E-2</v>
      </c>
      <c r="CZ53" s="86">
        <f t="shared" si="14"/>
        <v>-2.0000000000000018E-2</v>
      </c>
      <c r="DA53" s="86">
        <v>0</v>
      </c>
      <c r="DB53" s="86">
        <f t="shared" si="47"/>
        <v>20.618556701030929</v>
      </c>
      <c r="DC53" s="86">
        <f t="shared" si="47"/>
        <v>19.895287958115183</v>
      </c>
      <c r="DD53" s="86">
        <f t="shared" si="47"/>
        <v>19.791666666666668</v>
      </c>
      <c r="DE53" s="86">
        <f t="shared" si="47"/>
        <v>19.786096256684491</v>
      </c>
      <c r="DF53" s="88">
        <v>19.7</v>
      </c>
      <c r="DG53" s="88">
        <v>20.100000000000001</v>
      </c>
      <c r="DH53" s="88">
        <v>20</v>
      </c>
      <c r="DI53" s="88">
        <v>20.6</v>
      </c>
      <c r="DJ53" s="88">
        <v>7.2</v>
      </c>
      <c r="DK53" s="88">
        <v>7</v>
      </c>
      <c r="DL53" s="88">
        <v>6.9</v>
      </c>
      <c r="DM53" s="88">
        <v>6.7</v>
      </c>
      <c r="DN53" s="88">
        <v>145</v>
      </c>
      <c r="DO53" s="88">
        <v>143</v>
      </c>
      <c r="DP53" s="88">
        <v>140</v>
      </c>
      <c r="DQ53" s="88">
        <v>142</v>
      </c>
      <c r="DR53" s="85">
        <v>139</v>
      </c>
      <c r="DS53" s="86">
        <f t="shared" si="6"/>
        <v>-2</v>
      </c>
      <c r="DT53" s="86">
        <f t="shared" si="30"/>
        <v>-5</v>
      </c>
      <c r="DU53" s="86">
        <f t="shared" si="31"/>
        <v>-3</v>
      </c>
      <c r="DV53" s="86">
        <f t="shared" si="15"/>
        <v>145</v>
      </c>
      <c r="DW53" s="86">
        <f t="shared" si="16"/>
        <v>-2</v>
      </c>
      <c r="DX53" s="86">
        <f t="shared" si="9"/>
        <v>5</v>
      </c>
      <c r="DY53" s="86">
        <f t="shared" si="17"/>
        <v>17.811993814432991</v>
      </c>
      <c r="DZ53" s="88">
        <v>4.8</v>
      </c>
      <c r="EA53" s="88">
        <v>3.9</v>
      </c>
      <c r="EB53" s="88">
        <v>4.4000000000000004</v>
      </c>
      <c r="EC53" s="88">
        <v>4.0999999999999996</v>
      </c>
      <c r="ED53" s="88">
        <v>4.2</v>
      </c>
      <c r="EE53" s="88">
        <v>99</v>
      </c>
      <c r="EF53" s="88">
        <v>1946.7</v>
      </c>
      <c r="EG53" s="88">
        <v>1343.9</v>
      </c>
      <c r="EH53" s="85">
        <f t="shared" si="27"/>
        <v>-602.79999999999995</v>
      </c>
      <c r="EI53" s="88">
        <v>300</v>
      </c>
      <c r="EJ53" s="82">
        <f t="shared" si="18"/>
        <v>309.78571428571428</v>
      </c>
      <c r="EK53" s="88">
        <v>295</v>
      </c>
      <c r="EL53" s="88">
        <v>289</v>
      </c>
      <c r="EM53" s="84"/>
      <c r="EN53" s="85">
        <v>257</v>
      </c>
      <c r="EO53" s="85">
        <v>211</v>
      </c>
      <c r="EP53" s="85">
        <v>152</v>
      </c>
      <c r="EQ53" s="84"/>
      <c r="ER53" s="86">
        <f t="shared" si="37"/>
        <v>-46</v>
      </c>
      <c r="ES53" s="85">
        <v>264</v>
      </c>
      <c r="ET53" s="85">
        <v>152</v>
      </c>
      <c r="EU53" s="85"/>
      <c r="EV53" s="85">
        <v>27.4</v>
      </c>
      <c r="EW53" s="85">
        <v>18.399999999999999</v>
      </c>
      <c r="EX53" s="85"/>
      <c r="EY53" s="85">
        <v>77</v>
      </c>
      <c r="EZ53" s="85"/>
      <c r="FA53" s="85">
        <v>40</v>
      </c>
      <c r="FB53" s="85"/>
      <c r="FC53" s="85">
        <v>9.6999999999999993</v>
      </c>
      <c r="FD53" s="85">
        <v>7.7</v>
      </c>
      <c r="FE53" s="85"/>
      <c r="FF53" s="85">
        <v>5.4</v>
      </c>
      <c r="FG53" s="85"/>
      <c r="FH53" s="85">
        <f t="shared" si="39"/>
        <v>0.85666666666666669</v>
      </c>
      <c r="FI53" s="85">
        <f t="shared" si="33"/>
        <v>0.52595155709342556</v>
      </c>
      <c r="FJ53" s="85">
        <f t="shared" si="40"/>
        <v>3.7598791844953436</v>
      </c>
      <c r="FK53" s="86">
        <f t="shared" si="22"/>
        <v>3.049734125742884</v>
      </c>
      <c r="FL53" s="86">
        <f t="shared" si="44"/>
        <v>14.3080900243309</v>
      </c>
      <c r="FM53" s="86">
        <f t="shared" si="41"/>
        <v>19.429347826086957</v>
      </c>
      <c r="FN53" s="84">
        <f t="shared" si="45"/>
        <v>46.729927007299267</v>
      </c>
      <c r="FO53" s="84">
        <f t="shared" si="42"/>
        <v>37.462082912032358</v>
      </c>
      <c r="FP53" s="84">
        <f t="shared" si="46"/>
        <v>2.3589494163424125</v>
      </c>
      <c r="FQ53" s="84">
        <f t="shared" si="43"/>
        <v>3.4857456140350882</v>
      </c>
      <c r="FR53" s="86">
        <f t="shared" si="23"/>
        <v>0.92176086120722822</v>
      </c>
      <c r="FS53" s="88">
        <v>0.9</v>
      </c>
      <c r="FT53" s="88">
        <v>2.9</v>
      </c>
      <c r="FU53" s="88">
        <v>68.3</v>
      </c>
      <c r="FV53" s="88">
        <v>166</v>
      </c>
      <c r="FW53" s="88">
        <v>46</v>
      </c>
      <c r="FX53" s="88">
        <v>60</v>
      </c>
      <c r="FY53" s="88">
        <v>577</v>
      </c>
      <c r="FZ53" s="88">
        <v>637</v>
      </c>
      <c r="GA53" s="88">
        <v>13</v>
      </c>
      <c r="GB53" s="88">
        <v>38</v>
      </c>
    </row>
    <row r="54" spans="1:184">
      <c r="A54" s="84">
        <v>52</v>
      </c>
      <c r="B54" s="93">
        <v>966529</v>
      </c>
      <c r="C54" s="85">
        <v>20170802</v>
      </c>
      <c r="D54" s="88">
        <v>77</v>
      </c>
      <c r="E54" s="85">
        <v>0</v>
      </c>
      <c r="F54" s="88">
        <v>163</v>
      </c>
      <c r="G54" s="88">
        <v>56</v>
      </c>
      <c r="H54" s="84">
        <f t="shared" si="10"/>
        <v>21.077195227520797</v>
      </c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3</v>
      </c>
      <c r="Y54" s="85">
        <v>1</v>
      </c>
      <c r="Z54" s="85">
        <v>1</v>
      </c>
      <c r="AA54" s="85">
        <v>1</v>
      </c>
      <c r="AB54" s="85">
        <v>0</v>
      </c>
      <c r="AC54" s="85">
        <v>1</v>
      </c>
      <c r="AD54" s="85">
        <v>1</v>
      </c>
      <c r="AE54" s="85">
        <v>0</v>
      </c>
      <c r="AF54" s="88">
        <v>32</v>
      </c>
      <c r="AG54" s="85">
        <v>69</v>
      </c>
      <c r="AH54" s="88">
        <v>7.5</v>
      </c>
      <c r="AI54" s="88">
        <v>4</v>
      </c>
      <c r="AJ54" s="85">
        <v>1</v>
      </c>
      <c r="AK54" s="85">
        <v>0</v>
      </c>
      <c r="AL54" s="85">
        <v>0</v>
      </c>
      <c r="AM54" s="85">
        <v>1</v>
      </c>
      <c r="AN54" s="86">
        <f t="shared" si="11"/>
        <v>2.48015873015873E-2</v>
      </c>
      <c r="AO54" s="85">
        <v>3</v>
      </c>
      <c r="AP54" s="85">
        <v>0</v>
      </c>
      <c r="AQ54" s="88">
        <v>18</v>
      </c>
      <c r="AR54" s="85"/>
      <c r="AS54" s="88">
        <v>0</v>
      </c>
      <c r="AT54" s="85"/>
      <c r="AU54" s="88">
        <v>2600</v>
      </c>
      <c r="AV54" s="88">
        <v>4200</v>
      </c>
      <c r="AW54" s="88">
        <v>4800</v>
      </c>
      <c r="AX54" s="88">
        <v>2500</v>
      </c>
      <c r="AY54" s="85">
        <v>700</v>
      </c>
      <c r="AZ54" s="85">
        <f t="shared" si="12"/>
        <v>6800</v>
      </c>
      <c r="BA54" s="86">
        <f t="shared" si="34"/>
        <v>14100</v>
      </c>
      <c r="BB54" s="86">
        <v>400</v>
      </c>
      <c r="BC54" s="86">
        <v>1200</v>
      </c>
      <c r="BD54" s="86">
        <v>800</v>
      </c>
      <c r="BE54" s="86">
        <v>1000</v>
      </c>
      <c r="BF54" s="86">
        <f t="shared" si="1"/>
        <v>3400</v>
      </c>
      <c r="BG54" s="86">
        <f t="shared" si="2"/>
        <v>2200</v>
      </c>
      <c r="BH54" s="86">
        <f t="shared" si="2"/>
        <v>3000</v>
      </c>
      <c r="BI54" s="86">
        <f t="shared" si="2"/>
        <v>4000</v>
      </c>
      <c r="BJ54" s="86">
        <f t="shared" si="2"/>
        <v>1500</v>
      </c>
      <c r="BK54" s="87">
        <f t="shared" si="24"/>
        <v>10700</v>
      </c>
      <c r="BL54" s="87">
        <f t="shared" si="35"/>
        <v>0.15384615384615385</v>
      </c>
      <c r="BM54" s="87">
        <f t="shared" si="35"/>
        <v>0.2857142857142857</v>
      </c>
      <c r="BN54" s="87">
        <f t="shared" si="35"/>
        <v>0.16666666666666666</v>
      </c>
      <c r="BO54" s="87">
        <f t="shared" si="35"/>
        <v>0.4</v>
      </c>
      <c r="BP54" s="87">
        <f t="shared" si="36"/>
        <v>0.24113475177304963</v>
      </c>
      <c r="BQ54" s="88">
        <v>166</v>
      </c>
      <c r="BR54" s="88">
        <v>142</v>
      </c>
      <c r="BS54" s="88">
        <v>143</v>
      </c>
      <c r="BT54" s="88">
        <v>130</v>
      </c>
      <c r="BU54" s="88">
        <v>107</v>
      </c>
      <c r="BV54" s="88">
        <v>95</v>
      </c>
      <c r="BW54" s="88">
        <v>110</v>
      </c>
      <c r="BX54" s="88">
        <v>72</v>
      </c>
      <c r="BY54" s="88">
        <v>86</v>
      </c>
      <c r="BZ54" s="88">
        <v>72</v>
      </c>
      <c r="CA54" s="88">
        <v>83</v>
      </c>
      <c r="CB54" s="88">
        <v>88</v>
      </c>
      <c r="CC54" s="88">
        <v>39.6</v>
      </c>
      <c r="CD54" s="88">
        <v>39.299999999999997</v>
      </c>
      <c r="CE54" s="88">
        <v>38.6</v>
      </c>
      <c r="CF54" s="88">
        <v>40.299999999999997</v>
      </c>
      <c r="CG54" s="86">
        <f t="shared" si="32"/>
        <v>2.5252525252525252E-2</v>
      </c>
      <c r="CH54" s="86">
        <f t="shared" si="32"/>
        <v>2.5445292620865142E-2</v>
      </c>
      <c r="CI54" s="86">
        <f t="shared" si="32"/>
        <v>2.5906735751295335E-2</v>
      </c>
      <c r="CJ54" s="86">
        <f t="shared" si="32"/>
        <v>2.4813895781637719E-2</v>
      </c>
      <c r="CK54" s="88">
        <v>4.0999999999999996</v>
      </c>
      <c r="CL54" s="88">
        <v>3.1</v>
      </c>
      <c r="CM54" s="88">
        <v>3.3</v>
      </c>
      <c r="CN54" s="88">
        <v>3.5</v>
      </c>
      <c r="CO54" s="88">
        <v>30</v>
      </c>
      <c r="CP54" s="88">
        <v>24</v>
      </c>
      <c r="CQ54" s="88">
        <v>16</v>
      </c>
      <c r="CR54" s="88">
        <v>15</v>
      </c>
      <c r="CS54" s="88">
        <v>26</v>
      </c>
      <c r="CT54" s="88">
        <v>1.1399999999999999</v>
      </c>
      <c r="CU54" s="88">
        <v>1.06</v>
      </c>
      <c r="CV54" s="88">
        <v>1</v>
      </c>
      <c r="CW54" s="88">
        <v>1.08</v>
      </c>
      <c r="CX54" s="85">
        <v>1.08</v>
      </c>
      <c r="CY54" s="86">
        <f t="shared" si="4"/>
        <v>0.1399999999999999</v>
      </c>
      <c r="CZ54" s="86">
        <f t="shared" si="14"/>
        <v>-5.9999999999999831E-2</v>
      </c>
      <c r="DA54" s="86">
        <v>0</v>
      </c>
      <c r="DB54" s="86">
        <f t="shared" si="47"/>
        <v>26.315789473684212</v>
      </c>
      <c r="DC54" s="86">
        <f t="shared" si="47"/>
        <v>22.641509433962263</v>
      </c>
      <c r="DD54" s="86">
        <f t="shared" si="47"/>
        <v>16</v>
      </c>
      <c r="DE54" s="86">
        <f t="shared" si="47"/>
        <v>13.888888888888888</v>
      </c>
      <c r="DF54" s="88">
        <v>48.3</v>
      </c>
      <c r="DG54" s="88">
        <v>52.3</v>
      </c>
      <c r="DH54" s="88">
        <v>55.8</v>
      </c>
      <c r="DI54" s="88">
        <v>51.3</v>
      </c>
      <c r="DJ54" s="88">
        <v>7.4</v>
      </c>
      <c r="DK54" s="88">
        <v>7.8</v>
      </c>
      <c r="DL54" s="88">
        <v>7.3</v>
      </c>
      <c r="DM54" s="88">
        <v>7.7</v>
      </c>
      <c r="DN54" s="88">
        <v>147</v>
      </c>
      <c r="DO54" s="88">
        <v>143</v>
      </c>
      <c r="DP54" s="88">
        <v>145</v>
      </c>
      <c r="DQ54" s="94">
        <v>149</v>
      </c>
      <c r="DR54" s="85">
        <v>143</v>
      </c>
      <c r="DS54" s="86">
        <f t="shared" si="6"/>
        <v>-4</v>
      </c>
      <c r="DT54" s="86">
        <f t="shared" si="30"/>
        <v>-2</v>
      </c>
      <c r="DU54" s="86">
        <f t="shared" si="31"/>
        <v>2</v>
      </c>
      <c r="DV54" s="86">
        <f t="shared" si="15"/>
        <v>149</v>
      </c>
      <c r="DW54" s="86">
        <f t="shared" si="16"/>
        <v>2</v>
      </c>
      <c r="DX54" s="86">
        <f t="shared" si="9"/>
        <v>6</v>
      </c>
      <c r="DY54" s="86">
        <f t="shared" si="17"/>
        <v>18.376705263157891</v>
      </c>
      <c r="DZ54" s="88">
        <v>4.4000000000000004</v>
      </c>
      <c r="EA54" s="88">
        <v>3.8</v>
      </c>
      <c r="EB54" s="88">
        <v>3.8</v>
      </c>
      <c r="EC54" s="88">
        <v>3.8</v>
      </c>
      <c r="ED54" s="88">
        <v>4.3</v>
      </c>
      <c r="EE54" s="88">
        <v>108</v>
      </c>
      <c r="EF54" s="88">
        <v>1972.8</v>
      </c>
      <c r="EG54" s="88">
        <v>169.8</v>
      </c>
      <c r="EH54" s="85">
        <f t="shared" si="27"/>
        <v>-1803</v>
      </c>
      <c r="EI54" s="88">
        <v>300</v>
      </c>
      <c r="EJ54" s="82">
        <f t="shared" si="18"/>
        <v>310.71428571428572</v>
      </c>
      <c r="EK54" s="88">
        <v>292</v>
      </c>
      <c r="EL54" s="88">
        <v>284</v>
      </c>
      <c r="EM54" s="84"/>
      <c r="EN54" s="85">
        <v>971</v>
      </c>
      <c r="EO54" s="85">
        <v>414</v>
      </c>
      <c r="EP54" s="85">
        <v>709</v>
      </c>
      <c r="EQ54" s="84"/>
      <c r="ER54" s="86">
        <f t="shared" si="37"/>
        <v>-557</v>
      </c>
      <c r="ES54" s="85">
        <v>1563</v>
      </c>
      <c r="ET54" s="85">
        <v>1286</v>
      </c>
      <c r="EU54" s="85"/>
      <c r="EV54" s="85">
        <v>254.1</v>
      </c>
      <c r="EW54" s="85">
        <v>200.4</v>
      </c>
      <c r="EX54" s="85"/>
      <c r="EY54" s="85">
        <v>87</v>
      </c>
      <c r="EZ54" s="85"/>
      <c r="FA54" s="85">
        <v>33</v>
      </c>
      <c r="FB54" s="85"/>
      <c r="FC54" s="85">
        <v>73.2</v>
      </c>
      <c r="FD54" s="85">
        <v>63.9</v>
      </c>
      <c r="FE54" s="85"/>
      <c r="FF54" s="85">
        <v>43.8</v>
      </c>
      <c r="FG54" s="85"/>
      <c r="FH54" s="85">
        <f t="shared" si="39"/>
        <v>3.2366666666666668</v>
      </c>
      <c r="FI54" s="85">
        <f t="shared" si="33"/>
        <v>2.4964788732394365</v>
      </c>
      <c r="FJ54" s="85">
        <f t="shared" si="40"/>
        <v>0.26552297424282584</v>
      </c>
      <c r="FK54" s="86">
        <f t="shared" si="22"/>
        <v>0.12436665131275909</v>
      </c>
      <c r="FL54" s="86">
        <f t="shared" si="44"/>
        <v>7.4637758935279592</v>
      </c>
      <c r="FM54" s="86">
        <f t="shared" si="41"/>
        <v>8.0086338950006954</v>
      </c>
      <c r="FN54" s="84">
        <f t="shared" si="45"/>
        <v>23.374262101534828</v>
      </c>
      <c r="FO54" s="84">
        <f t="shared" si="42"/>
        <v>26.655918931368031</v>
      </c>
      <c r="FP54" s="84">
        <f t="shared" si="46"/>
        <v>5.1399681677745521</v>
      </c>
      <c r="FQ54" s="84">
        <f t="shared" si="43"/>
        <v>5.952569947846623</v>
      </c>
      <c r="FR54" s="86">
        <f t="shared" si="23"/>
        <v>-0.72745500782472605</v>
      </c>
      <c r="FS54" s="88">
        <v>0.5</v>
      </c>
      <c r="FT54" s="88">
        <v>1.5</v>
      </c>
      <c r="FU54" s="88">
        <v>76.400000000000006</v>
      </c>
      <c r="FV54" s="88">
        <v>22.5</v>
      </c>
      <c r="FW54" s="88">
        <v>63</v>
      </c>
      <c r="FX54" s="88">
        <v>33</v>
      </c>
      <c r="FY54" s="88">
        <v>1156</v>
      </c>
      <c r="FZ54" s="88">
        <v>328</v>
      </c>
      <c r="GA54" s="88">
        <v>31</v>
      </c>
      <c r="GB54" s="88">
        <v>15</v>
      </c>
    </row>
    <row r="55" spans="1:184">
      <c r="A55" s="84">
        <v>53</v>
      </c>
      <c r="B55" s="93">
        <v>5486208</v>
      </c>
      <c r="C55" s="85">
        <v>20170804</v>
      </c>
      <c r="D55" s="88">
        <v>76</v>
      </c>
      <c r="E55" s="85">
        <v>0</v>
      </c>
      <c r="F55" s="88">
        <v>147</v>
      </c>
      <c r="G55" s="88">
        <v>62.5</v>
      </c>
      <c r="H55" s="84">
        <f t="shared" si="10"/>
        <v>28.923133879402101</v>
      </c>
      <c r="I55" s="86">
        <v>1</v>
      </c>
      <c r="J55" s="86">
        <v>1</v>
      </c>
      <c r="K55" s="86">
        <v>1</v>
      </c>
      <c r="L55" s="86">
        <v>1</v>
      </c>
      <c r="M55" s="86">
        <v>1</v>
      </c>
      <c r="N55" s="86">
        <v>0</v>
      </c>
      <c r="O55" s="86">
        <v>0</v>
      </c>
      <c r="P55" s="86">
        <v>0</v>
      </c>
      <c r="Q55" s="86">
        <v>1</v>
      </c>
      <c r="R55" s="86">
        <v>1</v>
      </c>
      <c r="S55" s="85">
        <v>1</v>
      </c>
      <c r="T55" s="85">
        <v>1</v>
      </c>
      <c r="U55" s="85">
        <v>0</v>
      </c>
      <c r="V55" s="85">
        <v>1</v>
      </c>
      <c r="W55" s="85">
        <v>0</v>
      </c>
      <c r="X55" s="85">
        <v>2</v>
      </c>
      <c r="Y55" s="85">
        <v>1</v>
      </c>
      <c r="Z55" s="85">
        <v>1</v>
      </c>
      <c r="AA55" s="85">
        <v>1</v>
      </c>
      <c r="AB55" s="85">
        <v>0</v>
      </c>
      <c r="AC55" s="85">
        <v>1</v>
      </c>
      <c r="AD55" s="85">
        <v>0</v>
      </c>
      <c r="AE55" s="85">
        <v>0</v>
      </c>
      <c r="AF55" s="88">
        <v>66.099999999999994</v>
      </c>
      <c r="AG55" s="85">
        <v>55.1</v>
      </c>
      <c r="AH55" s="88">
        <v>7.5</v>
      </c>
      <c r="AI55" s="88">
        <v>2</v>
      </c>
      <c r="AJ55" s="85">
        <v>1</v>
      </c>
      <c r="AK55" s="85">
        <v>0</v>
      </c>
      <c r="AL55" s="85">
        <v>0</v>
      </c>
      <c r="AM55" s="85">
        <v>1</v>
      </c>
      <c r="AN55" s="86">
        <f t="shared" si="11"/>
        <v>2.2222222222222223E-2</v>
      </c>
      <c r="AO55" s="85">
        <v>4</v>
      </c>
      <c r="AP55" s="85">
        <v>0</v>
      </c>
      <c r="AQ55" s="88">
        <v>13</v>
      </c>
      <c r="AR55" s="85"/>
      <c r="AS55" s="88">
        <v>0</v>
      </c>
      <c r="AT55" s="85"/>
      <c r="AU55" s="88">
        <v>2800</v>
      </c>
      <c r="AV55" s="88">
        <v>1800</v>
      </c>
      <c r="AW55" s="88">
        <v>1800</v>
      </c>
      <c r="AX55" s="88">
        <v>1700</v>
      </c>
      <c r="AY55" s="85">
        <v>4400</v>
      </c>
      <c r="AZ55" s="85">
        <f t="shared" si="12"/>
        <v>4600</v>
      </c>
      <c r="BA55" s="86">
        <f t="shared" si="34"/>
        <v>8100</v>
      </c>
      <c r="BB55" s="86">
        <v>0</v>
      </c>
      <c r="BC55" s="86">
        <v>900</v>
      </c>
      <c r="BD55" s="86">
        <v>700</v>
      </c>
      <c r="BE55" s="86">
        <v>1300</v>
      </c>
      <c r="BF55" s="86">
        <f t="shared" si="1"/>
        <v>2900</v>
      </c>
      <c r="BG55" s="86">
        <f t="shared" si="2"/>
        <v>2800</v>
      </c>
      <c r="BH55" s="86">
        <f t="shared" si="2"/>
        <v>900</v>
      </c>
      <c r="BI55" s="86">
        <f t="shared" si="2"/>
        <v>1100</v>
      </c>
      <c r="BJ55" s="86">
        <f t="shared" si="2"/>
        <v>400</v>
      </c>
      <c r="BK55" s="87">
        <f t="shared" si="24"/>
        <v>5200</v>
      </c>
      <c r="BL55" s="87">
        <f t="shared" si="35"/>
        <v>0</v>
      </c>
      <c r="BM55" s="87">
        <f t="shared" si="35"/>
        <v>0.5</v>
      </c>
      <c r="BN55" s="87">
        <f t="shared" si="35"/>
        <v>0.3888888888888889</v>
      </c>
      <c r="BO55" s="87">
        <f t="shared" si="35"/>
        <v>0.76470588235294112</v>
      </c>
      <c r="BP55" s="87">
        <f t="shared" si="36"/>
        <v>0.35802469135802467</v>
      </c>
      <c r="BQ55" s="88">
        <v>177</v>
      </c>
      <c r="BR55" s="88">
        <v>93</v>
      </c>
      <c r="BS55" s="88">
        <v>115</v>
      </c>
      <c r="BT55" s="88">
        <v>103</v>
      </c>
      <c r="BU55" s="88">
        <v>95</v>
      </c>
      <c r="BV55" s="88">
        <v>60</v>
      </c>
      <c r="BW55" s="88">
        <v>65</v>
      </c>
      <c r="BX55" s="88">
        <v>76</v>
      </c>
      <c r="BY55" s="88">
        <v>83</v>
      </c>
      <c r="BZ55" s="88">
        <v>73</v>
      </c>
      <c r="CA55" s="88">
        <v>75</v>
      </c>
      <c r="CB55" s="88">
        <v>75</v>
      </c>
      <c r="CC55" s="88">
        <v>25.9</v>
      </c>
      <c r="CD55" s="88">
        <v>27.6</v>
      </c>
      <c r="CE55" s="88">
        <v>28.1</v>
      </c>
      <c r="CF55" s="88">
        <v>27.7</v>
      </c>
      <c r="CG55" s="86">
        <f t="shared" si="32"/>
        <v>3.8610038610038609E-2</v>
      </c>
      <c r="CH55" s="86">
        <f t="shared" si="32"/>
        <v>3.6231884057971016E-2</v>
      </c>
      <c r="CI55" s="86">
        <f t="shared" si="32"/>
        <v>3.5587188612099641E-2</v>
      </c>
      <c r="CJ55" s="86">
        <f t="shared" si="32"/>
        <v>3.6101083032490974E-2</v>
      </c>
      <c r="CK55" s="88">
        <v>4.0999999999999996</v>
      </c>
      <c r="CL55" s="88">
        <v>3.7</v>
      </c>
      <c r="CM55" s="88">
        <v>3.7</v>
      </c>
      <c r="CN55" s="88">
        <v>3.6</v>
      </c>
      <c r="CO55" s="88">
        <v>13</v>
      </c>
      <c r="CP55" s="88">
        <v>10</v>
      </c>
      <c r="CQ55" s="88">
        <v>9</v>
      </c>
      <c r="CR55" s="88">
        <v>8</v>
      </c>
      <c r="CS55" s="88">
        <v>10</v>
      </c>
      <c r="CT55" s="88">
        <v>0.59</v>
      </c>
      <c r="CU55" s="88">
        <v>0.56999999999999995</v>
      </c>
      <c r="CV55" s="88">
        <v>0.6</v>
      </c>
      <c r="CW55" s="88">
        <v>0.54</v>
      </c>
      <c r="CX55" s="85">
        <v>0.56000000000000005</v>
      </c>
      <c r="CY55" s="86">
        <f t="shared" si="4"/>
        <v>5.9999999999999942E-2</v>
      </c>
      <c r="CZ55" s="86">
        <f t="shared" si="14"/>
        <v>1.0000000000000009E-2</v>
      </c>
      <c r="DA55" s="86">
        <v>0</v>
      </c>
      <c r="DB55" s="86">
        <f t="shared" si="47"/>
        <v>22.033898305084747</v>
      </c>
      <c r="DC55" s="86">
        <f t="shared" si="47"/>
        <v>17.543859649122808</v>
      </c>
      <c r="DD55" s="86">
        <f t="shared" si="47"/>
        <v>15</v>
      </c>
      <c r="DE55" s="86">
        <f t="shared" si="47"/>
        <v>14.814814814814813</v>
      </c>
      <c r="DF55" s="88">
        <v>73.7</v>
      </c>
      <c r="DG55" s="88">
        <v>76.5</v>
      </c>
      <c r="DH55" s="88">
        <v>72.3</v>
      </c>
      <c r="DI55" s="88">
        <v>81.2</v>
      </c>
      <c r="DJ55" s="88">
        <v>2.8</v>
      </c>
      <c r="DK55" s="88">
        <v>2.4</v>
      </c>
      <c r="DL55" s="88">
        <v>2.6</v>
      </c>
      <c r="DM55" s="88">
        <v>2.4</v>
      </c>
      <c r="DN55" s="88">
        <v>144</v>
      </c>
      <c r="DO55" s="78">
        <v>151</v>
      </c>
      <c r="DP55" s="78">
        <v>150</v>
      </c>
      <c r="DQ55" s="94">
        <v>148</v>
      </c>
      <c r="DR55" s="85">
        <v>147</v>
      </c>
      <c r="DS55" s="86">
        <f t="shared" si="6"/>
        <v>7</v>
      </c>
      <c r="DT55" s="86">
        <f t="shared" si="30"/>
        <v>6</v>
      </c>
      <c r="DU55" s="86">
        <f t="shared" si="31"/>
        <v>4</v>
      </c>
      <c r="DV55" s="86">
        <f t="shared" si="15"/>
        <v>151</v>
      </c>
      <c r="DW55" s="86">
        <f t="shared" si="16"/>
        <v>7</v>
      </c>
      <c r="DX55" s="86">
        <f t="shared" si="9"/>
        <v>7</v>
      </c>
      <c r="DY55" s="86">
        <f t="shared" si="17"/>
        <v>18.243084745762712</v>
      </c>
      <c r="DZ55" s="88">
        <v>3.5</v>
      </c>
      <c r="EA55" s="88">
        <v>3.3</v>
      </c>
      <c r="EB55" s="88">
        <v>3.4</v>
      </c>
      <c r="EC55" s="88">
        <v>3.1</v>
      </c>
      <c r="ED55" s="88">
        <v>3.4</v>
      </c>
      <c r="EE55" s="88">
        <v>211</v>
      </c>
      <c r="EF55" s="88">
        <v>228.6</v>
      </c>
      <c r="EG55" s="88">
        <v>233.4</v>
      </c>
      <c r="EH55" s="85">
        <f t="shared" si="27"/>
        <v>4.8000000000000114</v>
      </c>
      <c r="EI55" s="88">
        <v>300</v>
      </c>
      <c r="EJ55" s="82">
        <f t="shared" si="18"/>
        <v>304.3650793650794</v>
      </c>
      <c r="EK55" s="88">
        <v>302</v>
      </c>
      <c r="EL55" s="88">
        <v>287</v>
      </c>
      <c r="EM55" s="84"/>
      <c r="EN55" s="85">
        <v>469</v>
      </c>
      <c r="EO55" s="85">
        <v>463</v>
      </c>
      <c r="EP55" s="85">
        <v>238</v>
      </c>
      <c r="EQ55" s="84"/>
      <c r="ER55" s="86">
        <f t="shared" si="37"/>
        <v>-6</v>
      </c>
      <c r="ES55" s="85">
        <v>309</v>
      </c>
      <c r="ET55" s="85">
        <v>288</v>
      </c>
      <c r="EU55" s="85"/>
      <c r="EV55" s="85">
        <v>49.6</v>
      </c>
      <c r="EW55" s="85">
        <v>49.7</v>
      </c>
      <c r="EX55" s="85"/>
      <c r="EY55" s="85">
        <v>55</v>
      </c>
      <c r="EZ55" s="85"/>
      <c r="FA55" s="85">
        <v>56</v>
      </c>
      <c r="FB55" s="85"/>
      <c r="FC55" s="85">
        <v>36.6</v>
      </c>
      <c r="FD55" s="85">
        <v>9.9</v>
      </c>
      <c r="FE55" s="85"/>
      <c r="FF55" s="85">
        <v>16.899999999999999</v>
      </c>
      <c r="FG55" s="85"/>
      <c r="FH55" s="85">
        <f t="shared" si="39"/>
        <v>1.5633333333333332</v>
      </c>
      <c r="FI55" s="85">
        <f t="shared" si="33"/>
        <v>0.82926829268292679</v>
      </c>
      <c r="FJ55" s="85">
        <f t="shared" si="40"/>
        <v>0.45432907706093179</v>
      </c>
      <c r="FK55" s="86">
        <f t="shared" si="22"/>
        <v>0.42924211938296447</v>
      </c>
      <c r="FL55" s="86">
        <f t="shared" si="44"/>
        <v>12.4389400921659</v>
      </c>
      <c r="FM55" s="86">
        <f t="shared" si="41"/>
        <v>3.2808616404308202</v>
      </c>
      <c r="FN55" s="84">
        <f t="shared" si="45"/>
        <v>28.273883374689824</v>
      </c>
      <c r="FO55" s="84">
        <f t="shared" si="42"/>
        <v>32.450704225352119</v>
      </c>
      <c r="FP55" s="84">
        <f t="shared" si="46"/>
        <v>6.6890039597928723</v>
      </c>
      <c r="FQ55" s="84">
        <f t="shared" si="43"/>
        <v>3.511245674740485</v>
      </c>
      <c r="FR55" s="86">
        <f t="shared" si="23"/>
        <v>0.52168021680216814</v>
      </c>
      <c r="FS55" s="88">
        <v>0.2</v>
      </c>
      <c r="FT55" s="88">
        <v>0.7</v>
      </c>
      <c r="FU55" s="88">
        <v>49.8</v>
      </c>
      <c r="FV55" s="88">
        <v>31.7</v>
      </c>
      <c r="FW55" s="88">
        <v>5</v>
      </c>
      <c r="FX55" s="88">
        <v>15</v>
      </c>
      <c r="FY55" s="88">
        <v>31</v>
      </c>
      <c r="FZ55" s="88">
        <v>61</v>
      </c>
      <c r="GA55" s="88">
        <v>5</v>
      </c>
      <c r="GB55" s="88">
        <v>5</v>
      </c>
    </row>
    <row r="56" spans="1:184">
      <c r="A56" s="84">
        <v>54</v>
      </c>
      <c r="B56" s="93">
        <v>5484530</v>
      </c>
      <c r="C56" s="85">
        <v>20170807</v>
      </c>
      <c r="D56" s="88">
        <v>84</v>
      </c>
      <c r="E56" s="85">
        <v>1</v>
      </c>
      <c r="F56" s="88">
        <v>169</v>
      </c>
      <c r="G56" s="88">
        <v>70.900000000000006</v>
      </c>
      <c r="H56" s="84">
        <f t="shared" si="10"/>
        <v>24.824060782185501</v>
      </c>
      <c r="I56" s="86">
        <v>0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86">
        <v>1</v>
      </c>
      <c r="P56" s="86">
        <v>0</v>
      </c>
      <c r="Q56" s="86">
        <v>0</v>
      </c>
      <c r="R56" s="86">
        <v>1</v>
      </c>
      <c r="S56" s="85">
        <v>1</v>
      </c>
      <c r="T56" s="85">
        <v>1</v>
      </c>
      <c r="U56" s="85">
        <v>0</v>
      </c>
      <c r="V56" s="85">
        <v>0</v>
      </c>
      <c r="W56" s="85">
        <v>0</v>
      </c>
      <c r="X56" s="85">
        <v>2</v>
      </c>
      <c r="Y56" s="85">
        <v>2</v>
      </c>
      <c r="Z56" s="85">
        <v>1</v>
      </c>
      <c r="AA56" s="85">
        <v>1</v>
      </c>
      <c r="AB56" s="85">
        <v>0</v>
      </c>
      <c r="AC56" s="85">
        <v>0</v>
      </c>
      <c r="AD56" s="85">
        <v>0</v>
      </c>
      <c r="AE56" s="85">
        <v>1</v>
      </c>
      <c r="AF56" s="88">
        <v>76.099999999999994</v>
      </c>
      <c r="AG56" s="85">
        <v>45</v>
      </c>
      <c r="AH56" s="88">
        <v>15</v>
      </c>
      <c r="AI56" s="88">
        <v>15</v>
      </c>
      <c r="AJ56" s="85">
        <v>0</v>
      </c>
      <c r="AK56" s="85">
        <v>0</v>
      </c>
      <c r="AL56" s="85">
        <v>0</v>
      </c>
      <c r="AM56" s="85">
        <v>0</v>
      </c>
      <c r="AN56" s="86"/>
      <c r="AO56" s="85">
        <v>0</v>
      </c>
      <c r="AP56" s="85">
        <v>0</v>
      </c>
      <c r="AQ56" s="88">
        <v>17</v>
      </c>
      <c r="AR56" s="88" t="s">
        <v>94</v>
      </c>
      <c r="AS56" s="88">
        <v>1</v>
      </c>
      <c r="AT56" s="88" t="s">
        <v>200</v>
      </c>
      <c r="AU56" s="88">
        <v>330</v>
      </c>
      <c r="AV56" s="88">
        <v>420</v>
      </c>
      <c r="AW56" s="88">
        <v>700</v>
      </c>
      <c r="AX56" s="88">
        <v>500</v>
      </c>
      <c r="AY56" s="85">
        <v>2300</v>
      </c>
      <c r="AZ56" s="85">
        <f t="shared" si="12"/>
        <v>750</v>
      </c>
      <c r="BA56" s="86">
        <f t="shared" si="34"/>
        <v>1950</v>
      </c>
      <c r="BB56" s="86">
        <v>0</v>
      </c>
      <c r="BC56" s="86">
        <v>100</v>
      </c>
      <c r="BD56" s="86">
        <v>60</v>
      </c>
      <c r="BE56" s="86">
        <v>100</v>
      </c>
      <c r="BF56" s="86">
        <f t="shared" si="1"/>
        <v>260</v>
      </c>
      <c r="BG56" s="86">
        <f t="shared" si="2"/>
        <v>330</v>
      </c>
      <c r="BH56" s="86">
        <f t="shared" si="2"/>
        <v>320</v>
      </c>
      <c r="BI56" s="86">
        <f t="shared" si="2"/>
        <v>640</v>
      </c>
      <c r="BJ56" s="86">
        <f t="shared" si="2"/>
        <v>400</v>
      </c>
      <c r="BK56" s="87">
        <f t="shared" si="24"/>
        <v>1690</v>
      </c>
      <c r="BL56" s="87">
        <f t="shared" si="35"/>
        <v>0</v>
      </c>
      <c r="BM56" s="87">
        <f t="shared" si="35"/>
        <v>0.23809523809523808</v>
      </c>
      <c r="BN56" s="87">
        <f t="shared" si="35"/>
        <v>8.5714285714285715E-2</v>
      </c>
      <c r="BO56" s="87">
        <f t="shared" si="35"/>
        <v>0.2</v>
      </c>
      <c r="BP56" s="87">
        <f t="shared" si="36"/>
        <v>0.13333333333333333</v>
      </c>
      <c r="BQ56" s="88">
        <v>90</v>
      </c>
      <c r="BR56" s="88">
        <v>102</v>
      </c>
      <c r="BS56" s="88">
        <v>90</v>
      </c>
      <c r="BT56" s="88">
        <v>92</v>
      </c>
      <c r="BU56" s="88">
        <v>58</v>
      </c>
      <c r="BV56" s="88">
        <v>64</v>
      </c>
      <c r="BW56" s="88">
        <v>64</v>
      </c>
      <c r="BX56" s="88">
        <v>62</v>
      </c>
      <c r="BY56" s="88">
        <v>72</v>
      </c>
      <c r="BZ56" s="88">
        <v>84</v>
      </c>
      <c r="CA56" s="88">
        <v>88</v>
      </c>
      <c r="CB56" s="88">
        <v>81</v>
      </c>
      <c r="CC56" s="88">
        <v>40.700000000000003</v>
      </c>
      <c r="CD56" s="88">
        <v>40.5</v>
      </c>
      <c r="CE56" s="88">
        <v>41.8</v>
      </c>
      <c r="CF56" s="88">
        <v>38.700000000000003</v>
      </c>
      <c r="CG56" s="86">
        <f t="shared" si="32"/>
        <v>2.4570024570024569E-2</v>
      </c>
      <c r="CH56" s="86">
        <f t="shared" si="32"/>
        <v>2.4691358024691357E-2</v>
      </c>
      <c r="CI56" s="86">
        <f t="shared" si="32"/>
        <v>2.3923444976076555E-2</v>
      </c>
      <c r="CJ56" s="86">
        <f t="shared" si="32"/>
        <v>2.5839793281653745E-2</v>
      </c>
      <c r="CK56" s="88">
        <v>3.4</v>
      </c>
      <c r="CL56" s="88">
        <v>3.3</v>
      </c>
      <c r="CM56" s="88">
        <v>3.3</v>
      </c>
      <c r="CN56" s="88">
        <v>3.2</v>
      </c>
      <c r="CO56" s="88">
        <v>39</v>
      </c>
      <c r="CP56" s="88">
        <v>42</v>
      </c>
      <c r="CQ56" s="88">
        <v>49</v>
      </c>
      <c r="CR56" s="88">
        <v>56</v>
      </c>
      <c r="CS56" s="88">
        <v>73</v>
      </c>
      <c r="CT56" s="88">
        <v>1.19</v>
      </c>
      <c r="CU56" s="88">
        <v>1.1399999999999999</v>
      </c>
      <c r="CV56" s="88">
        <v>1.1000000000000001</v>
      </c>
      <c r="CW56" s="88">
        <v>1.27</v>
      </c>
      <c r="CX56" s="85">
        <v>1.39</v>
      </c>
      <c r="CY56" s="86">
        <f t="shared" si="4"/>
        <v>0.16999999999999993</v>
      </c>
      <c r="CZ56" s="86">
        <f t="shared" si="14"/>
        <v>8.0000000000000071E-2</v>
      </c>
      <c r="DA56" s="86">
        <v>0</v>
      </c>
      <c r="DB56" s="86">
        <f t="shared" si="47"/>
        <v>32.773109243697483</v>
      </c>
      <c r="DC56" s="86">
        <f t="shared" si="47"/>
        <v>36.842105263157897</v>
      </c>
      <c r="DD56" s="86">
        <f t="shared" si="47"/>
        <v>44.54545454545454</v>
      </c>
      <c r="DE56" s="86">
        <f t="shared" si="47"/>
        <v>44.094488188976378</v>
      </c>
      <c r="DF56" s="88">
        <v>45</v>
      </c>
      <c r="DG56" s="88">
        <v>47.1</v>
      </c>
      <c r="DH56" s="88">
        <v>49</v>
      </c>
      <c r="DI56" s="88">
        <v>41.9</v>
      </c>
      <c r="DJ56" s="88">
        <v>11.8</v>
      </c>
      <c r="DK56" s="88">
        <v>12.6</v>
      </c>
      <c r="DL56" s="88">
        <v>13.7</v>
      </c>
      <c r="DM56" s="88">
        <v>14</v>
      </c>
      <c r="DN56" s="88">
        <v>135</v>
      </c>
      <c r="DO56" s="88">
        <v>134</v>
      </c>
      <c r="DP56" s="88">
        <v>138</v>
      </c>
      <c r="DQ56" s="88">
        <v>136</v>
      </c>
      <c r="DR56" s="85">
        <v>142</v>
      </c>
      <c r="DS56" s="86">
        <f t="shared" si="6"/>
        <v>-1</v>
      </c>
      <c r="DT56" s="86">
        <f t="shared" si="30"/>
        <v>3</v>
      </c>
      <c r="DU56" s="86">
        <f t="shared" si="31"/>
        <v>1</v>
      </c>
      <c r="DV56" s="86">
        <f t="shared" si="15"/>
        <v>138</v>
      </c>
      <c r="DW56" s="86">
        <f t="shared" si="16"/>
        <v>3</v>
      </c>
      <c r="DX56" s="86">
        <f t="shared" si="9"/>
        <v>4</v>
      </c>
      <c r="DY56" s="86">
        <f t="shared" si="17"/>
        <v>17.312139495798316</v>
      </c>
      <c r="DZ56" s="88">
        <v>4.0999999999999996</v>
      </c>
      <c r="EA56" s="88">
        <v>4.2</v>
      </c>
      <c r="EB56" s="88">
        <v>4.4000000000000004</v>
      </c>
      <c r="EC56" s="88">
        <v>4.8</v>
      </c>
      <c r="ED56" s="88">
        <v>5</v>
      </c>
      <c r="EE56" s="88">
        <v>120</v>
      </c>
      <c r="EF56" s="88">
        <v>3359</v>
      </c>
      <c r="EG56" s="88">
        <v>3962</v>
      </c>
      <c r="EH56" s="85">
        <f t="shared" si="27"/>
        <v>603</v>
      </c>
      <c r="EI56" s="88">
        <v>278</v>
      </c>
      <c r="EJ56" s="82">
        <f t="shared" si="18"/>
        <v>290.59523809523813</v>
      </c>
      <c r="EK56" s="88">
        <v>277</v>
      </c>
      <c r="EL56" s="88">
        <v>300</v>
      </c>
      <c r="EM56" s="84"/>
      <c r="EN56" s="85">
        <v>356</v>
      </c>
      <c r="EO56" s="85">
        <v>344</v>
      </c>
      <c r="EP56" s="85">
        <v>328</v>
      </c>
      <c r="EQ56" s="84"/>
      <c r="ER56" s="86">
        <f t="shared" si="37"/>
        <v>-12</v>
      </c>
      <c r="ES56" s="85">
        <v>449</v>
      </c>
      <c r="ET56" s="85">
        <v>435</v>
      </c>
      <c r="EU56" s="85"/>
      <c r="EV56" s="85">
        <v>172.5</v>
      </c>
      <c r="EW56" s="85">
        <v>34.6</v>
      </c>
      <c r="EX56" s="85"/>
      <c r="EY56" s="85">
        <v>29</v>
      </c>
      <c r="EZ56" s="85"/>
      <c r="FA56" s="85">
        <v>63</v>
      </c>
      <c r="FB56" s="85"/>
      <c r="FC56" s="85">
        <v>26.4</v>
      </c>
      <c r="FD56" s="85">
        <v>17.7</v>
      </c>
      <c r="FE56" s="85"/>
      <c r="FF56" s="85">
        <v>22.2</v>
      </c>
      <c r="FG56" s="85"/>
      <c r="FH56" s="85">
        <f t="shared" si="39"/>
        <v>1.2805755395683454</v>
      </c>
      <c r="FI56" s="85">
        <f t="shared" si="33"/>
        <v>1.0933333333333333</v>
      </c>
      <c r="FJ56" s="85">
        <f t="shared" si="40"/>
        <v>0.14819108964036501</v>
      </c>
      <c r="FK56" s="86">
        <f t="shared" si="22"/>
        <v>1.7823414475291053</v>
      </c>
      <c r="FL56" s="86">
        <f t="shared" si="44"/>
        <v>4.4419936373276778</v>
      </c>
      <c r="FM56" s="86">
        <f t="shared" si="41"/>
        <v>14.221387283236993</v>
      </c>
      <c r="FN56" s="84">
        <f t="shared" si="45"/>
        <v>7.9421776291341502</v>
      </c>
      <c r="FO56" s="84">
        <f t="shared" si="42"/>
        <v>23.938950035632274</v>
      </c>
      <c r="FP56" s="84">
        <f t="shared" si="46"/>
        <v>5.0282269114825979</v>
      </c>
      <c r="FQ56" s="84">
        <f t="shared" si="43"/>
        <v>3.2378048780487805</v>
      </c>
      <c r="FR56" s="86">
        <f t="shared" si="23"/>
        <v>-0.14907407407407397</v>
      </c>
      <c r="FS56" s="88">
        <v>9.4</v>
      </c>
      <c r="FT56" s="88">
        <v>18</v>
      </c>
      <c r="FU56" s="88">
        <v>52.6</v>
      </c>
      <c r="FV56" s="88">
        <v>67</v>
      </c>
      <c r="FW56" s="88">
        <v>17</v>
      </c>
      <c r="FX56" s="88">
        <v>27</v>
      </c>
      <c r="FY56" s="88">
        <v>322</v>
      </c>
      <c r="FZ56" s="88">
        <v>231</v>
      </c>
      <c r="GA56" s="88">
        <v>5</v>
      </c>
      <c r="GB56" s="88">
        <v>5</v>
      </c>
    </row>
    <row r="57" spans="1:184">
      <c r="A57" s="84">
        <v>55</v>
      </c>
      <c r="B57" s="93">
        <v>490276</v>
      </c>
      <c r="C57" s="85">
        <v>20170812</v>
      </c>
      <c r="D57" s="88">
        <v>85</v>
      </c>
      <c r="E57" s="85">
        <v>1</v>
      </c>
      <c r="F57" s="88">
        <v>156</v>
      </c>
      <c r="G57" s="88">
        <v>52</v>
      </c>
      <c r="H57" s="84">
        <f t="shared" si="10"/>
        <v>21.367521367521366</v>
      </c>
      <c r="I57" s="86">
        <v>0</v>
      </c>
      <c r="J57" s="86">
        <v>1</v>
      </c>
      <c r="K57" s="86">
        <v>0</v>
      </c>
      <c r="L57" s="86">
        <v>0</v>
      </c>
      <c r="M57" s="86">
        <v>0</v>
      </c>
      <c r="N57" s="86">
        <v>0</v>
      </c>
      <c r="O57" s="86">
        <v>1</v>
      </c>
      <c r="P57" s="86">
        <v>1</v>
      </c>
      <c r="Q57" s="86">
        <v>1</v>
      </c>
      <c r="R57" s="86">
        <v>0</v>
      </c>
      <c r="S57" s="85">
        <v>1</v>
      </c>
      <c r="T57" s="85">
        <v>0</v>
      </c>
      <c r="U57" s="85">
        <v>0</v>
      </c>
      <c r="V57" s="85">
        <v>0</v>
      </c>
      <c r="W57" s="85">
        <v>1</v>
      </c>
      <c r="X57" s="85">
        <v>3</v>
      </c>
      <c r="Y57" s="85">
        <v>2</v>
      </c>
      <c r="Z57" s="85">
        <v>1</v>
      </c>
      <c r="AA57" s="85">
        <v>0</v>
      </c>
      <c r="AB57" s="85">
        <v>0</v>
      </c>
      <c r="AC57" s="85">
        <v>0</v>
      </c>
      <c r="AD57" s="85">
        <v>1</v>
      </c>
      <c r="AE57" s="85">
        <v>0</v>
      </c>
      <c r="AF57" s="88">
        <v>34.4</v>
      </c>
      <c r="AG57" s="85">
        <v>29</v>
      </c>
      <c r="AH57" s="88">
        <v>7.5</v>
      </c>
      <c r="AI57" s="88">
        <v>7</v>
      </c>
      <c r="AJ57" s="85">
        <v>0</v>
      </c>
      <c r="AK57" s="85">
        <v>0</v>
      </c>
      <c r="AL57" s="85">
        <v>0</v>
      </c>
      <c r="AM57" s="85">
        <v>0</v>
      </c>
      <c r="AN57" s="86"/>
      <c r="AO57" s="85">
        <v>0</v>
      </c>
      <c r="AP57" s="85">
        <v>0</v>
      </c>
      <c r="AQ57" s="88">
        <v>7</v>
      </c>
      <c r="AR57" s="88" t="s">
        <v>95</v>
      </c>
      <c r="AS57" s="88">
        <v>1</v>
      </c>
      <c r="AT57" s="88" t="s">
        <v>96</v>
      </c>
      <c r="AU57" s="88">
        <v>275</v>
      </c>
      <c r="AV57" s="88">
        <v>1750</v>
      </c>
      <c r="AW57" s="88">
        <v>3000</v>
      </c>
      <c r="AX57" s="88">
        <v>2750</v>
      </c>
      <c r="AY57" s="85">
        <v>400</v>
      </c>
      <c r="AZ57" s="85">
        <f t="shared" si="12"/>
        <v>2025</v>
      </c>
      <c r="BA57" s="86">
        <f t="shared" si="34"/>
        <v>7775</v>
      </c>
      <c r="BB57" s="86">
        <v>200</v>
      </c>
      <c r="BC57" s="86">
        <v>550</v>
      </c>
      <c r="BD57" s="86">
        <v>450</v>
      </c>
      <c r="BE57" s="86">
        <v>550</v>
      </c>
      <c r="BF57" s="86">
        <f t="shared" si="1"/>
        <v>1750</v>
      </c>
      <c r="BG57" s="86">
        <f t="shared" si="2"/>
        <v>75</v>
      </c>
      <c r="BH57" s="86">
        <f t="shared" si="2"/>
        <v>1200</v>
      </c>
      <c r="BI57" s="86">
        <f t="shared" si="2"/>
        <v>2550</v>
      </c>
      <c r="BJ57" s="86">
        <f t="shared" si="2"/>
        <v>2200</v>
      </c>
      <c r="BK57" s="87">
        <f t="shared" si="24"/>
        <v>6025</v>
      </c>
      <c r="BL57" s="87">
        <f t="shared" si="35"/>
        <v>0.72727272727272729</v>
      </c>
      <c r="BM57" s="87">
        <f t="shared" si="35"/>
        <v>0.31428571428571428</v>
      </c>
      <c r="BN57" s="87">
        <f t="shared" si="35"/>
        <v>0.15</v>
      </c>
      <c r="BO57" s="87">
        <f t="shared" si="35"/>
        <v>0.2</v>
      </c>
      <c r="BP57" s="87">
        <f t="shared" si="36"/>
        <v>0.22508038585209003</v>
      </c>
      <c r="BQ57" s="88">
        <v>120</v>
      </c>
      <c r="BR57" s="88">
        <v>101</v>
      </c>
      <c r="BS57" s="88">
        <v>114</v>
      </c>
      <c r="BT57" s="88">
        <v>100</v>
      </c>
      <c r="BU57" s="88">
        <v>75</v>
      </c>
      <c r="BV57" s="88">
        <v>60</v>
      </c>
      <c r="BW57" s="88">
        <v>54</v>
      </c>
      <c r="BX57" s="88">
        <v>44</v>
      </c>
      <c r="BY57" s="88">
        <v>78</v>
      </c>
      <c r="BZ57" s="88">
        <v>89</v>
      </c>
      <c r="CA57" s="88">
        <v>74</v>
      </c>
      <c r="CB57" s="88">
        <v>132</v>
      </c>
      <c r="CC57" s="88">
        <v>32.200000000000003</v>
      </c>
      <c r="CD57" s="88">
        <v>32.700000000000003</v>
      </c>
      <c r="CE57" s="88">
        <v>34.4</v>
      </c>
      <c r="CF57" s="88">
        <v>36</v>
      </c>
      <c r="CG57" s="86">
        <f t="shared" si="32"/>
        <v>3.1055900621118009E-2</v>
      </c>
      <c r="CH57" s="86">
        <f t="shared" si="32"/>
        <v>3.0581039755351678E-2</v>
      </c>
      <c r="CI57" s="86">
        <f t="shared" si="32"/>
        <v>2.9069767441860465E-2</v>
      </c>
      <c r="CJ57" s="86">
        <f t="shared" si="32"/>
        <v>2.7777777777777776E-2</v>
      </c>
      <c r="CK57" s="88">
        <v>4.3</v>
      </c>
      <c r="CL57" s="88">
        <v>3.9</v>
      </c>
      <c r="CM57" s="88">
        <v>3.9</v>
      </c>
      <c r="CN57" s="88">
        <v>3.6</v>
      </c>
      <c r="CO57" s="88">
        <v>72</v>
      </c>
      <c r="CP57" s="88">
        <v>95</v>
      </c>
      <c r="CQ57" s="88">
        <v>96</v>
      </c>
      <c r="CR57" s="88">
        <v>84</v>
      </c>
      <c r="CS57" s="84"/>
      <c r="CT57" s="88">
        <v>2.2400000000000002</v>
      </c>
      <c r="CU57" s="88">
        <v>2.61</v>
      </c>
      <c r="CV57" s="88">
        <v>2.25</v>
      </c>
      <c r="CW57" s="88">
        <v>1.87</v>
      </c>
      <c r="CX57" s="85"/>
      <c r="CY57" s="86">
        <f t="shared" si="4"/>
        <v>0.73999999999999977</v>
      </c>
      <c r="CZ57" s="86">
        <f t="shared" si="14"/>
        <v>0.36999999999999966</v>
      </c>
      <c r="DA57" s="88">
        <v>1</v>
      </c>
      <c r="DB57" s="86">
        <f t="shared" si="47"/>
        <v>32.142857142857139</v>
      </c>
      <c r="DC57" s="86">
        <f t="shared" si="47"/>
        <v>36.398467432950191</v>
      </c>
      <c r="DD57" s="86">
        <f t="shared" si="47"/>
        <v>42.666666666666664</v>
      </c>
      <c r="DE57" s="86">
        <f t="shared" si="47"/>
        <v>44.919786096256679</v>
      </c>
      <c r="DF57" s="88">
        <v>22.4</v>
      </c>
      <c r="DG57" s="88">
        <v>19</v>
      </c>
      <c r="DH57" s="88">
        <v>22.3</v>
      </c>
      <c r="DI57" s="88">
        <v>27.3</v>
      </c>
      <c r="DJ57" s="88">
        <v>8.6</v>
      </c>
      <c r="DK57" s="88">
        <v>9.6999999999999993</v>
      </c>
      <c r="DL57" s="88">
        <v>11.1</v>
      </c>
      <c r="DM57" s="88">
        <v>11.6</v>
      </c>
      <c r="DN57" s="88">
        <v>137</v>
      </c>
      <c r="DO57" s="88">
        <v>136</v>
      </c>
      <c r="DP57" s="88">
        <v>141</v>
      </c>
      <c r="DQ57" s="88">
        <v>139</v>
      </c>
      <c r="DR57" s="85"/>
      <c r="DS57" s="86">
        <f t="shared" si="6"/>
        <v>-1</v>
      </c>
      <c r="DT57" s="86">
        <f t="shared" si="30"/>
        <v>4</v>
      </c>
      <c r="DU57" s="86">
        <f t="shared" si="31"/>
        <v>2</v>
      </c>
      <c r="DV57" s="86">
        <f t="shared" si="15"/>
        <v>141</v>
      </c>
      <c r="DW57" s="86">
        <f t="shared" si="16"/>
        <v>4</v>
      </c>
      <c r="DX57" s="86">
        <f t="shared" si="9"/>
        <v>5</v>
      </c>
      <c r="DY57" s="86">
        <f t="shared" si="17"/>
        <v>17.032771428571429</v>
      </c>
      <c r="DZ57" s="88">
        <v>5.3</v>
      </c>
      <c r="EA57" s="88">
        <v>5.0999999999999996</v>
      </c>
      <c r="EB57" s="88">
        <v>4.0999999999999996</v>
      </c>
      <c r="EC57" s="88">
        <v>4</v>
      </c>
      <c r="ED57" s="84"/>
      <c r="EE57" s="88">
        <v>147</v>
      </c>
      <c r="EF57" s="88">
        <v>5314</v>
      </c>
      <c r="EG57" s="84"/>
      <c r="EH57" s="85">
        <f t="shared" si="27"/>
        <v>-5314</v>
      </c>
      <c r="EI57" s="88">
        <v>308</v>
      </c>
      <c r="EJ57" s="82">
        <f t="shared" si="18"/>
        <v>307.88095238095241</v>
      </c>
      <c r="EK57" s="88">
        <v>305</v>
      </c>
      <c r="EL57" s="84"/>
      <c r="EM57" s="84"/>
      <c r="EN57" s="85">
        <v>430</v>
      </c>
      <c r="EO57" s="85">
        <v>397</v>
      </c>
      <c r="EP57" s="85"/>
      <c r="EQ57" s="84"/>
      <c r="ER57" s="86">
        <f t="shared" si="37"/>
        <v>-33</v>
      </c>
      <c r="ES57" s="85">
        <v>236</v>
      </c>
      <c r="ET57" s="85"/>
      <c r="EU57" s="85"/>
      <c r="EV57" s="85">
        <v>221.6</v>
      </c>
      <c r="EW57" s="85"/>
      <c r="EX57" s="85"/>
      <c r="EY57" s="85">
        <v>34</v>
      </c>
      <c r="EZ57" s="85"/>
      <c r="FA57" s="85"/>
      <c r="FB57" s="85"/>
      <c r="FC57" s="85">
        <v>68</v>
      </c>
      <c r="FD57" s="85"/>
      <c r="FE57" s="85"/>
      <c r="FF57" s="85"/>
      <c r="FG57" s="85"/>
      <c r="FH57" s="85">
        <f t="shared" si="39"/>
        <v>1.3961038961038961</v>
      </c>
      <c r="FI57" s="85"/>
      <c r="FJ57" s="85">
        <f t="shared" si="40"/>
        <v>0.25086300034256503</v>
      </c>
      <c r="FK57" s="86"/>
      <c r="FL57" s="86">
        <f t="shared" si="44"/>
        <v>12.969143791294874</v>
      </c>
      <c r="FM57" s="86"/>
      <c r="FN57" s="84">
        <f t="shared" si="45"/>
        <v>3.3132771760930613</v>
      </c>
      <c r="FO57" s="84"/>
      <c r="FP57" s="84">
        <f t="shared" si="46"/>
        <v>9.1899956121105753</v>
      </c>
      <c r="FQ57" s="84"/>
      <c r="FR57" s="86"/>
      <c r="FS57" s="88">
        <v>20</v>
      </c>
      <c r="FT57" s="85"/>
      <c r="FU57" s="88">
        <v>1210</v>
      </c>
      <c r="FV57" s="85"/>
      <c r="FW57" s="88">
        <v>961</v>
      </c>
      <c r="FX57" s="85"/>
      <c r="FY57" s="88">
        <v>6904</v>
      </c>
      <c r="FZ57" s="85"/>
      <c r="GA57" s="88">
        <v>1003</v>
      </c>
      <c r="GB57" s="85"/>
    </row>
    <row r="58" spans="1:184">
      <c r="A58" s="84">
        <v>56</v>
      </c>
      <c r="B58" s="93">
        <v>5546527</v>
      </c>
      <c r="C58" s="85">
        <v>20170816</v>
      </c>
      <c r="D58" s="88">
        <v>69</v>
      </c>
      <c r="E58" s="85">
        <v>0</v>
      </c>
      <c r="F58" s="88">
        <v>149.30000000000001</v>
      </c>
      <c r="G58" s="88">
        <v>55.9</v>
      </c>
      <c r="H58" s="84">
        <f t="shared" si="10"/>
        <v>25.077959255269846</v>
      </c>
      <c r="I58" s="86">
        <v>1</v>
      </c>
      <c r="J58" s="86">
        <v>1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  <c r="P58" s="86">
        <v>1</v>
      </c>
      <c r="Q58" s="86">
        <v>0</v>
      </c>
      <c r="R58" s="86">
        <v>1</v>
      </c>
      <c r="S58" s="85">
        <v>1</v>
      </c>
      <c r="T58" s="85">
        <v>0</v>
      </c>
      <c r="U58" s="85">
        <v>0</v>
      </c>
      <c r="V58" s="85">
        <v>0</v>
      </c>
      <c r="W58" s="85">
        <v>0</v>
      </c>
      <c r="X58" s="85">
        <v>2</v>
      </c>
      <c r="Y58" s="85">
        <v>2</v>
      </c>
      <c r="Z58" s="85">
        <v>1</v>
      </c>
      <c r="AA58" s="85">
        <v>1</v>
      </c>
      <c r="AB58" s="85">
        <v>1</v>
      </c>
      <c r="AC58" s="85">
        <v>0</v>
      </c>
      <c r="AD58" s="85">
        <v>0</v>
      </c>
      <c r="AE58" s="85">
        <v>0</v>
      </c>
      <c r="AF58" s="88">
        <v>15.8</v>
      </c>
      <c r="AG58" s="85">
        <v>50</v>
      </c>
      <c r="AH58" s="88">
        <v>7.5</v>
      </c>
      <c r="AI58" s="88">
        <v>14</v>
      </c>
      <c r="AJ58" s="85">
        <v>0</v>
      </c>
      <c r="AK58" s="85">
        <v>0</v>
      </c>
      <c r="AL58" s="85">
        <v>0</v>
      </c>
      <c r="AM58" s="85">
        <v>0</v>
      </c>
      <c r="AN58" s="86"/>
      <c r="AO58" s="85">
        <v>0</v>
      </c>
      <c r="AP58" s="85">
        <v>1</v>
      </c>
      <c r="AQ58" s="88">
        <v>14</v>
      </c>
      <c r="AR58" s="88" t="s">
        <v>97</v>
      </c>
      <c r="AS58" s="88">
        <v>0</v>
      </c>
      <c r="AT58" s="88"/>
      <c r="AU58" s="88">
        <v>3150</v>
      </c>
      <c r="AV58" s="88">
        <v>2600</v>
      </c>
      <c r="AW58" s="88">
        <v>2550</v>
      </c>
      <c r="AX58" s="88">
        <v>2700</v>
      </c>
      <c r="AY58" s="85">
        <v>2400</v>
      </c>
      <c r="AZ58" s="85">
        <f t="shared" si="12"/>
        <v>5750</v>
      </c>
      <c r="BA58" s="86">
        <f t="shared" si="34"/>
        <v>11000</v>
      </c>
      <c r="BB58" s="86">
        <v>1000</v>
      </c>
      <c r="BC58" s="86">
        <v>1000</v>
      </c>
      <c r="BD58" s="86">
        <v>1000</v>
      </c>
      <c r="BE58" s="86">
        <v>1000</v>
      </c>
      <c r="BF58" s="86">
        <f t="shared" si="1"/>
        <v>4000</v>
      </c>
      <c r="BG58" s="86">
        <f t="shared" si="2"/>
        <v>2150</v>
      </c>
      <c r="BH58" s="86">
        <f t="shared" si="2"/>
        <v>1600</v>
      </c>
      <c r="BI58" s="86">
        <f t="shared" si="2"/>
        <v>1550</v>
      </c>
      <c r="BJ58" s="86">
        <f t="shared" si="2"/>
        <v>1700</v>
      </c>
      <c r="BK58" s="87">
        <f t="shared" si="24"/>
        <v>7000</v>
      </c>
      <c r="BL58" s="87">
        <f t="shared" si="35"/>
        <v>0.31746031746031744</v>
      </c>
      <c r="BM58" s="87">
        <f t="shared" si="35"/>
        <v>0.38461538461538464</v>
      </c>
      <c r="BN58" s="87">
        <f t="shared" si="35"/>
        <v>0.39215686274509803</v>
      </c>
      <c r="BO58" s="87">
        <f t="shared" si="35"/>
        <v>0.37037037037037035</v>
      </c>
      <c r="BP58" s="87">
        <f t="shared" si="36"/>
        <v>0.36363636363636365</v>
      </c>
      <c r="BQ58" s="88">
        <v>138</v>
      </c>
      <c r="BR58" s="88">
        <v>138</v>
      </c>
      <c r="BS58" s="88">
        <v>132</v>
      </c>
      <c r="BT58" s="88">
        <v>122</v>
      </c>
      <c r="BU58" s="88">
        <v>88</v>
      </c>
      <c r="BV58" s="88">
        <v>78</v>
      </c>
      <c r="BW58" s="88">
        <v>70</v>
      </c>
      <c r="BX58" s="88">
        <v>84</v>
      </c>
      <c r="BY58" s="88">
        <v>88</v>
      </c>
      <c r="BZ58" s="88">
        <v>86</v>
      </c>
      <c r="CA58" s="88">
        <v>76</v>
      </c>
      <c r="CB58" s="88">
        <v>75</v>
      </c>
      <c r="CC58" s="88">
        <v>45.1</v>
      </c>
      <c r="CD58" s="88">
        <v>46.6</v>
      </c>
      <c r="CE58" s="88">
        <v>46.9</v>
      </c>
      <c r="CF58" s="88">
        <v>48.2</v>
      </c>
      <c r="CG58" s="86">
        <f t="shared" si="32"/>
        <v>2.2172949002217293E-2</v>
      </c>
      <c r="CH58" s="86">
        <f t="shared" si="32"/>
        <v>2.1459227467811159E-2</v>
      </c>
      <c r="CI58" s="86">
        <f t="shared" si="32"/>
        <v>2.1321961620469083E-2</v>
      </c>
      <c r="CJ58" s="86">
        <f t="shared" si="32"/>
        <v>2.0746887966804978E-2</v>
      </c>
      <c r="CK58" s="88">
        <v>3.5</v>
      </c>
      <c r="CL58" s="88">
        <v>3.3</v>
      </c>
      <c r="CM58" s="88">
        <v>3.4</v>
      </c>
      <c r="CN58" s="88">
        <v>3.4</v>
      </c>
      <c r="CO58" s="88">
        <v>16</v>
      </c>
      <c r="CP58" s="88">
        <v>11</v>
      </c>
      <c r="CQ58" s="88">
        <v>13</v>
      </c>
      <c r="CR58" s="88">
        <v>16</v>
      </c>
      <c r="CS58" s="88">
        <v>25</v>
      </c>
      <c r="CT58" s="88">
        <v>0.76</v>
      </c>
      <c r="CU58" s="88">
        <v>0.66</v>
      </c>
      <c r="CV58" s="88">
        <v>0.74</v>
      </c>
      <c r="CW58" s="88">
        <v>0.8</v>
      </c>
      <c r="CX58" s="85">
        <v>0.96</v>
      </c>
      <c r="CY58" s="86">
        <f t="shared" si="4"/>
        <v>0.14000000000000001</v>
      </c>
      <c r="CZ58" s="86">
        <f t="shared" si="14"/>
        <v>4.0000000000000036E-2</v>
      </c>
      <c r="DA58" s="86">
        <v>0</v>
      </c>
      <c r="DB58" s="86">
        <f t="shared" si="47"/>
        <v>21.05263157894737</v>
      </c>
      <c r="DC58" s="86">
        <f t="shared" si="47"/>
        <v>16.666666666666664</v>
      </c>
      <c r="DD58" s="86">
        <f t="shared" si="47"/>
        <v>17.567567567567568</v>
      </c>
      <c r="DE58" s="86">
        <f t="shared" si="47"/>
        <v>20</v>
      </c>
      <c r="DF58" s="88">
        <v>57.4</v>
      </c>
      <c r="DG58" s="88">
        <v>67</v>
      </c>
      <c r="DH58" s="88">
        <v>59.1</v>
      </c>
      <c r="DI58" s="88">
        <v>54.3</v>
      </c>
      <c r="DJ58" s="88">
        <v>8.8000000000000007</v>
      </c>
      <c r="DK58" s="88">
        <v>8.6999999999999993</v>
      </c>
      <c r="DL58" s="88">
        <v>8.8000000000000007</v>
      </c>
      <c r="DM58" s="88">
        <v>9.5</v>
      </c>
      <c r="DN58" s="88">
        <v>138</v>
      </c>
      <c r="DO58" s="88">
        <v>139</v>
      </c>
      <c r="DP58" s="88">
        <v>142</v>
      </c>
      <c r="DQ58" s="88">
        <v>143</v>
      </c>
      <c r="DR58" s="85">
        <v>138</v>
      </c>
      <c r="DS58" s="86">
        <f t="shared" si="6"/>
        <v>1</v>
      </c>
      <c r="DT58" s="86">
        <f t="shared" si="30"/>
        <v>4</v>
      </c>
      <c r="DU58" s="86">
        <f t="shared" si="31"/>
        <v>5</v>
      </c>
      <c r="DV58" s="86">
        <f t="shared" si="15"/>
        <v>143</v>
      </c>
      <c r="DW58" s="86">
        <f t="shared" si="16"/>
        <v>5</v>
      </c>
      <c r="DX58" s="86">
        <f t="shared" si="9"/>
        <v>5</v>
      </c>
      <c r="DY58" s="86">
        <f t="shared" si="17"/>
        <v>17.102084210526314</v>
      </c>
      <c r="DZ58" s="88">
        <v>4.0999999999999996</v>
      </c>
      <c r="EA58" s="88">
        <v>4.0999999999999996</v>
      </c>
      <c r="EB58" s="88">
        <v>4.4000000000000004</v>
      </c>
      <c r="EC58" s="88">
        <v>4.8</v>
      </c>
      <c r="ED58" s="88">
        <v>4.5999999999999996</v>
      </c>
      <c r="EE58" s="88">
        <v>222</v>
      </c>
      <c r="EF58" s="88">
        <v>956.6</v>
      </c>
      <c r="EG58" s="88">
        <v>292.89999999999998</v>
      </c>
      <c r="EH58" s="85">
        <f t="shared" si="27"/>
        <v>-663.7</v>
      </c>
      <c r="EI58" s="88">
        <v>291</v>
      </c>
      <c r="EJ58" s="82">
        <f t="shared" si="18"/>
        <v>294.04761904761904</v>
      </c>
      <c r="EK58" s="88">
        <v>285</v>
      </c>
      <c r="EL58" s="88">
        <v>285</v>
      </c>
      <c r="EM58" s="84"/>
      <c r="EN58" s="85">
        <v>343</v>
      </c>
      <c r="EO58" s="85">
        <v>218</v>
      </c>
      <c r="EP58" s="85">
        <v>252</v>
      </c>
      <c r="EQ58" s="84"/>
      <c r="ER58" s="86">
        <f t="shared" si="37"/>
        <v>-125</v>
      </c>
      <c r="ES58" s="85">
        <v>328</v>
      </c>
      <c r="ET58" s="85">
        <v>311</v>
      </c>
      <c r="EU58" s="85"/>
      <c r="EV58" s="85">
        <v>48.7</v>
      </c>
      <c r="EW58" s="85">
        <v>34.200000000000003</v>
      </c>
      <c r="EX58" s="85"/>
      <c r="EY58" s="85">
        <v>86</v>
      </c>
      <c r="EZ58" s="85"/>
      <c r="FA58" s="85">
        <v>45</v>
      </c>
      <c r="FB58" s="85"/>
      <c r="FC58" s="85">
        <v>22</v>
      </c>
      <c r="FD58" s="85">
        <v>20.8</v>
      </c>
      <c r="FE58" s="85"/>
      <c r="FF58" s="85">
        <v>16.100000000000001</v>
      </c>
      <c r="FG58" s="85"/>
      <c r="FH58" s="85">
        <f t="shared" si="39"/>
        <v>1.1786941580756014</v>
      </c>
      <c r="FI58" s="85">
        <f>EP58/EL58</f>
        <v>0.88421052631578945</v>
      </c>
      <c r="FJ58" s="85">
        <f t="shared" si="40"/>
        <v>0.97253221438562032</v>
      </c>
      <c r="FK58" s="86">
        <f t="shared" ref="FK58:FK119" si="48">(FA58*CX58)*100/(DR58*EW58)</f>
        <v>0.91533180778032031</v>
      </c>
      <c r="FL58" s="86">
        <f t="shared" si="44"/>
        <v>8.3738167977162306</v>
      </c>
      <c r="FM58" s="86">
        <f t="shared" si="41"/>
        <v>12.692601067887109</v>
      </c>
      <c r="FN58" s="84">
        <f t="shared" si="45"/>
        <v>31.991786447638603</v>
      </c>
      <c r="FO58" s="84">
        <f t="shared" ref="FO58:FO119" si="49">(ET58*CX58)*100/(CS58*EW58)</f>
        <v>34.91929824561403</v>
      </c>
      <c r="FP58" s="84">
        <f t="shared" si="46"/>
        <v>4.5523714712365786</v>
      </c>
      <c r="FQ58" s="84">
        <f t="shared" si="43"/>
        <v>5.1138716356107672</v>
      </c>
      <c r="FR58" s="86">
        <f t="shared" si="23"/>
        <v>0.19298245614035092</v>
      </c>
      <c r="FS58" s="88">
        <v>3.1</v>
      </c>
      <c r="FT58" s="88">
        <v>1.9</v>
      </c>
      <c r="FU58" s="88">
        <v>72.7</v>
      </c>
      <c r="FV58" s="88">
        <v>71.599999999999994</v>
      </c>
      <c r="FW58" s="88">
        <v>10</v>
      </c>
      <c r="FX58" s="88">
        <v>8</v>
      </c>
      <c r="FY58" s="88">
        <v>126</v>
      </c>
      <c r="FZ58" s="88">
        <v>119</v>
      </c>
      <c r="GA58" s="88">
        <v>5</v>
      </c>
      <c r="GB58" s="88">
        <v>5</v>
      </c>
    </row>
    <row r="59" spans="1:184">
      <c r="A59" s="84">
        <v>57</v>
      </c>
      <c r="B59" s="93">
        <v>5188995</v>
      </c>
      <c r="C59" s="85">
        <v>20170907</v>
      </c>
      <c r="D59" s="88">
        <v>85</v>
      </c>
      <c r="E59" s="85">
        <v>0</v>
      </c>
      <c r="F59" s="88">
        <v>138.30000000000001</v>
      </c>
      <c r="G59" s="88">
        <v>47.3</v>
      </c>
      <c r="H59" s="84">
        <f t="shared" si="10"/>
        <v>24.729582279189138</v>
      </c>
      <c r="I59" s="86">
        <v>1</v>
      </c>
      <c r="J59" s="86">
        <v>1</v>
      </c>
      <c r="K59" s="86">
        <v>1</v>
      </c>
      <c r="L59" s="86">
        <v>0</v>
      </c>
      <c r="M59" s="86">
        <v>0</v>
      </c>
      <c r="N59" s="86">
        <v>0</v>
      </c>
      <c r="O59" s="86">
        <v>1</v>
      </c>
      <c r="P59" s="86">
        <v>1</v>
      </c>
      <c r="Q59" s="86">
        <v>1</v>
      </c>
      <c r="R59" s="86">
        <v>0</v>
      </c>
      <c r="S59" s="85">
        <v>1</v>
      </c>
      <c r="T59" s="85">
        <v>0</v>
      </c>
      <c r="U59" s="85">
        <v>0</v>
      </c>
      <c r="V59" s="85">
        <v>0</v>
      </c>
      <c r="W59" s="85">
        <v>1</v>
      </c>
      <c r="X59" s="85">
        <v>3</v>
      </c>
      <c r="Y59" s="85">
        <v>1</v>
      </c>
      <c r="Z59" s="85">
        <v>1</v>
      </c>
      <c r="AA59" s="85">
        <v>1</v>
      </c>
      <c r="AB59" s="85">
        <v>0</v>
      </c>
      <c r="AC59" s="85">
        <v>0</v>
      </c>
      <c r="AD59" s="85">
        <v>1</v>
      </c>
      <c r="AE59" s="85">
        <v>0</v>
      </c>
      <c r="AF59" s="88">
        <v>35.299999999999997</v>
      </c>
      <c r="AG59" s="85">
        <v>38</v>
      </c>
      <c r="AH59" s="88">
        <v>3.75</v>
      </c>
      <c r="AI59" s="88">
        <v>44</v>
      </c>
      <c r="AJ59" s="85">
        <v>0</v>
      </c>
      <c r="AK59" s="85">
        <v>0</v>
      </c>
      <c r="AL59" s="85">
        <v>0</v>
      </c>
      <c r="AM59" s="85">
        <v>1</v>
      </c>
      <c r="AN59" s="86">
        <f t="shared" si="11"/>
        <v>2.9363401456424711E-2</v>
      </c>
      <c r="AO59" s="85">
        <v>7</v>
      </c>
      <c r="AP59" s="85">
        <v>1</v>
      </c>
      <c r="AQ59" s="88">
        <v>44</v>
      </c>
      <c r="AR59" s="88" t="s">
        <v>98</v>
      </c>
      <c r="AS59" s="88">
        <v>0</v>
      </c>
      <c r="AT59" s="88"/>
      <c r="AU59" s="88">
        <v>2240</v>
      </c>
      <c r="AV59" s="88">
        <v>1955</v>
      </c>
      <c r="AW59" s="88">
        <v>1950</v>
      </c>
      <c r="AX59" s="88">
        <v>1630</v>
      </c>
      <c r="AY59" s="85">
        <v>1800</v>
      </c>
      <c r="AZ59" s="85">
        <f t="shared" si="12"/>
        <v>4195</v>
      </c>
      <c r="BA59" s="86">
        <f t="shared" si="34"/>
        <v>7775</v>
      </c>
      <c r="BB59" s="86">
        <v>50</v>
      </c>
      <c r="BC59" s="86">
        <v>150</v>
      </c>
      <c r="BD59" s="86">
        <v>300</v>
      </c>
      <c r="BE59" s="86">
        <v>300</v>
      </c>
      <c r="BF59" s="86">
        <f t="shared" si="1"/>
        <v>800</v>
      </c>
      <c r="BG59" s="86">
        <f t="shared" si="2"/>
        <v>2190</v>
      </c>
      <c r="BH59" s="86">
        <f t="shared" si="2"/>
        <v>1805</v>
      </c>
      <c r="BI59" s="86">
        <f t="shared" si="2"/>
        <v>1650</v>
      </c>
      <c r="BJ59" s="86">
        <f t="shared" si="2"/>
        <v>1330</v>
      </c>
      <c r="BK59" s="87">
        <f t="shared" si="24"/>
        <v>6975</v>
      </c>
      <c r="BL59" s="87">
        <f t="shared" si="35"/>
        <v>2.2321428571428572E-2</v>
      </c>
      <c r="BM59" s="87">
        <f t="shared" si="35"/>
        <v>7.6726342710997444E-2</v>
      </c>
      <c r="BN59" s="87">
        <f t="shared" si="35"/>
        <v>0.15384615384615385</v>
      </c>
      <c r="BO59" s="87">
        <f t="shared" si="35"/>
        <v>0.18404907975460122</v>
      </c>
      <c r="BP59" s="87">
        <f t="shared" si="36"/>
        <v>0.10289389067524116</v>
      </c>
      <c r="BQ59" s="88">
        <v>199</v>
      </c>
      <c r="BR59" s="88">
        <v>117</v>
      </c>
      <c r="BS59" s="88">
        <v>122</v>
      </c>
      <c r="BT59" s="88">
        <v>118</v>
      </c>
      <c r="BU59" s="88">
        <v>109</v>
      </c>
      <c r="BV59" s="88">
        <v>57</v>
      </c>
      <c r="BW59" s="88">
        <v>60</v>
      </c>
      <c r="BX59" s="88">
        <v>60</v>
      </c>
      <c r="BY59" s="88">
        <v>108</v>
      </c>
      <c r="BZ59" s="88">
        <v>59</v>
      </c>
      <c r="CA59" s="88">
        <v>60</v>
      </c>
      <c r="CB59" s="88">
        <v>54</v>
      </c>
      <c r="CC59" s="88">
        <v>30.9</v>
      </c>
      <c r="CD59" s="88">
        <v>29.6</v>
      </c>
      <c r="CE59" s="88">
        <v>29.2</v>
      </c>
      <c r="CF59" s="88">
        <v>30.5</v>
      </c>
      <c r="CG59" s="86">
        <f t="shared" si="32"/>
        <v>3.236245954692557E-2</v>
      </c>
      <c r="CH59" s="86">
        <f t="shared" si="32"/>
        <v>3.3783783783783779E-2</v>
      </c>
      <c r="CI59" s="86">
        <f t="shared" si="32"/>
        <v>3.4246575342465752E-2</v>
      </c>
      <c r="CJ59" s="86">
        <f t="shared" si="32"/>
        <v>3.2786885245901641E-2</v>
      </c>
      <c r="CK59" s="88">
        <v>4</v>
      </c>
      <c r="CL59" s="88">
        <v>3.3</v>
      </c>
      <c r="CM59" s="88">
        <v>3.2</v>
      </c>
      <c r="CN59" s="88">
        <v>3.2</v>
      </c>
      <c r="CO59" s="88">
        <v>27</v>
      </c>
      <c r="CP59" s="88">
        <v>23</v>
      </c>
      <c r="CQ59" s="88">
        <v>24</v>
      </c>
      <c r="CR59" s="88">
        <v>30</v>
      </c>
      <c r="CS59" s="88">
        <v>47</v>
      </c>
      <c r="CT59" s="88">
        <v>1.1499999999999999</v>
      </c>
      <c r="CU59" s="88">
        <v>1.1000000000000001</v>
      </c>
      <c r="CV59" s="88">
        <v>1.1100000000000001</v>
      </c>
      <c r="CW59" s="88">
        <v>1.35</v>
      </c>
      <c r="CX59" s="85">
        <v>1.36</v>
      </c>
      <c r="CY59" s="86">
        <f t="shared" si="4"/>
        <v>0.25</v>
      </c>
      <c r="CZ59" s="86">
        <f t="shared" si="14"/>
        <v>0.20000000000000018</v>
      </c>
      <c r="DA59" s="86">
        <v>0</v>
      </c>
      <c r="DB59" s="86">
        <f t="shared" si="47"/>
        <v>23.478260869565219</v>
      </c>
      <c r="DC59" s="86">
        <f t="shared" si="47"/>
        <v>20.909090909090907</v>
      </c>
      <c r="DD59" s="86">
        <f t="shared" si="47"/>
        <v>21.621621621621621</v>
      </c>
      <c r="DE59" s="86">
        <f t="shared" si="47"/>
        <v>22.222222222222221</v>
      </c>
      <c r="DF59" s="88">
        <v>34.4</v>
      </c>
      <c r="DG59" s="88">
        <v>36.1</v>
      </c>
      <c r="DH59" s="88">
        <v>35.700000000000003</v>
      </c>
      <c r="DI59" s="88">
        <v>28.8</v>
      </c>
      <c r="DJ59" s="88">
        <v>4.9000000000000004</v>
      </c>
      <c r="DK59" s="88">
        <v>5.8</v>
      </c>
      <c r="DL59" s="88">
        <v>5.9</v>
      </c>
      <c r="DM59" s="88">
        <v>6</v>
      </c>
      <c r="DN59" s="88">
        <v>143</v>
      </c>
      <c r="DO59" s="88">
        <v>144</v>
      </c>
      <c r="DP59" s="88">
        <v>139</v>
      </c>
      <c r="DQ59" s="88">
        <v>142</v>
      </c>
      <c r="DR59" s="85">
        <v>141</v>
      </c>
      <c r="DS59" s="86">
        <f t="shared" si="6"/>
        <v>1</v>
      </c>
      <c r="DT59" s="86">
        <f t="shared" si="30"/>
        <v>-4</v>
      </c>
      <c r="DU59" s="86">
        <f t="shared" si="31"/>
        <v>-1</v>
      </c>
      <c r="DV59" s="86">
        <f t="shared" si="15"/>
        <v>144</v>
      </c>
      <c r="DW59" s="86">
        <f t="shared" si="16"/>
        <v>1</v>
      </c>
      <c r="DX59" s="86">
        <f t="shared" si="9"/>
        <v>5</v>
      </c>
      <c r="DY59" s="86">
        <f t="shared" si="17"/>
        <v>18.246704347826086</v>
      </c>
      <c r="DZ59" s="88">
        <v>3.6</v>
      </c>
      <c r="EA59" s="88">
        <v>3.4</v>
      </c>
      <c r="EB59" s="88">
        <v>3.1</v>
      </c>
      <c r="EC59" s="88">
        <v>3.5</v>
      </c>
      <c r="ED59" s="88">
        <v>4</v>
      </c>
      <c r="EE59" s="88">
        <v>259</v>
      </c>
      <c r="EF59" s="88">
        <v>1456.3</v>
      </c>
      <c r="EG59" s="88">
        <v>128.30000000000001</v>
      </c>
      <c r="EH59" s="85">
        <f t="shared" si="27"/>
        <v>-1328</v>
      </c>
      <c r="EI59" s="88">
        <v>299</v>
      </c>
      <c r="EJ59" s="82">
        <f t="shared" si="18"/>
        <v>310.03174603174608</v>
      </c>
      <c r="EK59" s="88">
        <v>290</v>
      </c>
      <c r="EL59" s="88">
        <v>298</v>
      </c>
      <c r="EM59" s="84"/>
      <c r="EN59" s="85">
        <v>310</v>
      </c>
      <c r="EO59" s="85">
        <v>451</v>
      </c>
      <c r="EP59" s="85">
        <v>215</v>
      </c>
      <c r="EQ59" s="84"/>
      <c r="ER59" s="86">
        <f t="shared" si="37"/>
        <v>141</v>
      </c>
      <c r="ES59" s="85">
        <v>86</v>
      </c>
      <c r="ET59" s="85">
        <v>262</v>
      </c>
      <c r="EU59" s="85"/>
      <c r="EV59" s="85">
        <v>6.6</v>
      </c>
      <c r="EW59" s="85">
        <v>25.2</v>
      </c>
      <c r="EX59" s="85"/>
      <c r="EY59" s="85">
        <v>138</v>
      </c>
      <c r="EZ59" s="85"/>
      <c r="FA59" s="85">
        <v>43</v>
      </c>
      <c r="FB59" s="85"/>
      <c r="FC59" s="85">
        <v>7</v>
      </c>
      <c r="FD59" s="85">
        <v>16.100000000000001</v>
      </c>
      <c r="FE59" s="85"/>
      <c r="FF59" s="85">
        <v>4.4000000000000004</v>
      </c>
      <c r="FG59" s="85"/>
      <c r="FH59" s="85">
        <f t="shared" si="39"/>
        <v>1.0367892976588629</v>
      </c>
      <c r="FI59" s="85">
        <f t="shared" ref="FI59:FI119" si="50">EP59/EL59</f>
        <v>0.72147651006711411</v>
      </c>
      <c r="FJ59" s="85">
        <f t="shared" si="40"/>
        <v>16.81500317863954</v>
      </c>
      <c r="FK59" s="86">
        <f t="shared" si="48"/>
        <v>1.6458403692446246</v>
      </c>
      <c r="FL59" s="86">
        <f t="shared" si="44"/>
        <v>33.880471380471377</v>
      </c>
      <c r="FM59" s="86">
        <f t="shared" si="41"/>
        <v>21.722222222222225</v>
      </c>
      <c r="FN59" s="84">
        <f t="shared" si="45"/>
        <v>55.499438832772171</v>
      </c>
      <c r="FO59" s="84">
        <f t="shared" si="49"/>
        <v>30.084430935494776</v>
      </c>
      <c r="FP59" s="84">
        <f t="shared" si="46"/>
        <v>1.8754480286738351</v>
      </c>
      <c r="FQ59" s="84">
        <f t="shared" si="43"/>
        <v>5.5788372093023257</v>
      </c>
      <c r="FR59" s="86">
        <f t="shared" si="23"/>
        <v>0.34815436241610737</v>
      </c>
      <c r="FS59" s="88">
        <v>0.3</v>
      </c>
      <c r="FT59" s="88">
        <v>1.9</v>
      </c>
      <c r="FU59" s="88">
        <v>74.3</v>
      </c>
      <c r="FV59" s="88">
        <v>14.8</v>
      </c>
      <c r="FW59" s="88">
        <v>73</v>
      </c>
      <c r="FX59" s="88">
        <v>5</v>
      </c>
      <c r="FY59" s="88">
        <v>646</v>
      </c>
      <c r="FZ59" s="88">
        <v>71</v>
      </c>
      <c r="GA59" s="88">
        <v>128</v>
      </c>
      <c r="GB59" s="88">
        <v>23</v>
      </c>
    </row>
    <row r="60" spans="1:184">
      <c r="A60" s="84">
        <v>58</v>
      </c>
      <c r="B60" s="93">
        <v>5578010</v>
      </c>
      <c r="C60" s="85">
        <v>20170919</v>
      </c>
      <c r="D60" s="88">
        <v>50</v>
      </c>
      <c r="E60" s="85">
        <v>1</v>
      </c>
      <c r="F60" s="88">
        <v>172</v>
      </c>
      <c r="G60" s="88">
        <v>122</v>
      </c>
      <c r="H60" s="84">
        <f t="shared" si="10"/>
        <v>41.238507301243914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5">
        <v>0</v>
      </c>
      <c r="T60" s="85">
        <v>0</v>
      </c>
      <c r="U60" s="85">
        <v>0</v>
      </c>
      <c r="V60" s="85">
        <v>0</v>
      </c>
      <c r="W60" s="85">
        <v>0</v>
      </c>
      <c r="X60" s="85">
        <v>3</v>
      </c>
      <c r="Y60" s="85">
        <v>2</v>
      </c>
      <c r="Z60" s="85">
        <v>1</v>
      </c>
      <c r="AA60" s="85">
        <v>1</v>
      </c>
      <c r="AB60" s="85">
        <v>0</v>
      </c>
      <c r="AC60" s="85">
        <v>1</v>
      </c>
      <c r="AD60" s="85">
        <v>0</v>
      </c>
      <c r="AE60" s="85">
        <v>0</v>
      </c>
      <c r="AF60" s="88">
        <v>15.8</v>
      </c>
      <c r="AG60" s="85">
        <v>64.900000000000006</v>
      </c>
      <c r="AH60" s="88">
        <v>7.5</v>
      </c>
      <c r="AI60" s="88">
        <v>22</v>
      </c>
      <c r="AJ60" s="85">
        <v>0</v>
      </c>
      <c r="AK60" s="85">
        <v>0</v>
      </c>
      <c r="AL60" s="85">
        <v>0</v>
      </c>
      <c r="AM60" s="85">
        <v>1</v>
      </c>
      <c r="AN60" s="86">
        <f t="shared" si="11"/>
        <v>1.1384335154826957E-2</v>
      </c>
      <c r="AO60" s="85">
        <v>3</v>
      </c>
      <c r="AP60" s="85">
        <v>0</v>
      </c>
      <c r="AQ60" s="88">
        <v>30</v>
      </c>
      <c r="AR60" s="88" t="s">
        <v>99</v>
      </c>
      <c r="AS60" s="88">
        <v>0</v>
      </c>
      <c r="AT60" s="88"/>
      <c r="AU60" s="88">
        <v>3600</v>
      </c>
      <c r="AV60" s="88">
        <v>2700</v>
      </c>
      <c r="AW60" s="88">
        <v>3500</v>
      </c>
      <c r="AX60" s="88">
        <v>3850</v>
      </c>
      <c r="AY60" s="85">
        <v>3700</v>
      </c>
      <c r="AZ60" s="85">
        <f t="shared" si="12"/>
        <v>6300</v>
      </c>
      <c r="BA60" s="86">
        <f t="shared" si="34"/>
        <v>13650</v>
      </c>
      <c r="BB60" s="86">
        <v>1600</v>
      </c>
      <c r="BC60" s="86">
        <v>1900</v>
      </c>
      <c r="BD60" s="86">
        <v>2200</v>
      </c>
      <c r="BE60" s="86">
        <v>2000</v>
      </c>
      <c r="BF60" s="86">
        <f t="shared" si="1"/>
        <v>7700</v>
      </c>
      <c r="BG60" s="86">
        <f t="shared" si="2"/>
        <v>2000</v>
      </c>
      <c r="BH60" s="86">
        <f t="shared" si="2"/>
        <v>800</v>
      </c>
      <c r="BI60" s="86">
        <f t="shared" si="2"/>
        <v>1300</v>
      </c>
      <c r="BJ60" s="86">
        <f t="shared" si="2"/>
        <v>1850</v>
      </c>
      <c r="BK60" s="87">
        <f t="shared" si="24"/>
        <v>5950</v>
      </c>
      <c r="BL60" s="87">
        <f t="shared" si="35"/>
        <v>0.44444444444444442</v>
      </c>
      <c r="BM60" s="87">
        <f t="shared" si="35"/>
        <v>0.70370370370370372</v>
      </c>
      <c r="BN60" s="87">
        <f t="shared" si="35"/>
        <v>0.62857142857142856</v>
      </c>
      <c r="BO60" s="87">
        <f t="shared" si="35"/>
        <v>0.51948051948051943</v>
      </c>
      <c r="BP60" s="87">
        <f t="shared" si="36"/>
        <v>0.5641025641025641</v>
      </c>
      <c r="BQ60" s="88">
        <v>119</v>
      </c>
      <c r="BR60" s="88">
        <v>118</v>
      </c>
      <c r="BS60" s="88">
        <v>111</v>
      </c>
      <c r="BT60" s="88">
        <v>111</v>
      </c>
      <c r="BU60" s="88">
        <v>81</v>
      </c>
      <c r="BV60" s="88">
        <v>93</v>
      </c>
      <c r="BW60" s="88">
        <v>54</v>
      </c>
      <c r="BX60" s="88">
        <v>75</v>
      </c>
      <c r="BY60" s="88">
        <v>130</v>
      </c>
      <c r="BZ60" s="88">
        <v>115</v>
      </c>
      <c r="CA60" s="88">
        <v>68</v>
      </c>
      <c r="CB60" s="88">
        <v>128</v>
      </c>
      <c r="CC60" s="88">
        <v>53.5</v>
      </c>
      <c r="CD60" s="88">
        <v>54.6</v>
      </c>
      <c r="CE60" s="88">
        <v>52.4</v>
      </c>
      <c r="CF60" s="88">
        <v>52.1</v>
      </c>
      <c r="CG60" s="86">
        <f t="shared" si="32"/>
        <v>1.8691588785046728E-2</v>
      </c>
      <c r="CH60" s="86">
        <f t="shared" si="32"/>
        <v>1.8315018315018316E-2</v>
      </c>
      <c r="CI60" s="86">
        <f t="shared" si="32"/>
        <v>1.9083969465648856E-2</v>
      </c>
      <c r="CJ60" s="86">
        <f t="shared" si="32"/>
        <v>1.9193857965451054E-2</v>
      </c>
      <c r="CK60" s="88">
        <v>4.2</v>
      </c>
      <c r="CL60" s="88">
        <v>3.8</v>
      </c>
      <c r="CM60" s="88">
        <v>3.8</v>
      </c>
      <c r="CN60" s="88">
        <v>4</v>
      </c>
      <c r="CO60" s="88">
        <v>13</v>
      </c>
      <c r="CP60" s="88">
        <v>14</v>
      </c>
      <c r="CQ60" s="88">
        <v>12</v>
      </c>
      <c r="CR60" s="88">
        <v>12</v>
      </c>
      <c r="CS60" s="88">
        <v>11</v>
      </c>
      <c r="CT60" s="88">
        <v>0.98</v>
      </c>
      <c r="CU60" s="88">
        <v>0.88</v>
      </c>
      <c r="CV60" s="88">
        <v>0.8</v>
      </c>
      <c r="CW60" s="88">
        <v>0.85</v>
      </c>
      <c r="CX60" s="85">
        <v>0.94</v>
      </c>
      <c r="CY60" s="86">
        <f t="shared" si="4"/>
        <v>0.17999999999999994</v>
      </c>
      <c r="CZ60" s="86">
        <f t="shared" si="14"/>
        <v>-9.9999999999999978E-2</v>
      </c>
      <c r="DA60" s="86">
        <v>0</v>
      </c>
      <c r="DB60" s="86">
        <f t="shared" si="47"/>
        <v>13.26530612244898</v>
      </c>
      <c r="DC60" s="86">
        <f t="shared" si="47"/>
        <v>15.909090909090908</v>
      </c>
      <c r="DD60" s="86">
        <f t="shared" si="47"/>
        <v>15</v>
      </c>
      <c r="DE60" s="86">
        <f t="shared" si="47"/>
        <v>14.117647058823529</v>
      </c>
      <c r="DF60" s="88">
        <v>64.900000000000006</v>
      </c>
      <c r="DG60" s="88">
        <v>73</v>
      </c>
      <c r="DH60" s="88">
        <v>81</v>
      </c>
      <c r="DI60" s="88">
        <v>75.8</v>
      </c>
      <c r="DJ60" s="88">
        <v>9.1</v>
      </c>
      <c r="DK60" s="88">
        <v>9.4</v>
      </c>
      <c r="DL60" s="88">
        <v>9.5</v>
      </c>
      <c r="DM60" s="88">
        <v>9.5</v>
      </c>
      <c r="DN60" s="88">
        <v>146</v>
      </c>
      <c r="DO60" s="88">
        <v>145</v>
      </c>
      <c r="DP60" s="88">
        <v>144</v>
      </c>
      <c r="DQ60" s="88">
        <v>144</v>
      </c>
      <c r="DR60" s="85">
        <v>146</v>
      </c>
      <c r="DS60" s="86">
        <f t="shared" si="6"/>
        <v>-1</v>
      </c>
      <c r="DT60" s="86">
        <f t="shared" si="30"/>
        <v>-2</v>
      </c>
      <c r="DU60" s="86">
        <f t="shared" si="31"/>
        <v>-2</v>
      </c>
      <c r="DV60" s="86">
        <f t="shared" si="15"/>
        <v>146</v>
      </c>
      <c r="DW60" s="86">
        <f t="shared" si="16"/>
        <v>-1</v>
      </c>
      <c r="DX60" s="86">
        <f t="shared" si="9"/>
        <v>2</v>
      </c>
      <c r="DY60" s="86">
        <f t="shared" si="17"/>
        <v>17.45608979591837</v>
      </c>
      <c r="DZ60" s="88">
        <v>4.4000000000000004</v>
      </c>
      <c r="EA60" s="88">
        <v>4.2</v>
      </c>
      <c r="EB60" s="88">
        <v>4.2</v>
      </c>
      <c r="EC60" s="88">
        <v>4.5</v>
      </c>
      <c r="ED60" s="88">
        <v>4.4000000000000004</v>
      </c>
      <c r="EE60" s="88">
        <v>114</v>
      </c>
      <c r="EF60" s="88">
        <v>334.1</v>
      </c>
      <c r="EG60" s="88">
        <v>277</v>
      </c>
      <c r="EH60" s="85">
        <f t="shared" si="27"/>
        <v>-57.100000000000023</v>
      </c>
      <c r="EI60" s="88">
        <v>291</v>
      </c>
      <c r="EJ60" s="82">
        <f t="shared" si="18"/>
        <v>302.97619047619048</v>
      </c>
      <c r="EK60" s="88">
        <v>290</v>
      </c>
      <c r="EL60" s="88">
        <v>285</v>
      </c>
      <c r="EM60" s="84"/>
      <c r="EN60" s="85">
        <v>982</v>
      </c>
      <c r="EO60" s="85">
        <v>944</v>
      </c>
      <c r="EP60" s="85">
        <v>377</v>
      </c>
      <c r="EQ60" s="84"/>
      <c r="ER60" s="86">
        <f t="shared" si="37"/>
        <v>-38</v>
      </c>
      <c r="ES60" s="85">
        <v>1597</v>
      </c>
      <c r="ET60" s="85">
        <v>409</v>
      </c>
      <c r="EU60" s="85">
        <v>904</v>
      </c>
      <c r="EV60" s="85">
        <v>451.5</v>
      </c>
      <c r="EW60" s="85">
        <v>108.5</v>
      </c>
      <c r="EX60" s="85">
        <v>200.4</v>
      </c>
      <c r="EY60" s="85">
        <v>49</v>
      </c>
      <c r="EZ60" s="85"/>
      <c r="FA60" s="85">
        <v>89</v>
      </c>
      <c r="FB60" s="85">
        <v>76</v>
      </c>
      <c r="FC60" s="85">
        <v>54.7</v>
      </c>
      <c r="FD60" s="85">
        <v>8.5</v>
      </c>
      <c r="FE60" s="85"/>
      <c r="FF60" s="85">
        <v>15.1</v>
      </c>
      <c r="FG60" s="85"/>
      <c r="FH60" s="85">
        <f t="shared" si="39"/>
        <v>3.3745704467353952</v>
      </c>
      <c r="FI60" s="85">
        <f t="shared" si="50"/>
        <v>1.3228070175438595</v>
      </c>
      <c r="FJ60" s="85">
        <f t="shared" si="40"/>
        <v>7.2846978868004675E-2</v>
      </c>
      <c r="FK60" s="86">
        <f t="shared" si="48"/>
        <v>0.52812322454390503</v>
      </c>
      <c r="FL60" s="86">
        <f t="shared" si="44"/>
        <v>2.6983791402396053</v>
      </c>
      <c r="FM60" s="86">
        <f t="shared" si="41"/>
        <v>1.6736489317134475</v>
      </c>
      <c r="FN60" s="84">
        <f t="shared" si="45"/>
        <v>26.664281454979129</v>
      </c>
      <c r="FO60" s="84">
        <f t="shared" si="49"/>
        <v>32.212819438625893</v>
      </c>
      <c r="FP60" s="84">
        <f t="shared" si="46"/>
        <v>3.6839705610072211</v>
      </c>
      <c r="FQ60" s="84">
        <f t="shared" si="43"/>
        <v>1.4603930552206412</v>
      </c>
      <c r="FR60" s="86">
        <f t="shared" si="23"/>
        <v>-0.8294346978557503</v>
      </c>
      <c r="FS60" s="88">
        <v>1.1000000000000001</v>
      </c>
      <c r="FT60" s="88">
        <v>2.4</v>
      </c>
      <c r="FU60" s="88">
        <v>152</v>
      </c>
      <c r="FV60" s="88">
        <v>105</v>
      </c>
      <c r="FW60" s="88">
        <v>88</v>
      </c>
      <c r="FX60" s="88">
        <v>18</v>
      </c>
      <c r="FY60" s="88">
        <v>1329</v>
      </c>
      <c r="FZ60" s="88">
        <v>599</v>
      </c>
      <c r="GA60" s="88">
        <v>15</v>
      </c>
      <c r="GB60" s="88">
        <v>5</v>
      </c>
    </row>
    <row r="61" spans="1:184">
      <c r="A61" s="84">
        <v>59</v>
      </c>
      <c r="B61" s="93">
        <v>5580882</v>
      </c>
      <c r="C61" s="85">
        <v>20170927</v>
      </c>
      <c r="D61" s="88">
        <v>86</v>
      </c>
      <c r="E61" s="85">
        <v>0</v>
      </c>
      <c r="F61" s="88">
        <v>142</v>
      </c>
      <c r="G61" s="88">
        <v>46.5</v>
      </c>
      <c r="H61" s="84">
        <f t="shared" si="10"/>
        <v>23.060900614957351</v>
      </c>
      <c r="I61" s="86">
        <v>0</v>
      </c>
      <c r="J61" s="86">
        <v>1</v>
      </c>
      <c r="K61" s="86">
        <v>0</v>
      </c>
      <c r="L61" s="86">
        <v>0</v>
      </c>
      <c r="M61" s="86">
        <v>0</v>
      </c>
      <c r="N61" s="86">
        <v>0</v>
      </c>
      <c r="O61" s="86">
        <v>0</v>
      </c>
      <c r="P61" s="86">
        <v>0</v>
      </c>
      <c r="Q61" s="86">
        <v>0</v>
      </c>
      <c r="R61" s="86">
        <v>1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  <c r="X61" s="85">
        <v>2</v>
      </c>
      <c r="Y61" s="85">
        <v>2</v>
      </c>
      <c r="Z61" s="85">
        <v>1</v>
      </c>
      <c r="AA61" s="85">
        <v>1</v>
      </c>
      <c r="AB61" s="85">
        <v>1</v>
      </c>
      <c r="AC61" s="85">
        <v>0</v>
      </c>
      <c r="AD61" s="85">
        <v>1</v>
      </c>
      <c r="AE61" s="85">
        <v>0</v>
      </c>
      <c r="AF61" s="88">
        <v>40.9</v>
      </c>
      <c r="AG61" s="85">
        <v>51</v>
      </c>
      <c r="AH61" s="88">
        <v>3.75</v>
      </c>
      <c r="AI61" s="88">
        <v>5</v>
      </c>
      <c r="AJ61" s="85">
        <v>0</v>
      </c>
      <c r="AK61" s="85">
        <v>0</v>
      </c>
      <c r="AL61" s="85">
        <v>0</v>
      </c>
      <c r="AM61" s="85">
        <v>1</v>
      </c>
      <c r="AN61" s="86">
        <f t="shared" si="11"/>
        <v>2.986857825567503E-2</v>
      </c>
      <c r="AO61" s="85">
        <v>0</v>
      </c>
      <c r="AP61" s="85">
        <v>0</v>
      </c>
      <c r="AQ61" s="88">
        <v>6</v>
      </c>
      <c r="AR61" s="88" t="s">
        <v>100</v>
      </c>
      <c r="AS61" s="88">
        <v>1</v>
      </c>
      <c r="AT61" s="88" t="s">
        <v>101</v>
      </c>
      <c r="AU61" s="88">
        <v>700</v>
      </c>
      <c r="AV61" s="88">
        <v>1700</v>
      </c>
      <c r="AW61" s="88">
        <v>1100</v>
      </c>
      <c r="AX61" s="88">
        <v>500</v>
      </c>
      <c r="AY61" s="85">
        <v>1300</v>
      </c>
      <c r="AZ61" s="85">
        <f t="shared" si="12"/>
        <v>2400</v>
      </c>
      <c r="BA61" s="86">
        <f t="shared" si="34"/>
        <v>4000</v>
      </c>
      <c r="BB61" s="86">
        <v>0</v>
      </c>
      <c r="BC61" s="86">
        <v>200</v>
      </c>
      <c r="BD61" s="86">
        <v>250</v>
      </c>
      <c r="BE61" s="86">
        <v>200</v>
      </c>
      <c r="BF61" s="86">
        <f t="shared" si="1"/>
        <v>650</v>
      </c>
      <c r="BG61" s="86">
        <f t="shared" si="2"/>
        <v>700</v>
      </c>
      <c r="BH61" s="86">
        <f t="shared" si="2"/>
        <v>1500</v>
      </c>
      <c r="BI61" s="86">
        <f t="shared" si="2"/>
        <v>850</v>
      </c>
      <c r="BJ61" s="86">
        <f t="shared" si="2"/>
        <v>300</v>
      </c>
      <c r="BK61" s="87">
        <f t="shared" si="24"/>
        <v>3350</v>
      </c>
      <c r="BL61" s="87">
        <f t="shared" si="35"/>
        <v>0</v>
      </c>
      <c r="BM61" s="87">
        <f t="shared" si="35"/>
        <v>0.11764705882352941</v>
      </c>
      <c r="BN61" s="87">
        <f t="shared" si="35"/>
        <v>0.22727272727272727</v>
      </c>
      <c r="BO61" s="87">
        <f t="shared" si="35"/>
        <v>0.4</v>
      </c>
      <c r="BP61" s="87">
        <f t="shared" si="36"/>
        <v>0.16250000000000001</v>
      </c>
      <c r="BQ61" s="88">
        <v>108</v>
      </c>
      <c r="BR61" s="88">
        <v>106</v>
      </c>
      <c r="BS61" s="88">
        <v>122</v>
      </c>
      <c r="BT61" s="88">
        <v>133</v>
      </c>
      <c r="BU61" s="88">
        <v>56</v>
      </c>
      <c r="BV61" s="88">
        <v>88</v>
      </c>
      <c r="BW61" s="88">
        <v>55</v>
      </c>
      <c r="BX61" s="88">
        <v>61</v>
      </c>
      <c r="BY61" s="88">
        <v>96</v>
      </c>
      <c r="BZ61" s="88">
        <v>86</v>
      </c>
      <c r="CA61" s="88">
        <v>95</v>
      </c>
      <c r="CB61" s="88">
        <v>86</v>
      </c>
      <c r="CC61" s="88">
        <v>26.4</v>
      </c>
      <c r="CD61" s="88">
        <v>25.3</v>
      </c>
      <c r="CE61" s="88">
        <v>28</v>
      </c>
      <c r="CF61" s="88">
        <v>29.4</v>
      </c>
      <c r="CG61" s="86">
        <f t="shared" si="32"/>
        <v>3.787878787878788E-2</v>
      </c>
      <c r="CH61" s="86">
        <f t="shared" si="32"/>
        <v>3.9525691699604744E-2</v>
      </c>
      <c r="CI61" s="86">
        <f t="shared" si="32"/>
        <v>3.5714285714285712E-2</v>
      </c>
      <c r="CJ61" s="86">
        <f t="shared" si="32"/>
        <v>3.4013605442176874E-2</v>
      </c>
      <c r="CK61" s="88">
        <v>3.8</v>
      </c>
      <c r="CL61" s="88">
        <v>3.4</v>
      </c>
      <c r="CM61" s="88">
        <v>3.7</v>
      </c>
      <c r="CN61" s="88">
        <v>3.6</v>
      </c>
      <c r="CO61" s="88">
        <v>19</v>
      </c>
      <c r="CP61" s="88">
        <v>17</v>
      </c>
      <c r="CQ61" s="88">
        <v>20</v>
      </c>
      <c r="CR61" s="88">
        <v>26</v>
      </c>
      <c r="CS61" s="88">
        <v>51</v>
      </c>
      <c r="CT61" s="88">
        <v>0.86</v>
      </c>
      <c r="CU61" s="88">
        <v>0.9</v>
      </c>
      <c r="CV61" s="88">
        <v>0.91</v>
      </c>
      <c r="CW61" s="88">
        <v>0.98</v>
      </c>
      <c r="CX61" s="85">
        <v>1.17</v>
      </c>
      <c r="CY61" s="86">
        <f t="shared" si="4"/>
        <v>0.12</v>
      </c>
      <c r="CZ61" s="86">
        <f t="shared" si="14"/>
        <v>0.12</v>
      </c>
      <c r="DA61" s="86">
        <v>0</v>
      </c>
      <c r="DB61" s="86">
        <f t="shared" si="47"/>
        <v>22.093023255813954</v>
      </c>
      <c r="DC61" s="86">
        <f t="shared" si="47"/>
        <v>18.888888888888889</v>
      </c>
      <c r="DD61" s="86">
        <f t="shared" si="47"/>
        <v>21.978021978021978</v>
      </c>
      <c r="DE61" s="86">
        <f t="shared" si="47"/>
        <v>26.530612244897959</v>
      </c>
      <c r="DF61" s="88">
        <v>47.1</v>
      </c>
      <c r="DG61" s="88">
        <v>44.8</v>
      </c>
      <c r="DH61" s="88">
        <v>44.3</v>
      </c>
      <c r="DI61" s="88">
        <v>40.799999999999997</v>
      </c>
      <c r="DJ61" s="88">
        <v>7.1</v>
      </c>
      <c r="DK61" s="88">
        <v>8.1999999999999993</v>
      </c>
      <c r="DL61" s="88">
        <v>9.9</v>
      </c>
      <c r="DM61" s="88">
        <v>11.3</v>
      </c>
      <c r="DN61" s="88">
        <v>140</v>
      </c>
      <c r="DO61" s="88">
        <v>143</v>
      </c>
      <c r="DP61" s="88">
        <v>143</v>
      </c>
      <c r="DQ61" s="88">
        <v>138</v>
      </c>
      <c r="DR61" s="85">
        <v>140</v>
      </c>
      <c r="DS61" s="86">
        <f t="shared" si="6"/>
        <v>3</v>
      </c>
      <c r="DT61" s="86">
        <f t="shared" si="30"/>
        <v>3</v>
      </c>
      <c r="DU61" s="86">
        <f t="shared" si="31"/>
        <v>-2</v>
      </c>
      <c r="DV61" s="86">
        <f t="shared" si="15"/>
        <v>143</v>
      </c>
      <c r="DW61" s="86">
        <f t="shared" si="16"/>
        <v>3</v>
      </c>
      <c r="DX61" s="86">
        <f t="shared" si="9"/>
        <v>5</v>
      </c>
      <c r="DY61" s="86">
        <f t="shared" si="17"/>
        <v>17.492576744186046</v>
      </c>
      <c r="DZ61" s="88">
        <v>4.4000000000000004</v>
      </c>
      <c r="EA61" s="88">
        <v>4.0999999999999996</v>
      </c>
      <c r="EB61" s="88">
        <v>3.6</v>
      </c>
      <c r="EC61" s="88">
        <v>3.7</v>
      </c>
      <c r="ED61" s="88">
        <v>3.9</v>
      </c>
      <c r="EE61" s="88">
        <v>133</v>
      </c>
      <c r="EF61" s="88">
        <v>639.1</v>
      </c>
      <c r="EG61" s="88">
        <v>1254.2</v>
      </c>
      <c r="EH61" s="85">
        <f t="shared" si="27"/>
        <v>615.1</v>
      </c>
      <c r="EI61" s="88">
        <v>283</v>
      </c>
      <c r="EJ61" s="82">
        <f t="shared" si="18"/>
        <v>294.17460317460319</v>
      </c>
      <c r="EK61" s="88">
        <v>285</v>
      </c>
      <c r="EL61" s="88">
        <v>296</v>
      </c>
      <c r="EM61" s="84"/>
      <c r="EN61" s="85">
        <v>306</v>
      </c>
      <c r="EO61" s="85">
        <v>219</v>
      </c>
      <c r="EP61" s="85">
        <v>461</v>
      </c>
      <c r="EQ61" s="84"/>
      <c r="ER61" s="86">
        <f t="shared" si="37"/>
        <v>-87</v>
      </c>
      <c r="ES61" s="85">
        <v>174</v>
      </c>
      <c r="ET61" s="85">
        <v>715</v>
      </c>
      <c r="EU61" s="85"/>
      <c r="EV61" s="85">
        <v>24</v>
      </c>
      <c r="EW61" s="85">
        <v>116.2</v>
      </c>
      <c r="EX61" s="85"/>
      <c r="EY61" s="85">
        <v>91</v>
      </c>
      <c r="EZ61" s="85"/>
      <c r="FA61" s="85">
        <v>7</v>
      </c>
      <c r="FB61" s="85"/>
      <c r="FC61" s="85">
        <v>32.299999999999997</v>
      </c>
      <c r="FD61" s="85">
        <v>40.200000000000003</v>
      </c>
      <c r="FE61" s="85"/>
      <c r="FF61" s="85"/>
      <c r="FG61" s="85"/>
      <c r="FH61" s="85">
        <f t="shared" si="39"/>
        <v>1.0812720848056536</v>
      </c>
      <c r="FI61" s="85">
        <f t="shared" si="50"/>
        <v>1.5574324324324325</v>
      </c>
      <c r="FJ61" s="85">
        <f t="shared" si="40"/>
        <v>2.3291666666666671</v>
      </c>
      <c r="FK61" s="86">
        <f t="shared" si="48"/>
        <v>5.0344234079173836E-2</v>
      </c>
      <c r="FL61" s="86">
        <f t="shared" si="44"/>
        <v>26.304924242424239</v>
      </c>
      <c r="FM61" s="86">
        <f t="shared" si="41"/>
        <v>10.378657487091221</v>
      </c>
      <c r="FN61" s="84">
        <f t="shared" si="45"/>
        <v>32.815789473684205</v>
      </c>
      <c r="FO61" s="84">
        <f t="shared" si="49"/>
        <v>14.116128379062468</v>
      </c>
      <c r="FP61" s="84">
        <f t="shared" si="46"/>
        <v>6.7891414141414135</v>
      </c>
      <c r="FQ61" s="84">
        <f t="shared" si="43"/>
        <v>6.6183881194727192</v>
      </c>
      <c r="FR61" s="86">
        <f t="shared" si="23"/>
        <v>-0.50323761261261268</v>
      </c>
      <c r="FS61" s="88">
        <v>17</v>
      </c>
      <c r="FT61" s="88">
        <v>20</v>
      </c>
      <c r="FU61" s="88">
        <v>94.2</v>
      </c>
      <c r="FV61" s="88">
        <v>464</v>
      </c>
      <c r="FW61" s="88">
        <v>15</v>
      </c>
      <c r="FX61" s="88">
        <v>38</v>
      </c>
      <c r="FY61" s="88">
        <v>640</v>
      </c>
      <c r="FZ61" s="88">
        <v>881</v>
      </c>
      <c r="GA61" s="88">
        <v>16</v>
      </c>
      <c r="GB61" s="88">
        <v>49</v>
      </c>
    </row>
    <row r="62" spans="1:184">
      <c r="A62" s="84">
        <v>60</v>
      </c>
      <c r="B62" s="93">
        <v>5185275</v>
      </c>
      <c r="C62" s="85">
        <v>20171011</v>
      </c>
      <c r="D62" s="88">
        <v>91</v>
      </c>
      <c r="E62" s="85">
        <v>0</v>
      </c>
      <c r="F62" s="88">
        <v>147.1</v>
      </c>
      <c r="G62" s="88">
        <v>47.5</v>
      </c>
      <c r="H62" s="84">
        <f t="shared" si="10"/>
        <v>21.951705324004863</v>
      </c>
      <c r="I62" s="86">
        <v>0</v>
      </c>
      <c r="J62" s="86">
        <v>1</v>
      </c>
      <c r="K62" s="86">
        <v>0</v>
      </c>
      <c r="L62" s="86">
        <v>0</v>
      </c>
      <c r="M62" s="86">
        <v>0</v>
      </c>
      <c r="N62" s="86">
        <v>0</v>
      </c>
      <c r="O62" s="86">
        <v>1</v>
      </c>
      <c r="P62" s="86">
        <v>0</v>
      </c>
      <c r="Q62" s="86">
        <v>0</v>
      </c>
      <c r="R62" s="86">
        <v>1</v>
      </c>
      <c r="S62" s="85">
        <v>1</v>
      </c>
      <c r="T62" s="85">
        <v>0</v>
      </c>
      <c r="U62" s="85">
        <v>0</v>
      </c>
      <c r="V62" s="85">
        <v>0</v>
      </c>
      <c r="W62" s="85">
        <v>0</v>
      </c>
      <c r="X62" s="85">
        <v>2</v>
      </c>
      <c r="Y62" s="85">
        <v>2</v>
      </c>
      <c r="Z62" s="85">
        <v>1</v>
      </c>
      <c r="AA62" s="85">
        <v>1</v>
      </c>
      <c r="AB62" s="85">
        <v>0</v>
      </c>
      <c r="AC62" s="85">
        <v>0</v>
      </c>
      <c r="AD62" s="85">
        <v>0</v>
      </c>
      <c r="AE62" s="85">
        <v>0</v>
      </c>
      <c r="AF62" s="88">
        <v>77.7</v>
      </c>
      <c r="AG62" s="85">
        <v>8.1999999999999993</v>
      </c>
      <c r="AH62" s="88">
        <v>15</v>
      </c>
      <c r="AI62" s="88">
        <v>41</v>
      </c>
      <c r="AJ62" s="85">
        <v>0</v>
      </c>
      <c r="AK62" s="85">
        <v>0</v>
      </c>
      <c r="AL62" s="85">
        <v>0</v>
      </c>
      <c r="AM62" s="85">
        <v>1</v>
      </c>
      <c r="AN62" s="86">
        <f t="shared" si="11"/>
        <v>2.9239766081871343E-2</v>
      </c>
      <c r="AO62" s="85">
        <v>13</v>
      </c>
      <c r="AP62" s="85">
        <v>0</v>
      </c>
      <c r="AQ62" s="88">
        <v>41</v>
      </c>
      <c r="AR62" s="88" t="s">
        <v>102</v>
      </c>
      <c r="AS62" s="88">
        <v>1</v>
      </c>
      <c r="AT62" s="88" t="s">
        <v>103</v>
      </c>
      <c r="AU62" s="88">
        <v>150</v>
      </c>
      <c r="AV62" s="88">
        <v>350</v>
      </c>
      <c r="AW62" s="88">
        <v>600</v>
      </c>
      <c r="AX62" s="88">
        <v>700</v>
      </c>
      <c r="AY62" s="85">
        <v>800</v>
      </c>
      <c r="AZ62" s="85">
        <f t="shared" si="12"/>
        <v>500</v>
      </c>
      <c r="BA62" s="86">
        <f t="shared" si="34"/>
        <v>1800</v>
      </c>
      <c r="BB62" s="86">
        <v>0</v>
      </c>
      <c r="BC62" s="86">
        <v>700</v>
      </c>
      <c r="BD62" s="86">
        <v>700</v>
      </c>
      <c r="BE62" s="86">
        <v>550</v>
      </c>
      <c r="BF62" s="86">
        <f t="shared" si="1"/>
        <v>1950</v>
      </c>
      <c r="BG62" s="86">
        <f t="shared" si="2"/>
        <v>150</v>
      </c>
      <c r="BH62" s="86">
        <f t="shared" si="2"/>
        <v>-350</v>
      </c>
      <c r="BI62" s="86">
        <f t="shared" si="2"/>
        <v>-100</v>
      </c>
      <c r="BJ62" s="86">
        <f t="shared" si="2"/>
        <v>150</v>
      </c>
      <c r="BK62" s="87">
        <f t="shared" si="24"/>
        <v>-150</v>
      </c>
      <c r="BL62" s="87">
        <f t="shared" ref="BL62:BO77" si="51">BB62/AU62</f>
        <v>0</v>
      </c>
      <c r="BM62" s="87">
        <f t="shared" si="51"/>
        <v>2</v>
      </c>
      <c r="BN62" s="87">
        <f t="shared" si="51"/>
        <v>1.1666666666666667</v>
      </c>
      <c r="BO62" s="87">
        <f t="shared" si="51"/>
        <v>0.7857142857142857</v>
      </c>
      <c r="BP62" s="87">
        <f t="shared" si="36"/>
        <v>1.0833333333333333</v>
      </c>
      <c r="BQ62" s="88">
        <v>120</v>
      </c>
      <c r="BR62" s="88">
        <v>118</v>
      </c>
      <c r="BS62" s="88">
        <v>117</v>
      </c>
      <c r="BT62" s="88">
        <v>156</v>
      </c>
      <c r="BU62" s="88">
        <v>52</v>
      </c>
      <c r="BV62" s="88">
        <v>71</v>
      </c>
      <c r="BW62" s="88">
        <v>62</v>
      </c>
      <c r="BX62" s="88">
        <v>52</v>
      </c>
      <c r="BY62" s="88">
        <v>54</v>
      </c>
      <c r="BZ62" s="88">
        <v>50</v>
      </c>
      <c r="CA62" s="88">
        <v>51</v>
      </c>
      <c r="CB62" s="88">
        <v>54</v>
      </c>
      <c r="CC62" s="88">
        <v>15.4</v>
      </c>
      <c r="CD62" s="88">
        <v>15.3</v>
      </c>
      <c r="CE62" s="88">
        <v>18.600000000000001</v>
      </c>
      <c r="CF62" s="88">
        <v>16.5</v>
      </c>
      <c r="CG62" s="86">
        <f t="shared" si="32"/>
        <v>6.4935064935064929E-2</v>
      </c>
      <c r="CH62" s="86">
        <f t="shared" si="32"/>
        <v>6.535947712418301E-2</v>
      </c>
      <c r="CI62" s="86">
        <f t="shared" si="32"/>
        <v>5.3763440860215048E-2</v>
      </c>
      <c r="CJ62" s="86">
        <f t="shared" si="32"/>
        <v>6.0606060606060608E-2</v>
      </c>
      <c r="CK62" s="88">
        <v>3.2</v>
      </c>
      <c r="CL62" s="88">
        <v>2.7</v>
      </c>
      <c r="CM62" s="88">
        <v>2.5</v>
      </c>
      <c r="CN62" s="88">
        <v>2.6</v>
      </c>
      <c r="CO62" s="88">
        <v>61</v>
      </c>
      <c r="CP62" s="88">
        <v>61</v>
      </c>
      <c r="CQ62" s="88">
        <v>60</v>
      </c>
      <c r="CR62" s="88">
        <v>62</v>
      </c>
      <c r="CS62" s="88">
        <v>62</v>
      </c>
      <c r="CT62" s="88">
        <v>4.6100000000000003</v>
      </c>
      <c r="CU62" s="88">
        <v>4.8</v>
      </c>
      <c r="CV62" s="88">
        <v>4.8899999999999997</v>
      </c>
      <c r="CW62" s="88">
        <v>5.17</v>
      </c>
      <c r="CX62" s="85">
        <v>5.22</v>
      </c>
      <c r="CY62" s="86">
        <f t="shared" si="4"/>
        <v>0.55999999999999961</v>
      </c>
      <c r="CZ62" s="86">
        <f t="shared" si="14"/>
        <v>0.55999999999999961</v>
      </c>
      <c r="DA62" s="88">
        <v>1</v>
      </c>
      <c r="DB62" s="86">
        <f t="shared" si="47"/>
        <v>13.232104121475054</v>
      </c>
      <c r="DC62" s="86">
        <f t="shared" si="47"/>
        <v>12.708333333333334</v>
      </c>
      <c r="DD62" s="86">
        <f t="shared" si="47"/>
        <v>12.269938650306749</v>
      </c>
      <c r="DE62" s="86">
        <f t="shared" si="47"/>
        <v>11.992263056092844</v>
      </c>
      <c r="DF62" s="88">
        <v>7.4</v>
      </c>
      <c r="DG62" s="88">
        <v>7.1</v>
      </c>
      <c r="DH62" s="88">
        <v>6.9</v>
      </c>
      <c r="DI62" s="88">
        <v>6.5</v>
      </c>
      <c r="DJ62" s="84"/>
      <c r="DK62" s="88">
        <v>9.6999999999999993</v>
      </c>
      <c r="DL62" s="88">
        <v>9.5</v>
      </c>
      <c r="DM62" s="84"/>
      <c r="DN62" s="88">
        <v>143</v>
      </c>
      <c r="DO62" s="88">
        <v>142</v>
      </c>
      <c r="DP62" s="88">
        <v>140</v>
      </c>
      <c r="DQ62" s="88">
        <v>139</v>
      </c>
      <c r="DR62" s="85">
        <v>137</v>
      </c>
      <c r="DS62" s="86">
        <f t="shared" si="6"/>
        <v>-1</v>
      </c>
      <c r="DT62" s="86">
        <f t="shared" si="30"/>
        <v>-3</v>
      </c>
      <c r="DU62" s="86">
        <f t="shared" si="31"/>
        <v>-4</v>
      </c>
      <c r="DV62" s="86">
        <f t="shared" si="15"/>
        <v>143</v>
      </c>
      <c r="DW62" s="86">
        <f t="shared" si="16"/>
        <v>-1</v>
      </c>
      <c r="DX62" s="86">
        <f t="shared" si="9"/>
        <v>4</v>
      </c>
      <c r="DY62" s="86">
        <f t="shared" si="17"/>
        <v>18.133627331887201</v>
      </c>
      <c r="DZ62" s="88">
        <v>3.3</v>
      </c>
      <c r="EA62" s="88">
        <v>3.3</v>
      </c>
      <c r="EB62" s="88">
        <v>3.2</v>
      </c>
      <c r="EC62" s="88">
        <v>3.1</v>
      </c>
      <c r="ED62" s="88">
        <v>3.1</v>
      </c>
      <c r="EE62" s="88">
        <v>123</v>
      </c>
      <c r="EF62" s="88">
        <v>1581.4</v>
      </c>
      <c r="EG62" s="88">
        <v>479</v>
      </c>
      <c r="EH62" s="85">
        <f t="shared" si="27"/>
        <v>-1102.4000000000001</v>
      </c>
      <c r="EI62" s="88">
        <v>306</v>
      </c>
      <c r="EJ62" s="82">
        <f t="shared" si="18"/>
        <v>314.61904761904759</v>
      </c>
      <c r="EK62" s="88"/>
      <c r="EL62" s="88">
        <v>292</v>
      </c>
      <c r="EM62" s="84"/>
      <c r="EN62" s="85">
        <v>269</v>
      </c>
      <c r="EO62" s="85"/>
      <c r="EP62" s="85">
        <v>167</v>
      </c>
      <c r="EQ62" s="84"/>
      <c r="ER62" s="86">
        <f t="shared" si="37"/>
        <v>-269</v>
      </c>
      <c r="ES62" s="85"/>
      <c r="ET62" s="85">
        <v>199</v>
      </c>
      <c r="EU62" s="85"/>
      <c r="EV62" s="85"/>
      <c r="EW62" s="85">
        <v>44.4</v>
      </c>
      <c r="EX62" s="85"/>
      <c r="EY62" s="85"/>
      <c r="EZ62" s="85"/>
      <c r="FA62" s="85">
        <v>21</v>
      </c>
      <c r="FB62" s="85"/>
      <c r="FC62" s="85"/>
      <c r="FD62" s="85">
        <v>4.5</v>
      </c>
      <c r="FE62" s="85"/>
      <c r="FF62" s="85">
        <v>11.8</v>
      </c>
      <c r="FG62" s="85"/>
      <c r="FH62" s="85">
        <f t="shared" si="39"/>
        <v>0.87908496732026142</v>
      </c>
      <c r="FI62" s="85">
        <f t="shared" si="50"/>
        <v>0.57191780821917804</v>
      </c>
      <c r="FJ62" s="85"/>
      <c r="FK62" s="86">
        <f t="shared" si="48"/>
        <v>1.8021305977510353</v>
      </c>
      <c r="FL62" s="86"/>
      <c r="FM62" s="86">
        <f t="shared" si="41"/>
        <v>17.066259808195294</v>
      </c>
      <c r="FN62" s="84"/>
      <c r="FO62" s="84">
        <f t="shared" si="49"/>
        <v>37.735396687009597</v>
      </c>
      <c r="FP62" s="84"/>
      <c r="FQ62" s="84">
        <f t="shared" si="43"/>
        <v>2.5381495074367391</v>
      </c>
      <c r="FR62" s="86">
        <f t="shared" si="23"/>
        <v>0.23782343987823443</v>
      </c>
      <c r="FS62" s="85"/>
      <c r="FT62" s="88">
        <v>0.2</v>
      </c>
      <c r="FU62" s="85"/>
      <c r="FV62" s="88">
        <v>23.7</v>
      </c>
      <c r="FW62" s="85"/>
      <c r="FX62" s="88">
        <v>5</v>
      </c>
      <c r="FY62" s="85"/>
      <c r="FZ62" s="88">
        <v>54</v>
      </c>
      <c r="GA62" s="85"/>
      <c r="GB62" s="88">
        <v>8</v>
      </c>
    </row>
    <row r="63" spans="1:184">
      <c r="A63" s="84">
        <v>61</v>
      </c>
      <c r="B63" s="93">
        <v>3637586</v>
      </c>
      <c r="C63" s="85">
        <v>20171110</v>
      </c>
      <c r="D63" s="88">
        <v>87</v>
      </c>
      <c r="E63" s="85">
        <v>1</v>
      </c>
      <c r="F63" s="88">
        <v>161</v>
      </c>
      <c r="G63" s="88">
        <v>53.2</v>
      </c>
      <c r="H63" s="84">
        <f t="shared" si="10"/>
        <v>20.523899540912776</v>
      </c>
      <c r="I63" s="86">
        <v>0</v>
      </c>
      <c r="J63" s="86">
        <v>1</v>
      </c>
      <c r="K63" s="86">
        <v>1</v>
      </c>
      <c r="L63" s="86">
        <v>1</v>
      </c>
      <c r="M63" s="86">
        <v>1</v>
      </c>
      <c r="N63" s="86">
        <v>0</v>
      </c>
      <c r="O63" s="86">
        <v>1</v>
      </c>
      <c r="P63" s="86">
        <v>1</v>
      </c>
      <c r="Q63" s="86">
        <v>1</v>
      </c>
      <c r="R63" s="86">
        <v>0</v>
      </c>
      <c r="S63" s="85">
        <v>1</v>
      </c>
      <c r="T63" s="85">
        <v>1</v>
      </c>
      <c r="U63" s="85">
        <v>1</v>
      </c>
      <c r="V63" s="85">
        <v>1</v>
      </c>
      <c r="W63" s="85">
        <v>0</v>
      </c>
      <c r="X63" s="85">
        <v>2</v>
      </c>
      <c r="Y63" s="85">
        <v>1</v>
      </c>
      <c r="Z63" s="85">
        <v>1</v>
      </c>
      <c r="AA63" s="85">
        <v>1</v>
      </c>
      <c r="AB63" s="85">
        <v>1</v>
      </c>
      <c r="AC63" s="85">
        <v>1</v>
      </c>
      <c r="AD63" s="85">
        <v>0</v>
      </c>
      <c r="AE63" s="85">
        <v>0</v>
      </c>
      <c r="AF63" s="88">
        <v>38.299999999999997</v>
      </c>
      <c r="AG63" s="85">
        <v>40.799999999999997</v>
      </c>
      <c r="AH63" s="88">
        <v>7.5</v>
      </c>
      <c r="AI63" s="88">
        <v>15</v>
      </c>
      <c r="AJ63" s="85">
        <v>0</v>
      </c>
      <c r="AK63" s="85">
        <v>0</v>
      </c>
      <c r="AL63" s="85">
        <v>0</v>
      </c>
      <c r="AM63" s="85">
        <v>1</v>
      </c>
      <c r="AN63" s="86">
        <f t="shared" si="11"/>
        <v>2.6106934001670842E-2</v>
      </c>
      <c r="AO63" s="85">
        <v>17</v>
      </c>
      <c r="AP63" s="85">
        <v>0</v>
      </c>
      <c r="AQ63" s="88">
        <v>30</v>
      </c>
      <c r="AR63" s="88" t="s">
        <v>104</v>
      </c>
      <c r="AS63" s="88">
        <v>0</v>
      </c>
      <c r="AT63" s="88"/>
      <c r="AU63" s="95"/>
      <c r="AV63" s="95"/>
      <c r="AW63" s="95"/>
      <c r="AX63" s="95"/>
      <c r="AY63" s="86"/>
      <c r="AZ63" s="85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7"/>
      <c r="BL63" s="87"/>
      <c r="BM63" s="87"/>
      <c r="BN63" s="87"/>
      <c r="BO63" s="87"/>
      <c r="BP63" s="87"/>
      <c r="BQ63" s="88">
        <v>151</v>
      </c>
      <c r="BR63" s="88">
        <v>155</v>
      </c>
      <c r="BS63" s="88">
        <v>128</v>
      </c>
      <c r="BT63" s="88">
        <v>161</v>
      </c>
      <c r="BU63" s="88">
        <v>70</v>
      </c>
      <c r="BV63" s="88">
        <v>66</v>
      </c>
      <c r="BW63" s="88">
        <v>64</v>
      </c>
      <c r="BX63" s="88">
        <v>79</v>
      </c>
      <c r="BY63" s="88">
        <v>47</v>
      </c>
      <c r="BZ63" s="88">
        <v>54</v>
      </c>
      <c r="CA63" s="88">
        <v>53</v>
      </c>
      <c r="CB63" s="88">
        <v>51</v>
      </c>
      <c r="CC63" s="88">
        <v>33.700000000000003</v>
      </c>
      <c r="CD63" s="88">
        <v>33.9</v>
      </c>
      <c r="CE63" s="88">
        <v>33.700000000000003</v>
      </c>
      <c r="CF63" s="88">
        <v>35.299999999999997</v>
      </c>
      <c r="CG63" s="86">
        <f t="shared" si="32"/>
        <v>2.9673590504451036E-2</v>
      </c>
      <c r="CH63" s="86">
        <f t="shared" si="32"/>
        <v>2.9498525073746312E-2</v>
      </c>
      <c r="CI63" s="86">
        <f t="shared" si="32"/>
        <v>2.9673590504451036E-2</v>
      </c>
      <c r="CJ63" s="86">
        <f t="shared" si="32"/>
        <v>2.8328611898017001E-2</v>
      </c>
      <c r="CK63" s="88">
        <v>4.4000000000000004</v>
      </c>
      <c r="CL63" s="88">
        <v>3.5</v>
      </c>
      <c r="CM63" s="88">
        <v>3.5</v>
      </c>
      <c r="CN63" s="88">
        <v>3.9</v>
      </c>
      <c r="CO63" s="88">
        <v>25</v>
      </c>
      <c r="CP63" s="88">
        <v>22</v>
      </c>
      <c r="CQ63" s="88">
        <v>26</v>
      </c>
      <c r="CR63" s="88">
        <v>26</v>
      </c>
      <c r="CS63" s="88">
        <v>40</v>
      </c>
      <c r="CT63" s="88">
        <v>1.35</v>
      </c>
      <c r="CU63" s="88">
        <v>1.22</v>
      </c>
      <c r="CV63" s="88">
        <v>1.58</v>
      </c>
      <c r="CW63" s="88">
        <v>1.47</v>
      </c>
      <c r="CX63" s="85">
        <v>1.75</v>
      </c>
      <c r="CY63" s="86">
        <f t="shared" si="4"/>
        <v>0.3600000000000001</v>
      </c>
      <c r="CZ63" s="86">
        <f t="shared" si="14"/>
        <v>0.22999999999999998</v>
      </c>
      <c r="DA63" s="88">
        <v>0</v>
      </c>
      <c r="DB63" s="86">
        <f t="shared" si="47"/>
        <v>18.518518518518519</v>
      </c>
      <c r="DC63" s="86">
        <f t="shared" si="47"/>
        <v>18.032786885245901</v>
      </c>
      <c r="DD63" s="86">
        <f t="shared" si="47"/>
        <v>16.455696202531644</v>
      </c>
      <c r="DE63" s="86">
        <f t="shared" si="47"/>
        <v>17.687074829931973</v>
      </c>
      <c r="DF63" s="88">
        <v>38.799999999999997</v>
      </c>
      <c r="DG63" s="88">
        <v>43.3</v>
      </c>
      <c r="DH63" s="88">
        <v>32.6</v>
      </c>
      <c r="DI63" s="88">
        <v>35.299999999999997</v>
      </c>
      <c r="DJ63" s="88">
        <v>5.7</v>
      </c>
      <c r="DK63" s="88">
        <v>5.6</v>
      </c>
      <c r="DL63" s="88">
        <v>6.7</v>
      </c>
      <c r="DM63" s="88">
        <v>7.2</v>
      </c>
      <c r="DN63" s="88">
        <v>143</v>
      </c>
      <c r="DO63" s="88">
        <v>145</v>
      </c>
      <c r="DP63" s="88">
        <v>144</v>
      </c>
      <c r="DQ63" s="88">
        <v>146</v>
      </c>
      <c r="DR63" s="85">
        <v>139</v>
      </c>
      <c r="DS63" s="86">
        <f t="shared" si="6"/>
        <v>2</v>
      </c>
      <c r="DT63" s="86">
        <f t="shared" si="30"/>
        <v>1</v>
      </c>
      <c r="DU63" s="86">
        <f t="shared" si="31"/>
        <v>3</v>
      </c>
      <c r="DV63" s="86">
        <f t="shared" si="15"/>
        <v>146</v>
      </c>
      <c r="DW63" s="86">
        <f t="shared" si="16"/>
        <v>3</v>
      </c>
      <c r="DX63" s="86">
        <f t="shared" si="9"/>
        <v>3</v>
      </c>
      <c r="DY63" s="86">
        <f t="shared" si="17"/>
        <v>17.985192592592593</v>
      </c>
      <c r="DZ63" s="88">
        <v>3.9</v>
      </c>
      <c r="EA63" s="88">
        <v>3.3</v>
      </c>
      <c r="EB63" s="88">
        <v>3.4</v>
      </c>
      <c r="EC63" s="88">
        <v>3.5</v>
      </c>
      <c r="ED63" s="88">
        <v>3.7</v>
      </c>
      <c r="EE63" s="88">
        <v>153</v>
      </c>
      <c r="EF63" s="88">
        <v>702.7</v>
      </c>
      <c r="EG63" s="88">
        <v>207.2</v>
      </c>
      <c r="EH63" s="85">
        <f t="shared" si="27"/>
        <v>-495.50000000000006</v>
      </c>
      <c r="EI63" s="88">
        <v>298</v>
      </c>
      <c r="EJ63" s="82">
        <f t="shared" si="18"/>
        <v>303.42857142857144</v>
      </c>
      <c r="EK63" s="88"/>
      <c r="EL63" s="88">
        <v>286</v>
      </c>
      <c r="EM63" s="84"/>
      <c r="EN63" s="85">
        <v>206</v>
      </c>
      <c r="EO63" s="85"/>
      <c r="EP63" s="85">
        <v>225</v>
      </c>
      <c r="EQ63" s="84"/>
      <c r="ER63" s="86">
        <f t="shared" si="37"/>
        <v>-206</v>
      </c>
      <c r="ES63" s="85"/>
      <c r="ET63" s="85">
        <v>278</v>
      </c>
      <c r="EU63" s="85"/>
      <c r="EV63" s="85"/>
      <c r="EW63" s="85">
        <v>53</v>
      </c>
      <c r="EX63" s="85"/>
      <c r="EY63" s="85"/>
      <c r="EZ63" s="85"/>
      <c r="FA63" s="85">
        <v>46</v>
      </c>
      <c r="FB63" s="85"/>
      <c r="FC63" s="85"/>
      <c r="FD63" s="85">
        <v>12.5</v>
      </c>
      <c r="FE63" s="85"/>
      <c r="FF63" s="85"/>
      <c r="FG63" s="85"/>
      <c r="FH63" s="85">
        <f t="shared" si="39"/>
        <v>0.6912751677852349</v>
      </c>
      <c r="FI63" s="85">
        <f t="shared" si="50"/>
        <v>0.78671328671328666</v>
      </c>
      <c r="FJ63" s="85"/>
      <c r="FK63" s="86">
        <f t="shared" si="48"/>
        <v>1.0927107370707208</v>
      </c>
      <c r="FL63" s="86"/>
      <c r="FM63" s="86">
        <f t="shared" si="41"/>
        <v>11.155022947475777</v>
      </c>
      <c r="FN63" s="84"/>
      <c r="FO63" s="84">
        <f t="shared" si="49"/>
        <v>22.94811320754717</v>
      </c>
      <c r="FP63" s="84"/>
      <c r="FQ63" s="84">
        <f t="shared" si="43"/>
        <v>4.2942942942942945</v>
      </c>
      <c r="FR63" s="86">
        <f>AY63*(1-EP63/EL63)/24/60</f>
        <v>0</v>
      </c>
      <c r="FS63" s="85"/>
      <c r="FT63" s="88">
        <v>3.1</v>
      </c>
      <c r="FU63" s="85"/>
      <c r="FV63" s="88">
        <v>36.9</v>
      </c>
      <c r="FW63" s="85"/>
      <c r="FX63" s="88">
        <v>10</v>
      </c>
      <c r="FY63" s="85"/>
      <c r="FZ63" s="88">
        <v>316</v>
      </c>
      <c r="GA63" s="85"/>
      <c r="GB63" s="88">
        <v>13</v>
      </c>
    </row>
    <row r="64" spans="1:184">
      <c r="A64" s="84">
        <v>62</v>
      </c>
      <c r="B64" s="93">
        <v>5315456</v>
      </c>
      <c r="C64" s="85">
        <v>20171110</v>
      </c>
      <c r="D64" s="88">
        <v>86</v>
      </c>
      <c r="E64" s="85">
        <v>1</v>
      </c>
      <c r="F64" s="88">
        <v>156</v>
      </c>
      <c r="G64" s="88">
        <v>57.4</v>
      </c>
      <c r="H64" s="84">
        <f t="shared" si="10"/>
        <v>23.586456278763972</v>
      </c>
      <c r="I64" s="86">
        <v>0</v>
      </c>
      <c r="J64" s="86">
        <v>0</v>
      </c>
      <c r="K64" s="86">
        <v>0</v>
      </c>
      <c r="L64" s="86">
        <v>0</v>
      </c>
      <c r="M64" s="86">
        <v>0</v>
      </c>
      <c r="N64" s="86">
        <v>0</v>
      </c>
      <c r="O64" s="86">
        <v>0</v>
      </c>
      <c r="P64" s="86">
        <v>0</v>
      </c>
      <c r="Q64" s="86">
        <v>0</v>
      </c>
      <c r="R64" s="86">
        <v>0</v>
      </c>
      <c r="S64" s="85">
        <v>0</v>
      </c>
      <c r="T64" s="85">
        <v>0</v>
      </c>
      <c r="U64" s="85">
        <v>0</v>
      </c>
      <c r="V64" s="85">
        <v>0</v>
      </c>
      <c r="W64" s="85">
        <v>0</v>
      </c>
      <c r="X64" s="85">
        <v>3</v>
      </c>
      <c r="Y64" s="85">
        <v>1</v>
      </c>
      <c r="Z64" s="85">
        <v>1</v>
      </c>
      <c r="AA64" s="85">
        <v>1</v>
      </c>
      <c r="AB64" s="85">
        <v>0</v>
      </c>
      <c r="AC64" s="85">
        <v>1</v>
      </c>
      <c r="AD64" s="85">
        <v>0</v>
      </c>
      <c r="AE64" s="85">
        <v>0</v>
      </c>
      <c r="AF64" s="88">
        <v>67</v>
      </c>
      <c r="AG64" s="85">
        <v>52.9</v>
      </c>
      <c r="AH64" s="88">
        <v>7.5</v>
      </c>
      <c r="AI64" s="88">
        <v>15</v>
      </c>
      <c r="AJ64" s="85">
        <v>0</v>
      </c>
      <c r="AK64" s="85">
        <v>0</v>
      </c>
      <c r="AL64" s="85">
        <v>0</v>
      </c>
      <c r="AM64" s="85">
        <v>1</v>
      </c>
      <c r="AN64" s="86">
        <f t="shared" si="11"/>
        <v>2.4196670538133954E-2</v>
      </c>
      <c r="AO64" s="85">
        <v>9</v>
      </c>
      <c r="AP64" s="85">
        <v>0</v>
      </c>
      <c r="AQ64" s="88">
        <v>22</v>
      </c>
      <c r="AR64" s="85"/>
      <c r="AS64" s="85">
        <v>0</v>
      </c>
      <c r="AT64" s="85"/>
      <c r="AU64" s="88">
        <v>3500</v>
      </c>
      <c r="AV64" s="88">
        <v>3800</v>
      </c>
      <c r="AW64" s="88">
        <v>3100</v>
      </c>
      <c r="AX64" s="88">
        <v>3400</v>
      </c>
      <c r="AY64" s="85">
        <v>2200</v>
      </c>
      <c r="AZ64" s="85">
        <f t="shared" si="12"/>
        <v>7300</v>
      </c>
      <c r="BA64" s="86">
        <f t="shared" si="34"/>
        <v>13800</v>
      </c>
      <c r="BB64" s="86">
        <v>800</v>
      </c>
      <c r="BC64" s="86">
        <v>1300</v>
      </c>
      <c r="BD64" s="86">
        <v>1200</v>
      </c>
      <c r="BE64" s="86">
        <v>1000</v>
      </c>
      <c r="BF64" s="86">
        <f t="shared" si="1"/>
        <v>4300</v>
      </c>
      <c r="BG64" s="86">
        <f t="shared" si="2"/>
        <v>2700</v>
      </c>
      <c r="BH64" s="86">
        <f t="shared" si="2"/>
        <v>2500</v>
      </c>
      <c r="BI64" s="86">
        <f t="shared" si="2"/>
        <v>1900</v>
      </c>
      <c r="BJ64" s="86">
        <f t="shared" si="2"/>
        <v>2400</v>
      </c>
      <c r="BK64" s="87">
        <f t="shared" si="24"/>
        <v>9500</v>
      </c>
      <c r="BL64" s="87">
        <f t="shared" si="51"/>
        <v>0.22857142857142856</v>
      </c>
      <c r="BM64" s="87">
        <f t="shared" si="51"/>
        <v>0.34210526315789475</v>
      </c>
      <c r="BN64" s="87">
        <f t="shared" si="51"/>
        <v>0.38709677419354838</v>
      </c>
      <c r="BO64" s="87">
        <f t="shared" si="51"/>
        <v>0.29411764705882354</v>
      </c>
      <c r="BP64" s="87">
        <f t="shared" si="36"/>
        <v>0.31159420289855072</v>
      </c>
      <c r="BQ64" s="88">
        <v>121</v>
      </c>
      <c r="BR64" s="88">
        <v>108</v>
      </c>
      <c r="BS64" s="88">
        <v>108</v>
      </c>
      <c r="BT64" s="88">
        <v>110</v>
      </c>
      <c r="BU64" s="88">
        <v>85</v>
      </c>
      <c r="BV64" s="88">
        <v>62</v>
      </c>
      <c r="BW64" s="88">
        <v>78</v>
      </c>
      <c r="BX64" s="88">
        <v>70</v>
      </c>
      <c r="BY64" s="88">
        <v>134</v>
      </c>
      <c r="BZ64" s="88">
        <v>120</v>
      </c>
      <c r="CA64" s="88">
        <v>78</v>
      </c>
      <c r="CB64" s="88">
        <v>76</v>
      </c>
      <c r="CC64" s="88">
        <v>27.8</v>
      </c>
      <c r="CD64" s="88">
        <v>26.6</v>
      </c>
      <c r="CE64" s="88">
        <v>25.2</v>
      </c>
      <c r="CF64" s="88">
        <v>26.6</v>
      </c>
      <c r="CG64" s="86">
        <f t="shared" si="32"/>
        <v>3.5971223021582732E-2</v>
      </c>
      <c r="CH64" s="86">
        <f t="shared" si="32"/>
        <v>3.7593984962406013E-2</v>
      </c>
      <c r="CI64" s="86">
        <f t="shared" si="32"/>
        <v>3.968253968253968E-2</v>
      </c>
      <c r="CJ64" s="86">
        <f t="shared" si="32"/>
        <v>3.7593984962406013E-2</v>
      </c>
      <c r="CK64" s="88">
        <v>3.5</v>
      </c>
      <c r="CL64" s="88">
        <v>2.7</v>
      </c>
      <c r="CM64" s="88">
        <v>2.6</v>
      </c>
      <c r="CN64" s="88">
        <v>2.7</v>
      </c>
      <c r="CO64" s="88">
        <v>35</v>
      </c>
      <c r="CP64" s="88">
        <v>28</v>
      </c>
      <c r="CQ64" s="88">
        <v>25</v>
      </c>
      <c r="CR64" s="88">
        <v>20</v>
      </c>
      <c r="CS64" s="88">
        <v>25</v>
      </c>
      <c r="CT64" s="88">
        <v>1.1299999999999999</v>
      </c>
      <c r="CU64" s="88">
        <v>1.17</v>
      </c>
      <c r="CV64" s="88">
        <v>1.1499999999999999</v>
      </c>
      <c r="CW64" s="88">
        <v>1.02</v>
      </c>
      <c r="CX64" s="85">
        <v>1.05</v>
      </c>
      <c r="CY64" s="86">
        <f t="shared" si="4"/>
        <v>0.14999999999999991</v>
      </c>
      <c r="CZ64" s="86">
        <f t="shared" si="14"/>
        <v>4.0000000000000036E-2</v>
      </c>
      <c r="DA64" s="88">
        <v>0</v>
      </c>
      <c r="DB64" s="86">
        <f t="shared" si="47"/>
        <v>30.973451327433633</v>
      </c>
      <c r="DC64" s="86">
        <f t="shared" si="47"/>
        <v>23.931623931623932</v>
      </c>
      <c r="DD64" s="86">
        <f t="shared" si="47"/>
        <v>21.739130434782609</v>
      </c>
      <c r="DE64" s="86">
        <f t="shared" si="47"/>
        <v>19.607843137254903</v>
      </c>
      <c r="DF64" s="88">
        <v>47.3</v>
      </c>
      <c r="DG64" s="88">
        <v>45.5</v>
      </c>
      <c r="DH64" s="88">
        <v>46.4</v>
      </c>
      <c r="DI64" s="88">
        <v>52.9</v>
      </c>
      <c r="DJ64" s="88">
        <v>9</v>
      </c>
      <c r="DK64" s="88">
        <v>9.5</v>
      </c>
      <c r="DL64" s="88">
        <v>10.3</v>
      </c>
      <c r="DM64" s="88">
        <v>10.6</v>
      </c>
      <c r="DN64" s="88">
        <v>138</v>
      </c>
      <c r="DO64" s="88">
        <v>140</v>
      </c>
      <c r="DP64" s="88">
        <v>137</v>
      </c>
      <c r="DQ64" s="88">
        <v>142</v>
      </c>
      <c r="DR64" s="85">
        <v>141</v>
      </c>
      <c r="DS64" s="86">
        <f t="shared" si="6"/>
        <v>2</v>
      </c>
      <c r="DT64" s="86">
        <f t="shared" si="30"/>
        <v>-1</v>
      </c>
      <c r="DU64" s="86">
        <f t="shared" si="31"/>
        <v>4</v>
      </c>
      <c r="DV64" s="86">
        <f t="shared" si="15"/>
        <v>142</v>
      </c>
      <c r="DW64" s="86">
        <f t="shared" si="16"/>
        <v>4</v>
      </c>
      <c r="DX64" s="86">
        <f t="shared" si="9"/>
        <v>5</v>
      </c>
      <c r="DY64" s="86">
        <f t="shared" si="17"/>
        <v>17.221550442477877</v>
      </c>
      <c r="DZ64" s="88">
        <v>5.0999999999999996</v>
      </c>
      <c r="EA64" s="88">
        <v>4.7</v>
      </c>
      <c r="EB64" s="88">
        <v>3.9</v>
      </c>
      <c r="EC64" s="88">
        <v>4.0999999999999996</v>
      </c>
      <c r="ED64" s="88">
        <v>3.9</v>
      </c>
      <c r="EE64" s="88">
        <v>130</v>
      </c>
      <c r="EF64" s="88">
        <v>1045.5999999999999</v>
      </c>
      <c r="EG64" s="88">
        <v>161.19999999999999</v>
      </c>
      <c r="EH64" s="85">
        <f t="shared" si="27"/>
        <v>-884.39999999999986</v>
      </c>
      <c r="EI64" s="88">
        <v>288</v>
      </c>
      <c r="EJ64" s="82">
        <f t="shared" si="18"/>
        <v>295.72222222222223</v>
      </c>
      <c r="EK64" s="88">
        <v>292</v>
      </c>
      <c r="EL64" s="88">
        <v>289</v>
      </c>
      <c r="EM64" s="84"/>
      <c r="EN64" s="85">
        <v>361</v>
      </c>
      <c r="EO64" s="85">
        <v>240</v>
      </c>
      <c r="EP64" s="85">
        <v>227</v>
      </c>
      <c r="EQ64" s="84"/>
      <c r="ER64" s="86">
        <f t="shared" si="37"/>
        <v>-121</v>
      </c>
      <c r="ES64" s="85">
        <v>298</v>
      </c>
      <c r="ET64" s="85">
        <v>284</v>
      </c>
      <c r="EU64" s="85"/>
      <c r="EV64" s="85">
        <v>36.5</v>
      </c>
      <c r="EW64" s="85">
        <v>39.200000000000003</v>
      </c>
      <c r="EX64" s="85"/>
      <c r="EY64" s="85">
        <v>93</v>
      </c>
      <c r="EZ64" s="85"/>
      <c r="FA64" s="85">
        <v>47</v>
      </c>
      <c r="FB64" s="85"/>
      <c r="FC64" s="85">
        <v>33.299999999999997</v>
      </c>
      <c r="FD64" s="85">
        <v>14.1</v>
      </c>
      <c r="FE64" s="85"/>
      <c r="FF64" s="85">
        <v>18.2</v>
      </c>
      <c r="FG64" s="85"/>
      <c r="FH64" s="85">
        <f t="shared" si="39"/>
        <v>1.2534722222222223</v>
      </c>
      <c r="FI64" s="85">
        <f t="shared" si="50"/>
        <v>0.7854671280276817</v>
      </c>
      <c r="FJ64" s="85">
        <f t="shared" si="40"/>
        <v>2.0863609291244787</v>
      </c>
      <c r="FK64" s="86">
        <f t="shared" si="48"/>
        <v>0.89285714285714279</v>
      </c>
      <c r="FL64" s="86">
        <f t="shared" si="44"/>
        <v>20.214343271555194</v>
      </c>
      <c r="FM64" s="86">
        <f t="shared" si="41"/>
        <v>9.6840659340659343</v>
      </c>
      <c r="FN64" s="84">
        <f t="shared" si="45"/>
        <v>26.35929549902152</v>
      </c>
      <c r="FO64" s="84">
        <f t="shared" si="49"/>
        <v>30.428571428571423</v>
      </c>
      <c r="FP64" s="84">
        <f t="shared" si="46"/>
        <v>5.2090598012058011</v>
      </c>
      <c r="FQ64" s="84">
        <f t="shared" si="43"/>
        <v>4.6028464927143347</v>
      </c>
      <c r="FR64" s="86">
        <f t="shared" si="23"/>
        <v>0.32775855440215296</v>
      </c>
      <c r="FS64" s="88">
        <v>0.5</v>
      </c>
      <c r="FT64" s="88">
        <v>0.6</v>
      </c>
      <c r="FU64" s="88">
        <v>104</v>
      </c>
      <c r="FV64" s="88">
        <v>26.6</v>
      </c>
      <c r="FW64" s="88">
        <v>30</v>
      </c>
      <c r="FX64" s="88">
        <v>11</v>
      </c>
      <c r="FY64" s="88">
        <v>341</v>
      </c>
      <c r="FZ64" s="88">
        <v>146</v>
      </c>
      <c r="GA64" s="88">
        <v>21</v>
      </c>
      <c r="GB64" s="88">
        <v>14</v>
      </c>
    </row>
    <row r="65" spans="1:184">
      <c r="A65" s="84">
        <v>63</v>
      </c>
      <c r="B65" s="93">
        <v>2602810</v>
      </c>
      <c r="C65" s="85">
        <v>20171114</v>
      </c>
      <c r="D65" s="88">
        <v>72</v>
      </c>
      <c r="E65" s="85">
        <v>1</v>
      </c>
      <c r="F65" s="88">
        <v>172.5</v>
      </c>
      <c r="G65" s="88">
        <v>59.9</v>
      </c>
      <c r="H65" s="84">
        <f t="shared" si="10"/>
        <v>20.130224742701113</v>
      </c>
      <c r="I65" s="86">
        <v>1</v>
      </c>
      <c r="J65" s="86">
        <v>0</v>
      </c>
      <c r="K65" s="86">
        <v>1</v>
      </c>
      <c r="L65" s="86">
        <v>0</v>
      </c>
      <c r="M65" s="86">
        <v>1</v>
      </c>
      <c r="N65" s="86">
        <v>1</v>
      </c>
      <c r="O65" s="86">
        <v>0</v>
      </c>
      <c r="P65" s="86">
        <v>0</v>
      </c>
      <c r="Q65" s="86">
        <v>0</v>
      </c>
      <c r="R65" s="86">
        <v>0</v>
      </c>
      <c r="S65" s="85">
        <v>0</v>
      </c>
      <c r="T65" s="85">
        <v>0</v>
      </c>
      <c r="U65" s="85">
        <v>0</v>
      </c>
      <c r="V65" s="85">
        <v>1</v>
      </c>
      <c r="W65" s="85">
        <v>0</v>
      </c>
      <c r="X65" s="85">
        <v>2</v>
      </c>
      <c r="Y65" s="85">
        <v>1</v>
      </c>
      <c r="Z65" s="85">
        <v>1</v>
      </c>
      <c r="AA65" s="85">
        <v>1</v>
      </c>
      <c r="AB65" s="85">
        <v>1</v>
      </c>
      <c r="AC65" s="85">
        <v>0</v>
      </c>
      <c r="AD65" s="85">
        <v>0</v>
      </c>
      <c r="AE65" s="85">
        <v>0</v>
      </c>
      <c r="AF65" s="88">
        <v>45.9</v>
      </c>
      <c r="AG65" s="85">
        <v>39.299999999999997</v>
      </c>
      <c r="AH65" s="88">
        <v>7.5</v>
      </c>
      <c r="AI65" s="88">
        <v>4</v>
      </c>
      <c r="AJ65" s="85">
        <v>0</v>
      </c>
      <c r="AK65" s="85">
        <v>0</v>
      </c>
      <c r="AL65" s="85">
        <v>0</v>
      </c>
      <c r="AM65" s="85">
        <v>1</v>
      </c>
      <c r="AN65" s="86">
        <f t="shared" si="11"/>
        <v>2.3186792802819513E-2</v>
      </c>
      <c r="AO65" s="85">
        <v>2</v>
      </c>
      <c r="AP65" s="85">
        <v>0</v>
      </c>
      <c r="AQ65" s="88">
        <v>12</v>
      </c>
      <c r="AR65" s="88" t="s">
        <v>105</v>
      </c>
      <c r="AS65" s="88">
        <v>1</v>
      </c>
      <c r="AT65" s="88" t="s">
        <v>106</v>
      </c>
      <c r="AU65" s="88">
        <v>1900</v>
      </c>
      <c r="AV65" s="88">
        <v>600</v>
      </c>
      <c r="AW65" s="84"/>
      <c r="AX65" s="84"/>
      <c r="AY65" s="85"/>
      <c r="AZ65" s="85">
        <f t="shared" si="12"/>
        <v>2500</v>
      </c>
      <c r="BA65" s="86"/>
      <c r="BB65" s="86">
        <v>600</v>
      </c>
      <c r="BC65" s="86">
        <v>300</v>
      </c>
      <c r="BD65" s="86"/>
      <c r="BE65" s="86"/>
      <c r="BF65" s="86"/>
      <c r="BG65" s="86">
        <f t="shared" si="2"/>
        <v>1300</v>
      </c>
      <c r="BH65" s="86">
        <f t="shared" si="2"/>
        <v>300</v>
      </c>
      <c r="BI65" s="86"/>
      <c r="BJ65" s="86"/>
      <c r="BK65" s="87"/>
      <c r="BL65" s="87">
        <f t="shared" si="51"/>
        <v>0.31578947368421051</v>
      </c>
      <c r="BM65" s="87">
        <f t="shared" si="51"/>
        <v>0.5</v>
      </c>
      <c r="BN65" s="87"/>
      <c r="BO65" s="87"/>
      <c r="BP65" s="87"/>
      <c r="BQ65" s="88">
        <v>148</v>
      </c>
      <c r="BR65" s="88">
        <v>106</v>
      </c>
      <c r="BS65" s="88">
        <v>111</v>
      </c>
      <c r="BT65" s="88">
        <v>116</v>
      </c>
      <c r="BU65" s="88">
        <v>84</v>
      </c>
      <c r="BV65" s="88">
        <v>63</v>
      </c>
      <c r="BW65" s="88">
        <v>62</v>
      </c>
      <c r="BX65" s="88">
        <v>69</v>
      </c>
      <c r="BY65" s="88">
        <v>78</v>
      </c>
      <c r="BZ65" s="88">
        <v>80</v>
      </c>
      <c r="CA65" s="88">
        <v>76</v>
      </c>
      <c r="CB65" s="88">
        <v>74</v>
      </c>
      <c r="CC65" s="88">
        <v>33.799999999999997</v>
      </c>
      <c r="CD65" s="88">
        <v>33.799999999999997</v>
      </c>
      <c r="CE65" s="88">
        <v>33.1</v>
      </c>
      <c r="CF65" s="88">
        <v>29.5</v>
      </c>
      <c r="CG65" s="86">
        <f t="shared" si="32"/>
        <v>2.9585798816568049E-2</v>
      </c>
      <c r="CH65" s="86">
        <f t="shared" si="32"/>
        <v>2.9585798816568049E-2</v>
      </c>
      <c r="CI65" s="86">
        <f t="shared" si="32"/>
        <v>3.0211480362537763E-2</v>
      </c>
      <c r="CJ65" s="86">
        <f t="shared" si="32"/>
        <v>3.3898305084745763E-2</v>
      </c>
      <c r="CK65" s="88">
        <v>3.8</v>
      </c>
      <c r="CL65" s="88">
        <v>3.2</v>
      </c>
      <c r="CM65" s="88">
        <v>3.2</v>
      </c>
      <c r="CN65" s="88">
        <v>3.1</v>
      </c>
      <c r="CO65" s="88">
        <v>22</v>
      </c>
      <c r="CP65" s="88">
        <v>21</v>
      </c>
      <c r="CQ65" s="88">
        <v>24</v>
      </c>
      <c r="CR65" s="88">
        <v>33</v>
      </c>
      <c r="CS65" s="88">
        <v>24</v>
      </c>
      <c r="CT65" s="88">
        <v>1.46</v>
      </c>
      <c r="CU65" s="88">
        <v>1.49</v>
      </c>
      <c r="CV65" s="88">
        <v>1.63</v>
      </c>
      <c r="CW65" s="88">
        <v>2.11</v>
      </c>
      <c r="CX65" s="85">
        <v>1.55</v>
      </c>
      <c r="CY65" s="86">
        <f t="shared" si="4"/>
        <v>0.64999999999999991</v>
      </c>
      <c r="CZ65" s="86">
        <f t="shared" si="14"/>
        <v>0.64999999999999991</v>
      </c>
      <c r="DA65" s="88">
        <v>1</v>
      </c>
      <c r="DB65" s="86">
        <f t="shared" si="47"/>
        <v>15.068493150684931</v>
      </c>
      <c r="DC65" s="86">
        <f t="shared" si="47"/>
        <v>14.093959731543624</v>
      </c>
      <c r="DD65" s="86">
        <f t="shared" si="47"/>
        <v>14.723926380368098</v>
      </c>
      <c r="DE65" s="86">
        <f t="shared" si="47"/>
        <v>15.639810426540285</v>
      </c>
      <c r="DF65" s="88">
        <v>37.6</v>
      </c>
      <c r="DG65" s="88">
        <v>36.799999999999997</v>
      </c>
      <c r="DH65" s="88">
        <v>33.299999999999997</v>
      </c>
      <c r="DI65" s="88">
        <v>25.1</v>
      </c>
      <c r="DJ65" s="88">
        <v>3.1</v>
      </c>
      <c r="DK65" s="88">
        <v>3.6</v>
      </c>
      <c r="DL65" s="88">
        <v>4.2</v>
      </c>
      <c r="DM65" s="88">
        <v>4.5999999999999996</v>
      </c>
      <c r="DN65" s="88">
        <v>139</v>
      </c>
      <c r="DO65" s="88">
        <v>142</v>
      </c>
      <c r="DP65" s="88">
        <v>138</v>
      </c>
      <c r="DQ65" s="88">
        <v>140</v>
      </c>
      <c r="DR65" s="85">
        <v>139</v>
      </c>
      <c r="DS65" s="86">
        <f t="shared" si="6"/>
        <v>3</v>
      </c>
      <c r="DT65" s="86">
        <f t="shared" si="30"/>
        <v>-1</v>
      </c>
      <c r="DU65" s="86">
        <f t="shared" si="31"/>
        <v>1</v>
      </c>
      <c r="DV65" s="86">
        <f t="shared" si="15"/>
        <v>142</v>
      </c>
      <c r="DW65" s="86">
        <f t="shared" si="16"/>
        <v>3</v>
      </c>
      <c r="DX65" s="86">
        <f t="shared" si="9"/>
        <v>4</v>
      </c>
      <c r="DY65" s="86">
        <f t="shared" si="17"/>
        <v>17.164791780821918</v>
      </c>
      <c r="DZ65" s="88">
        <v>3.9</v>
      </c>
      <c r="EA65" s="88">
        <v>3.8</v>
      </c>
      <c r="EB65" s="88">
        <v>4</v>
      </c>
      <c r="EC65" s="88">
        <v>4.3</v>
      </c>
      <c r="ED65" s="88">
        <v>4.5999999999999996</v>
      </c>
      <c r="EE65" s="88">
        <v>139</v>
      </c>
      <c r="EF65" s="88">
        <v>374.2</v>
      </c>
      <c r="EG65" s="88">
        <v>481.1</v>
      </c>
      <c r="EH65" s="85">
        <f t="shared" si="27"/>
        <v>106.90000000000003</v>
      </c>
      <c r="EI65" s="88">
        <v>282</v>
      </c>
      <c r="EJ65" s="82">
        <f t="shared" si="18"/>
        <v>293.57936507936506</v>
      </c>
      <c r="EK65" s="88">
        <v>282</v>
      </c>
      <c r="EL65" s="88">
        <v>282</v>
      </c>
      <c r="EM65" s="84"/>
      <c r="EN65" s="85">
        <v>260</v>
      </c>
      <c r="EO65" s="85">
        <v>172</v>
      </c>
      <c r="EP65" s="85">
        <v>253</v>
      </c>
      <c r="EQ65" s="84"/>
      <c r="ER65" s="86">
        <f t="shared" si="37"/>
        <v>-88</v>
      </c>
      <c r="ES65" s="85">
        <v>387</v>
      </c>
      <c r="ET65" s="85">
        <v>240</v>
      </c>
      <c r="EU65" s="85"/>
      <c r="EV65" s="85">
        <v>82</v>
      </c>
      <c r="EW65" s="85">
        <v>33.5</v>
      </c>
      <c r="EX65" s="85"/>
      <c r="EY65" s="85">
        <v>22</v>
      </c>
      <c r="EZ65" s="85"/>
      <c r="FA65" s="85">
        <v>60</v>
      </c>
      <c r="FB65" s="85"/>
      <c r="FC65" s="85">
        <v>14.1</v>
      </c>
      <c r="FD65" s="85">
        <v>17.5</v>
      </c>
      <c r="FE65" s="85"/>
      <c r="FF65" s="85">
        <v>11.9</v>
      </c>
      <c r="FG65" s="85"/>
      <c r="FH65" s="85">
        <f t="shared" si="39"/>
        <v>0.92198581560283688</v>
      </c>
      <c r="FI65" s="85">
        <f t="shared" si="50"/>
        <v>0.8971631205673759</v>
      </c>
      <c r="FJ65" s="85">
        <f t="shared" si="40"/>
        <v>0.28180382523249686</v>
      </c>
      <c r="FK65" s="86">
        <f t="shared" si="48"/>
        <v>1.9972082035863847</v>
      </c>
      <c r="FL65" s="86">
        <f t="shared" si="44"/>
        <v>6.4371482176360209</v>
      </c>
      <c r="FM65" s="86">
        <f t="shared" si="41"/>
        <v>17.602206359506816</v>
      </c>
      <c r="FN65" s="84">
        <f t="shared" si="45"/>
        <v>31.32039911308204</v>
      </c>
      <c r="FO65" s="84">
        <f t="shared" si="49"/>
        <v>46.268656716417908</v>
      </c>
      <c r="FP65" s="84">
        <f t="shared" si="46"/>
        <v>3.9213017751479287</v>
      </c>
      <c r="FQ65" s="84">
        <f t="shared" si="43"/>
        <v>4.2404193160336829</v>
      </c>
      <c r="FR65" s="86">
        <f t="shared" si="23"/>
        <v>0</v>
      </c>
      <c r="FS65" s="88">
        <v>2.1</v>
      </c>
      <c r="FT65" s="88">
        <v>0.7</v>
      </c>
      <c r="FU65" s="88">
        <v>96.7</v>
      </c>
      <c r="FV65" s="88">
        <v>87.3</v>
      </c>
      <c r="FW65" s="88">
        <v>14</v>
      </c>
      <c r="FX65" s="88">
        <v>24</v>
      </c>
      <c r="FY65" s="88">
        <v>108</v>
      </c>
      <c r="FZ65" s="88">
        <v>80</v>
      </c>
      <c r="GA65" s="88">
        <v>5</v>
      </c>
      <c r="GB65" s="88">
        <v>18</v>
      </c>
    </row>
    <row r="66" spans="1:184">
      <c r="A66" s="84">
        <v>64</v>
      </c>
      <c r="B66" s="93">
        <v>5597570</v>
      </c>
      <c r="C66" s="85">
        <v>20171116</v>
      </c>
      <c r="D66" s="88">
        <v>46</v>
      </c>
      <c r="E66" s="85">
        <v>1</v>
      </c>
      <c r="F66" s="88">
        <v>168</v>
      </c>
      <c r="G66" s="88">
        <v>68</v>
      </c>
      <c r="H66" s="84">
        <f t="shared" si="10"/>
        <v>24.09297052154195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6">
        <v>0</v>
      </c>
      <c r="S66" s="85">
        <v>0</v>
      </c>
      <c r="T66" s="85">
        <v>0</v>
      </c>
      <c r="U66" s="85">
        <v>0</v>
      </c>
      <c r="V66" s="85">
        <v>0</v>
      </c>
      <c r="W66" s="85">
        <v>1</v>
      </c>
      <c r="X66" s="85">
        <v>3</v>
      </c>
      <c r="Y66" s="85">
        <v>2</v>
      </c>
      <c r="Z66" s="85">
        <v>1</v>
      </c>
      <c r="AA66" s="85">
        <v>1</v>
      </c>
      <c r="AB66" s="85">
        <v>0</v>
      </c>
      <c r="AC66" s="85">
        <v>0</v>
      </c>
      <c r="AD66" s="85">
        <v>0</v>
      </c>
      <c r="AE66" s="85">
        <v>0</v>
      </c>
      <c r="AF66" s="88">
        <v>56.7</v>
      </c>
      <c r="AG66" s="85"/>
      <c r="AH66" s="88">
        <v>7.5</v>
      </c>
      <c r="AI66" s="88">
        <v>7</v>
      </c>
      <c r="AJ66" s="85">
        <v>0</v>
      </c>
      <c r="AK66" s="85">
        <v>0</v>
      </c>
      <c r="AL66" s="85">
        <v>0</v>
      </c>
      <c r="AM66" s="85">
        <v>0</v>
      </c>
      <c r="AN66" s="86"/>
      <c r="AO66" s="85">
        <v>0</v>
      </c>
      <c r="AP66" s="85">
        <v>0</v>
      </c>
      <c r="AQ66" s="88">
        <v>26</v>
      </c>
      <c r="AR66" s="85"/>
      <c r="AS66" s="85">
        <v>0</v>
      </c>
      <c r="AT66" s="85"/>
      <c r="AU66" s="88">
        <v>1500</v>
      </c>
      <c r="AV66" s="88">
        <v>1700</v>
      </c>
      <c r="AW66" s="88">
        <v>1600</v>
      </c>
      <c r="AX66" s="88">
        <v>1600</v>
      </c>
      <c r="AY66" s="85">
        <v>1500</v>
      </c>
      <c r="AZ66" s="85">
        <f t="shared" si="12"/>
        <v>3200</v>
      </c>
      <c r="BA66" s="86">
        <f t="shared" si="34"/>
        <v>6400</v>
      </c>
      <c r="BB66" s="86">
        <v>0</v>
      </c>
      <c r="BC66" s="86">
        <v>850</v>
      </c>
      <c r="BD66" s="86">
        <v>1450</v>
      </c>
      <c r="BE66" s="86">
        <v>900</v>
      </c>
      <c r="BF66" s="86">
        <f t="shared" ref="BF66:BF118" si="52">SUM(BB66:BE66)</f>
        <v>3200</v>
      </c>
      <c r="BG66" s="86">
        <f t="shared" ref="BG66:BJ118" si="53">AU66-BB66</f>
        <v>1500</v>
      </c>
      <c r="BH66" s="86">
        <f t="shared" si="53"/>
        <v>850</v>
      </c>
      <c r="BI66" s="86">
        <f t="shared" si="53"/>
        <v>150</v>
      </c>
      <c r="BJ66" s="86">
        <f t="shared" si="53"/>
        <v>700</v>
      </c>
      <c r="BK66" s="87">
        <f t="shared" si="24"/>
        <v>3200</v>
      </c>
      <c r="BL66" s="87">
        <f t="shared" si="51"/>
        <v>0</v>
      </c>
      <c r="BM66" s="87">
        <f t="shared" si="51"/>
        <v>0.5</v>
      </c>
      <c r="BN66" s="87">
        <f t="shared" si="51"/>
        <v>0.90625</v>
      </c>
      <c r="BO66" s="87">
        <f t="shared" si="51"/>
        <v>0.5625</v>
      </c>
      <c r="BP66" s="87">
        <f t="shared" si="36"/>
        <v>0.5</v>
      </c>
      <c r="BQ66" s="88">
        <v>130</v>
      </c>
      <c r="BR66" s="88">
        <v>122</v>
      </c>
      <c r="BS66" s="88">
        <v>121</v>
      </c>
      <c r="BT66" s="88">
        <v>120</v>
      </c>
      <c r="BU66" s="88">
        <v>90</v>
      </c>
      <c r="BV66" s="88">
        <v>91</v>
      </c>
      <c r="BW66" s="88">
        <v>87</v>
      </c>
      <c r="BX66" s="88">
        <v>85</v>
      </c>
      <c r="BY66" s="88">
        <v>103</v>
      </c>
      <c r="BZ66" s="88">
        <v>96</v>
      </c>
      <c r="CA66" s="88">
        <v>98</v>
      </c>
      <c r="CB66" s="88">
        <v>90</v>
      </c>
      <c r="CC66" s="88">
        <v>39.4</v>
      </c>
      <c r="CD66" s="88">
        <v>39.9</v>
      </c>
      <c r="CE66" s="88">
        <v>40.700000000000003</v>
      </c>
      <c r="CF66" s="88">
        <v>39.9</v>
      </c>
      <c r="CG66" s="86">
        <f t="shared" si="32"/>
        <v>2.5380710659898477E-2</v>
      </c>
      <c r="CH66" s="86">
        <f t="shared" si="32"/>
        <v>2.5062656641604012E-2</v>
      </c>
      <c r="CI66" s="86">
        <f t="shared" si="32"/>
        <v>2.4570024570024569E-2</v>
      </c>
      <c r="CJ66" s="86">
        <f t="shared" si="32"/>
        <v>2.5062656641604012E-2</v>
      </c>
      <c r="CK66" s="88">
        <v>3.8</v>
      </c>
      <c r="CL66" s="88">
        <v>3.7</v>
      </c>
      <c r="CM66" s="88">
        <v>3.8</v>
      </c>
      <c r="CN66" s="88">
        <v>3.7</v>
      </c>
      <c r="CO66" s="88">
        <v>6</v>
      </c>
      <c r="CP66" s="88">
        <v>5</v>
      </c>
      <c r="CQ66" s="88">
        <v>5</v>
      </c>
      <c r="CR66" s="88">
        <v>6</v>
      </c>
      <c r="CS66" s="88">
        <v>11</v>
      </c>
      <c r="CT66" s="88">
        <v>0.65</v>
      </c>
      <c r="CU66" s="88">
        <v>0.71</v>
      </c>
      <c r="CV66" s="88">
        <v>0.72</v>
      </c>
      <c r="CW66" s="88">
        <v>0.65</v>
      </c>
      <c r="CX66" s="85">
        <v>0.84</v>
      </c>
      <c r="CY66" s="86">
        <f t="shared" si="4"/>
        <v>6.9999999999999951E-2</v>
      </c>
      <c r="CZ66" s="86">
        <f t="shared" si="14"/>
        <v>6.9999999999999951E-2</v>
      </c>
      <c r="DA66" s="88">
        <v>0</v>
      </c>
      <c r="DB66" s="86">
        <f t="shared" ref="DB66:DE105" si="54">CO66/CT66</f>
        <v>9.2307692307692299</v>
      </c>
      <c r="DC66" s="86">
        <f t="shared" si="54"/>
        <v>7.042253521126761</v>
      </c>
      <c r="DD66" s="86">
        <f t="shared" si="54"/>
        <v>6.9444444444444446</v>
      </c>
      <c r="DE66" s="86">
        <f t="shared" si="54"/>
        <v>9.2307692307692299</v>
      </c>
      <c r="DF66" s="88">
        <v>103.6</v>
      </c>
      <c r="DG66" s="88">
        <v>94</v>
      </c>
      <c r="DH66" s="88">
        <v>92.6</v>
      </c>
      <c r="DI66" s="88">
        <v>103.6</v>
      </c>
      <c r="DJ66" s="88">
        <v>7.9</v>
      </c>
      <c r="DK66" s="88">
        <v>8.9</v>
      </c>
      <c r="DL66" s="88">
        <v>8.5</v>
      </c>
      <c r="DM66" s="88">
        <v>8.1</v>
      </c>
      <c r="DN66" s="88">
        <v>143</v>
      </c>
      <c r="DO66" s="88">
        <v>144</v>
      </c>
      <c r="DP66" s="88">
        <v>145</v>
      </c>
      <c r="DQ66" s="88">
        <v>142</v>
      </c>
      <c r="DR66" s="85">
        <v>139</v>
      </c>
      <c r="DS66" s="86">
        <f t="shared" si="6"/>
        <v>1</v>
      </c>
      <c r="DT66" s="86">
        <f t="shared" si="30"/>
        <v>2</v>
      </c>
      <c r="DU66" s="86">
        <f t="shared" si="31"/>
        <v>-1</v>
      </c>
      <c r="DV66" s="86">
        <f t="shared" si="15"/>
        <v>145</v>
      </c>
      <c r="DW66" s="86">
        <f t="shared" si="16"/>
        <v>2</v>
      </c>
      <c r="DX66" s="86">
        <f t="shared" si="9"/>
        <v>3</v>
      </c>
      <c r="DY66" s="86">
        <f t="shared" si="17"/>
        <v>17.201184615384616</v>
      </c>
      <c r="DZ66" s="88">
        <v>3.7</v>
      </c>
      <c r="EA66" s="88">
        <v>2.9</v>
      </c>
      <c r="EB66" s="88">
        <v>3.3</v>
      </c>
      <c r="EC66" s="88">
        <v>3.6</v>
      </c>
      <c r="ED66" s="88">
        <v>4.0999999999999996</v>
      </c>
      <c r="EE66" s="88">
        <v>110</v>
      </c>
      <c r="EF66" s="88">
        <v>798</v>
      </c>
      <c r="EG66" s="88">
        <v>266.10000000000002</v>
      </c>
      <c r="EH66" s="85">
        <f t="shared" si="27"/>
        <v>-531.9</v>
      </c>
      <c r="EI66" s="88">
        <v>282</v>
      </c>
      <c r="EJ66" s="82">
        <f t="shared" si="18"/>
        <v>294.25396825396825</v>
      </c>
      <c r="EK66" s="88">
        <v>287</v>
      </c>
      <c r="EL66" s="88">
        <v>284</v>
      </c>
      <c r="EM66" s="84"/>
      <c r="EN66" s="85">
        <v>663</v>
      </c>
      <c r="EO66" s="85">
        <v>370</v>
      </c>
      <c r="EP66" s="85">
        <v>302</v>
      </c>
      <c r="EQ66" s="84"/>
      <c r="ER66" s="86">
        <f t="shared" si="37"/>
        <v>-293</v>
      </c>
      <c r="ES66" s="85">
        <v>593</v>
      </c>
      <c r="ET66" s="85">
        <v>177</v>
      </c>
      <c r="EU66" s="85"/>
      <c r="EV66" s="85">
        <v>173.3</v>
      </c>
      <c r="EW66" s="85">
        <v>29.3</v>
      </c>
      <c r="EX66" s="85"/>
      <c r="EY66" s="85">
        <v>188</v>
      </c>
      <c r="EZ66" s="85"/>
      <c r="FA66" s="85">
        <v>108</v>
      </c>
      <c r="FB66" s="85"/>
      <c r="FC66" s="85">
        <v>23.2</v>
      </c>
      <c r="FD66" s="85">
        <v>12.3</v>
      </c>
      <c r="FE66" s="85"/>
      <c r="FF66" s="85">
        <v>16.600000000000001</v>
      </c>
      <c r="FG66" s="85"/>
      <c r="FH66" s="85">
        <f t="shared" si="39"/>
        <v>2.3510638297872339</v>
      </c>
      <c r="FI66" s="85">
        <f t="shared" si="50"/>
        <v>1.0633802816901408</v>
      </c>
      <c r="FJ66" s="85">
        <f t="shared" si="40"/>
        <v>0.49310182028012378</v>
      </c>
      <c r="FK66" s="86">
        <f t="shared" si="48"/>
        <v>2.2275149163945294</v>
      </c>
      <c r="FL66" s="86">
        <f t="shared" si="44"/>
        <v>2.3518036212785201</v>
      </c>
      <c r="FM66" s="86">
        <f t="shared" si="41"/>
        <v>8.6006825938566553</v>
      </c>
      <c r="FN66" s="84">
        <f t="shared" si="45"/>
        <v>37.069628774764368</v>
      </c>
      <c r="FO66" s="84">
        <f t="shared" si="49"/>
        <v>46.130933912503878</v>
      </c>
      <c r="FP66" s="84">
        <f t="shared" si="46"/>
        <v>2.6669927846398434</v>
      </c>
      <c r="FQ66" s="84">
        <f t="shared" si="43"/>
        <v>2.8211920529801331</v>
      </c>
      <c r="FR66" s="86">
        <f t="shared" si="23"/>
        <v>-6.6021126760563292E-2</v>
      </c>
      <c r="FS66" s="88">
        <v>0.9</v>
      </c>
      <c r="FT66" s="88">
        <v>1.7</v>
      </c>
      <c r="FU66" s="88">
        <v>57.8</v>
      </c>
      <c r="FV66" s="88">
        <v>58.9</v>
      </c>
      <c r="FW66" s="88">
        <v>42</v>
      </c>
      <c r="FX66" s="88">
        <v>18</v>
      </c>
      <c r="FY66" s="88">
        <v>355</v>
      </c>
      <c r="FZ66" s="88">
        <v>437</v>
      </c>
      <c r="GA66" s="88">
        <v>6</v>
      </c>
      <c r="GB66" s="88">
        <v>5</v>
      </c>
    </row>
    <row r="67" spans="1:184">
      <c r="A67" s="84">
        <v>65</v>
      </c>
      <c r="B67" s="93">
        <v>12024</v>
      </c>
      <c r="C67" s="85">
        <v>20171118</v>
      </c>
      <c r="D67" s="88">
        <v>82</v>
      </c>
      <c r="E67" s="85">
        <v>0</v>
      </c>
      <c r="F67" s="88">
        <v>152</v>
      </c>
      <c r="G67" s="88">
        <v>47.2</v>
      </c>
      <c r="H67" s="84">
        <f t="shared" si="10"/>
        <v>20.429362880886426</v>
      </c>
      <c r="I67" s="86">
        <v>0</v>
      </c>
      <c r="J67" s="86">
        <v>1</v>
      </c>
      <c r="K67" s="86">
        <v>1</v>
      </c>
      <c r="L67" s="86">
        <v>1</v>
      </c>
      <c r="M67" s="86">
        <v>1</v>
      </c>
      <c r="N67" s="86">
        <v>0</v>
      </c>
      <c r="O67" s="86">
        <v>1</v>
      </c>
      <c r="P67" s="86">
        <v>0</v>
      </c>
      <c r="Q67" s="86">
        <v>1</v>
      </c>
      <c r="R67" s="86">
        <v>1</v>
      </c>
      <c r="S67" s="85">
        <v>1</v>
      </c>
      <c r="T67" s="85">
        <v>0</v>
      </c>
      <c r="U67" s="85">
        <v>0</v>
      </c>
      <c r="V67" s="85">
        <v>1</v>
      </c>
      <c r="W67" s="85">
        <v>1</v>
      </c>
      <c r="X67" s="85">
        <v>2</v>
      </c>
      <c r="Y67" s="85">
        <v>2</v>
      </c>
      <c r="Z67" s="85">
        <v>1</v>
      </c>
      <c r="AA67" s="85">
        <v>1</v>
      </c>
      <c r="AB67" s="85">
        <v>1</v>
      </c>
      <c r="AC67" s="85">
        <v>1</v>
      </c>
      <c r="AD67" s="85">
        <v>0</v>
      </c>
      <c r="AE67" s="85">
        <v>0</v>
      </c>
      <c r="AF67" s="88">
        <v>35.799999999999997</v>
      </c>
      <c r="AG67" s="85">
        <v>33.9</v>
      </c>
      <c r="AH67" s="88">
        <v>7.5</v>
      </c>
      <c r="AI67" s="88">
        <v>2</v>
      </c>
      <c r="AJ67" s="85">
        <v>1</v>
      </c>
      <c r="AK67" s="85">
        <v>0</v>
      </c>
      <c r="AL67" s="85">
        <v>0</v>
      </c>
      <c r="AM67" s="85">
        <v>1</v>
      </c>
      <c r="AN67" s="86">
        <f t="shared" ref="AN67:AN99" si="55">2000/24/60/G67</f>
        <v>2.9425612052730695E-2</v>
      </c>
      <c r="AO67" s="85">
        <v>4</v>
      </c>
      <c r="AP67" s="85">
        <v>0</v>
      </c>
      <c r="AQ67" s="88">
        <v>105</v>
      </c>
      <c r="AR67" s="85"/>
      <c r="AS67" s="85">
        <v>0</v>
      </c>
      <c r="AT67" s="85"/>
      <c r="AU67" s="88">
        <v>3020</v>
      </c>
      <c r="AV67" s="88">
        <v>2800</v>
      </c>
      <c r="AW67" s="88">
        <v>800</v>
      </c>
      <c r="AX67" s="88">
        <v>1100</v>
      </c>
      <c r="AY67" s="85">
        <v>1200</v>
      </c>
      <c r="AZ67" s="85">
        <f t="shared" si="12"/>
        <v>5820</v>
      </c>
      <c r="BA67" s="86">
        <f t="shared" si="34"/>
        <v>7720</v>
      </c>
      <c r="BB67" s="86">
        <v>300</v>
      </c>
      <c r="BC67" s="86">
        <v>1200</v>
      </c>
      <c r="BD67" s="86">
        <v>700</v>
      </c>
      <c r="BE67" s="86">
        <v>800</v>
      </c>
      <c r="BF67" s="86">
        <f t="shared" si="52"/>
        <v>3000</v>
      </c>
      <c r="BG67" s="86">
        <f t="shared" si="53"/>
        <v>2720</v>
      </c>
      <c r="BH67" s="86">
        <f t="shared" si="53"/>
        <v>1600</v>
      </c>
      <c r="BI67" s="86">
        <f t="shared" si="53"/>
        <v>100</v>
      </c>
      <c r="BJ67" s="86">
        <f t="shared" si="53"/>
        <v>300</v>
      </c>
      <c r="BK67" s="87">
        <f t="shared" si="24"/>
        <v>4720</v>
      </c>
      <c r="BL67" s="87">
        <f t="shared" si="51"/>
        <v>9.9337748344370855E-2</v>
      </c>
      <c r="BM67" s="87">
        <f t="shared" si="51"/>
        <v>0.42857142857142855</v>
      </c>
      <c r="BN67" s="87">
        <f t="shared" si="51"/>
        <v>0.875</v>
      </c>
      <c r="BO67" s="87">
        <f t="shared" si="51"/>
        <v>0.72727272727272729</v>
      </c>
      <c r="BP67" s="87">
        <f t="shared" si="36"/>
        <v>0.38860103626943004</v>
      </c>
      <c r="BQ67" s="88">
        <v>132</v>
      </c>
      <c r="BR67" s="88">
        <v>120</v>
      </c>
      <c r="BS67" s="88">
        <v>132</v>
      </c>
      <c r="BT67" s="88">
        <v>110</v>
      </c>
      <c r="BU67" s="88">
        <v>86</v>
      </c>
      <c r="BV67" s="88">
        <v>84</v>
      </c>
      <c r="BW67" s="88">
        <v>83</v>
      </c>
      <c r="BX67" s="88">
        <v>60</v>
      </c>
      <c r="BY67" s="88">
        <v>140</v>
      </c>
      <c r="BZ67" s="88">
        <v>118</v>
      </c>
      <c r="CA67" s="88">
        <v>114</v>
      </c>
      <c r="CB67" s="88">
        <v>78</v>
      </c>
      <c r="CC67" s="88">
        <v>36.200000000000003</v>
      </c>
      <c r="CD67" s="88">
        <v>34.4</v>
      </c>
      <c r="CE67" s="88">
        <v>38.5</v>
      </c>
      <c r="CF67" s="88">
        <v>39.1</v>
      </c>
      <c r="CG67" s="86">
        <f t="shared" si="32"/>
        <v>2.7624309392265192E-2</v>
      </c>
      <c r="CH67" s="86">
        <f t="shared" si="32"/>
        <v>2.9069767441860465E-2</v>
      </c>
      <c r="CI67" s="86">
        <f t="shared" si="32"/>
        <v>2.5974025974025976E-2</v>
      </c>
      <c r="CJ67" s="86">
        <f t="shared" si="32"/>
        <v>2.557544757033248E-2</v>
      </c>
      <c r="CK67" s="88">
        <v>4</v>
      </c>
      <c r="CL67" s="88">
        <v>3.3</v>
      </c>
      <c r="CM67" s="88">
        <v>3.3</v>
      </c>
      <c r="CN67" s="88">
        <v>3.1</v>
      </c>
      <c r="CO67" s="88">
        <v>89</v>
      </c>
      <c r="CP67" s="88">
        <v>77</v>
      </c>
      <c r="CQ67" s="88">
        <v>52</v>
      </c>
      <c r="CR67" s="88">
        <v>38</v>
      </c>
      <c r="CS67" s="88">
        <v>21</v>
      </c>
      <c r="CT67" s="88">
        <v>2.21</v>
      </c>
      <c r="CU67" s="88">
        <v>1.97</v>
      </c>
      <c r="CV67" s="88">
        <v>1.63</v>
      </c>
      <c r="CW67" s="88">
        <v>1.47</v>
      </c>
      <c r="CX67" s="85">
        <v>1.1100000000000001</v>
      </c>
      <c r="CY67" s="86">
        <f t="shared" ref="CY67:CY119" si="56">MAX(CT67:CW67)-MIN(CT67:CW67)</f>
        <v>0.74</v>
      </c>
      <c r="CZ67" s="86">
        <f t="shared" si="14"/>
        <v>-0.24</v>
      </c>
      <c r="DA67" s="88">
        <v>0</v>
      </c>
      <c r="DB67" s="86">
        <f t="shared" si="54"/>
        <v>40.271493212669682</v>
      </c>
      <c r="DC67" s="86">
        <f t="shared" si="54"/>
        <v>39.086294416243653</v>
      </c>
      <c r="DD67" s="86">
        <f t="shared" si="54"/>
        <v>31.901840490797547</v>
      </c>
      <c r="DE67" s="86">
        <f t="shared" si="54"/>
        <v>25.850340136054424</v>
      </c>
      <c r="DF67" s="88">
        <v>17</v>
      </c>
      <c r="DG67" s="88">
        <v>19.3</v>
      </c>
      <c r="DH67" s="88">
        <v>23.7</v>
      </c>
      <c r="DI67" s="88">
        <v>26.6</v>
      </c>
      <c r="DJ67" s="88">
        <v>9.8000000000000007</v>
      </c>
      <c r="DK67" s="88">
        <v>10.8</v>
      </c>
      <c r="DL67" s="88">
        <v>12.2</v>
      </c>
      <c r="DM67" s="88">
        <v>11.4</v>
      </c>
      <c r="DN67" s="88">
        <v>135</v>
      </c>
      <c r="DO67" s="88">
        <v>140</v>
      </c>
      <c r="DP67" s="78">
        <v>150</v>
      </c>
      <c r="DQ67" s="88">
        <v>145</v>
      </c>
      <c r="DR67" s="85">
        <v>139</v>
      </c>
      <c r="DS67" s="86">
        <f t="shared" ref="DS67:DS119" si="57">DO67-DN67</f>
        <v>5</v>
      </c>
      <c r="DT67" s="86">
        <f t="shared" si="30"/>
        <v>15</v>
      </c>
      <c r="DU67" s="86">
        <f t="shared" si="31"/>
        <v>10</v>
      </c>
      <c r="DV67" s="86">
        <f t="shared" si="15"/>
        <v>150</v>
      </c>
      <c r="DW67" s="86">
        <f t="shared" si="16"/>
        <v>15</v>
      </c>
      <c r="DX67" s="86">
        <f t="shared" ref="DX67:DX119" si="58">MAX(DN67:DQ67)-MIN(DN67:DQ67)</f>
        <v>15</v>
      </c>
      <c r="DY67" s="86">
        <f t="shared" si="17"/>
        <v>17.26248778280543</v>
      </c>
      <c r="DZ67" s="88">
        <v>4.7</v>
      </c>
      <c r="EA67" s="88">
        <v>4.0999999999999996</v>
      </c>
      <c r="EB67" s="88">
        <v>3.8</v>
      </c>
      <c r="EC67" s="88">
        <v>4.0999999999999996</v>
      </c>
      <c r="ED67" s="88">
        <v>4.0999999999999996</v>
      </c>
      <c r="EE67" s="88">
        <v>131</v>
      </c>
      <c r="EF67" s="88">
        <v>1420.7</v>
      </c>
      <c r="EG67" s="88">
        <v>1092.8</v>
      </c>
      <c r="EH67" s="85">
        <f t="shared" si="27"/>
        <v>-327.90000000000009</v>
      </c>
      <c r="EI67" s="88">
        <v>304</v>
      </c>
      <c r="EJ67" s="82">
        <f t="shared" si="18"/>
        <v>309.06349206349205</v>
      </c>
      <c r="EK67" s="88">
        <v>309</v>
      </c>
      <c r="EL67" s="88">
        <v>288</v>
      </c>
      <c r="EM67" s="84"/>
      <c r="EN67" s="85">
        <v>359</v>
      </c>
      <c r="EO67" s="85">
        <v>272</v>
      </c>
      <c r="EP67" s="85">
        <v>495</v>
      </c>
      <c r="EQ67" s="84"/>
      <c r="ER67" s="86">
        <f t="shared" si="37"/>
        <v>-87</v>
      </c>
      <c r="ES67" s="85">
        <v>532</v>
      </c>
      <c r="ET67" s="85">
        <v>626</v>
      </c>
      <c r="EU67" s="85"/>
      <c r="EV67" s="85">
        <v>34</v>
      </c>
      <c r="EW67" s="85">
        <v>69.7</v>
      </c>
      <c r="EX67" s="85"/>
      <c r="EY67" s="85">
        <v>36</v>
      </c>
      <c r="EZ67" s="85"/>
      <c r="FA67" s="85">
        <v>124</v>
      </c>
      <c r="FB67" s="85"/>
      <c r="FC67" s="85">
        <v>38.9</v>
      </c>
      <c r="FD67" s="85">
        <v>13.5</v>
      </c>
      <c r="FE67" s="85"/>
      <c r="FF67" s="85">
        <v>13.2</v>
      </c>
      <c r="FG67" s="85"/>
      <c r="FH67" s="85">
        <f t="shared" si="39"/>
        <v>1.180921052631579</v>
      </c>
      <c r="FI67" s="85">
        <f t="shared" si="50"/>
        <v>1.71875</v>
      </c>
      <c r="FJ67" s="85">
        <f t="shared" si="40"/>
        <v>1.7333333333333334</v>
      </c>
      <c r="FK67" s="86">
        <f t="shared" si="48"/>
        <v>1.4206826791077898</v>
      </c>
      <c r="FL67" s="86">
        <f t="shared" si="44"/>
        <v>53.797872340425521</v>
      </c>
      <c r="FM67" s="86">
        <f t="shared" si="41"/>
        <v>5.2437274731427381</v>
      </c>
      <c r="FN67" s="84">
        <f t="shared" si="45"/>
        <v>38.853932584269664</v>
      </c>
      <c r="FO67" s="84">
        <f t="shared" si="49"/>
        <v>47.472842795654849</v>
      </c>
      <c r="FP67" s="84">
        <f t="shared" si="46"/>
        <v>7.008593611094649</v>
      </c>
      <c r="FQ67" s="84">
        <f t="shared" si="43"/>
        <v>1.9157427937915745</v>
      </c>
      <c r="FR67" s="86">
        <f t="shared" si="23"/>
        <v>-0.59895833333333337</v>
      </c>
      <c r="FS67" s="88">
        <v>5.8</v>
      </c>
      <c r="FT67" s="88">
        <v>0.6</v>
      </c>
      <c r="FU67" s="88">
        <v>443</v>
      </c>
      <c r="FV67" s="88">
        <v>67.2</v>
      </c>
      <c r="FW67" s="88">
        <v>524</v>
      </c>
      <c r="FX67" s="88">
        <v>52</v>
      </c>
      <c r="FY67" s="88">
        <v>2362</v>
      </c>
      <c r="FZ67" s="88">
        <v>293</v>
      </c>
      <c r="GA67" s="88">
        <v>115</v>
      </c>
      <c r="GB67" s="88">
        <v>5</v>
      </c>
    </row>
    <row r="68" spans="1:184">
      <c r="A68" s="84">
        <v>66</v>
      </c>
      <c r="B68" s="93">
        <v>3033345</v>
      </c>
      <c r="C68" s="85">
        <v>20171126</v>
      </c>
      <c r="D68" s="88">
        <v>80</v>
      </c>
      <c r="E68" s="85">
        <v>1</v>
      </c>
      <c r="F68" s="88">
        <v>160</v>
      </c>
      <c r="G68" s="88">
        <v>53.7</v>
      </c>
      <c r="H68" s="84">
        <f t="shared" ref="H68:H119" si="59">G68/F68/F68*10000</f>
        <v>20.9765625</v>
      </c>
      <c r="I68" s="86">
        <v>1</v>
      </c>
      <c r="J68" s="86">
        <v>1</v>
      </c>
      <c r="K68" s="86">
        <v>0</v>
      </c>
      <c r="L68" s="86">
        <v>0</v>
      </c>
      <c r="M68" s="86">
        <v>0</v>
      </c>
      <c r="N68" s="86">
        <v>0</v>
      </c>
      <c r="O68" s="86">
        <v>0</v>
      </c>
      <c r="P68" s="86">
        <v>0</v>
      </c>
      <c r="Q68" s="86">
        <v>0</v>
      </c>
      <c r="R68" s="86">
        <v>0</v>
      </c>
      <c r="S68" s="85">
        <v>0</v>
      </c>
      <c r="T68" s="85">
        <v>0</v>
      </c>
      <c r="U68" s="85">
        <v>0</v>
      </c>
      <c r="V68" s="85">
        <v>0</v>
      </c>
      <c r="W68" s="85">
        <v>0</v>
      </c>
      <c r="X68" s="85">
        <v>4</v>
      </c>
      <c r="Y68" s="85">
        <v>1</v>
      </c>
      <c r="Z68" s="85">
        <v>1</v>
      </c>
      <c r="AA68" s="85">
        <v>1</v>
      </c>
      <c r="AB68" s="85">
        <v>0</v>
      </c>
      <c r="AC68" s="85">
        <v>0</v>
      </c>
      <c r="AD68" s="85">
        <v>0</v>
      </c>
      <c r="AE68" s="85">
        <v>0</v>
      </c>
      <c r="AF68" s="88">
        <v>70</v>
      </c>
      <c r="AG68" s="85">
        <v>80.2</v>
      </c>
      <c r="AH68" s="88">
        <v>7.5</v>
      </c>
      <c r="AI68" s="88">
        <v>7</v>
      </c>
      <c r="AJ68" s="85">
        <v>0</v>
      </c>
      <c r="AK68" s="85">
        <v>0</v>
      </c>
      <c r="AL68" s="85">
        <v>0</v>
      </c>
      <c r="AM68" s="85">
        <v>1</v>
      </c>
      <c r="AN68" s="86">
        <f t="shared" si="55"/>
        <v>2.5863852679495137E-2</v>
      </c>
      <c r="AO68" s="85">
        <v>5</v>
      </c>
      <c r="AP68" s="85">
        <v>0</v>
      </c>
      <c r="AQ68" s="88">
        <v>62</v>
      </c>
      <c r="AR68" s="88" t="s">
        <v>107</v>
      </c>
      <c r="AS68" s="85">
        <v>0</v>
      </c>
      <c r="AT68" s="88"/>
      <c r="AU68" s="88">
        <v>2720</v>
      </c>
      <c r="AV68" s="88">
        <v>1960</v>
      </c>
      <c r="AW68" s="88">
        <v>1380</v>
      </c>
      <c r="AX68" s="88">
        <v>700</v>
      </c>
      <c r="AY68" s="85">
        <v>500</v>
      </c>
      <c r="AZ68" s="85">
        <f t="shared" ref="AZ68:AZ119" si="60">AU68+AV68</f>
        <v>4680</v>
      </c>
      <c r="BA68" s="86">
        <f t="shared" si="34"/>
        <v>6760</v>
      </c>
      <c r="BB68" s="86">
        <v>20</v>
      </c>
      <c r="BC68" s="86">
        <v>100</v>
      </c>
      <c r="BD68" s="86">
        <v>750</v>
      </c>
      <c r="BE68" s="86">
        <v>250</v>
      </c>
      <c r="BF68" s="86">
        <f t="shared" si="52"/>
        <v>1120</v>
      </c>
      <c r="BG68" s="86">
        <f t="shared" si="53"/>
        <v>2700</v>
      </c>
      <c r="BH68" s="86">
        <f t="shared" si="53"/>
        <v>1860</v>
      </c>
      <c r="BI68" s="86">
        <f t="shared" si="53"/>
        <v>630</v>
      </c>
      <c r="BJ68" s="86">
        <f t="shared" si="53"/>
        <v>450</v>
      </c>
      <c r="BK68" s="87">
        <f t="shared" si="24"/>
        <v>5640</v>
      </c>
      <c r="BL68" s="87">
        <f t="shared" si="51"/>
        <v>7.3529411764705881E-3</v>
      </c>
      <c r="BM68" s="87">
        <f t="shared" si="51"/>
        <v>5.1020408163265307E-2</v>
      </c>
      <c r="BN68" s="87">
        <f t="shared" si="51"/>
        <v>0.54347826086956519</v>
      </c>
      <c r="BO68" s="87">
        <f t="shared" si="51"/>
        <v>0.35714285714285715</v>
      </c>
      <c r="BP68" s="87">
        <f t="shared" si="36"/>
        <v>0.16568047337278108</v>
      </c>
      <c r="BQ68" s="88">
        <v>128</v>
      </c>
      <c r="BR68" s="88">
        <v>112</v>
      </c>
      <c r="BS68" s="88">
        <v>131</v>
      </c>
      <c r="BT68" s="88">
        <v>104</v>
      </c>
      <c r="BU68" s="88">
        <v>71</v>
      </c>
      <c r="BV68" s="88">
        <v>71</v>
      </c>
      <c r="BW68" s="88">
        <v>78</v>
      </c>
      <c r="BX68" s="88">
        <v>57</v>
      </c>
      <c r="BY68" s="88">
        <v>70</v>
      </c>
      <c r="BZ68" s="88">
        <v>83</v>
      </c>
      <c r="CA68" s="88">
        <v>80</v>
      </c>
      <c r="CB68" s="88">
        <v>77</v>
      </c>
      <c r="CC68" s="88">
        <v>36.299999999999997</v>
      </c>
      <c r="CD68" s="88">
        <v>37.4</v>
      </c>
      <c r="CE68" s="88">
        <v>36.799999999999997</v>
      </c>
      <c r="CF68" s="88">
        <v>41.7</v>
      </c>
      <c r="CG68" s="86">
        <f t="shared" si="32"/>
        <v>2.7548209366391185E-2</v>
      </c>
      <c r="CH68" s="86">
        <f t="shared" si="32"/>
        <v>2.6737967914438502E-2</v>
      </c>
      <c r="CI68" s="86">
        <f t="shared" si="32"/>
        <v>2.7173913043478264E-2</v>
      </c>
      <c r="CJ68" s="86">
        <f t="shared" si="32"/>
        <v>2.3980815347721823E-2</v>
      </c>
      <c r="CK68" s="88">
        <v>4</v>
      </c>
      <c r="CL68" s="88">
        <v>3.2</v>
      </c>
      <c r="CM68" s="88">
        <v>3.3</v>
      </c>
      <c r="CN68" s="88">
        <v>3.7</v>
      </c>
      <c r="CO68" s="88">
        <v>18</v>
      </c>
      <c r="CP68" s="88">
        <v>14</v>
      </c>
      <c r="CQ68" s="88">
        <v>11</v>
      </c>
      <c r="CR68" s="88">
        <v>12</v>
      </c>
      <c r="CS68" s="88">
        <v>32</v>
      </c>
      <c r="CT68" s="88">
        <v>0.82</v>
      </c>
      <c r="CU68" s="88">
        <v>0.8</v>
      </c>
      <c r="CV68" s="88">
        <v>0.77</v>
      </c>
      <c r="CW68" s="88">
        <v>0.65</v>
      </c>
      <c r="CX68" s="85">
        <v>0.63</v>
      </c>
      <c r="CY68" s="86">
        <f t="shared" si="56"/>
        <v>0.16999999999999993</v>
      </c>
      <c r="CZ68" s="86">
        <f t="shared" ref="CZ68:CZ119" si="61">MAX(CU68:CW68)-CT68</f>
        <v>-1.9999999999999907E-2</v>
      </c>
      <c r="DA68" s="88">
        <v>0</v>
      </c>
      <c r="DB68" s="86">
        <f t="shared" si="54"/>
        <v>21.951219512195124</v>
      </c>
      <c r="DC68" s="86">
        <f t="shared" si="54"/>
        <v>17.5</v>
      </c>
      <c r="DD68" s="86">
        <f t="shared" si="54"/>
        <v>14.285714285714285</v>
      </c>
      <c r="DE68" s="86">
        <f t="shared" si="54"/>
        <v>18.46153846153846</v>
      </c>
      <c r="DF68" s="88">
        <v>68.8</v>
      </c>
      <c r="DG68" s="88">
        <v>70.7</v>
      </c>
      <c r="DH68" s="88">
        <v>73.7</v>
      </c>
      <c r="DI68" s="88">
        <v>88.7</v>
      </c>
      <c r="DJ68" s="88">
        <v>6.6</v>
      </c>
      <c r="DK68" s="88">
        <v>7.5</v>
      </c>
      <c r="DL68" s="88">
        <v>7.2</v>
      </c>
      <c r="DM68" s="88">
        <v>6.5</v>
      </c>
      <c r="DN68" s="88">
        <v>140</v>
      </c>
      <c r="DO68" s="88">
        <v>145</v>
      </c>
      <c r="DP68" s="88">
        <v>142</v>
      </c>
      <c r="DQ68" s="88">
        <v>139</v>
      </c>
      <c r="DR68" s="85">
        <v>141</v>
      </c>
      <c r="DS68" s="86">
        <f t="shared" si="57"/>
        <v>5</v>
      </c>
      <c r="DT68" s="86">
        <f t="shared" si="30"/>
        <v>2</v>
      </c>
      <c r="DU68" s="86">
        <f t="shared" si="31"/>
        <v>-1</v>
      </c>
      <c r="DV68" s="86">
        <f t="shared" ref="DV68:DV119" si="62">MAX(DN68:DQ68)</f>
        <v>145</v>
      </c>
      <c r="DW68" s="86">
        <f t="shared" ref="DW68:DW119" si="63">MAX(DO68:DQ68)-DN68</f>
        <v>5</v>
      </c>
      <c r="DX68" s="86">
        <f t="shared" si="58"/>
        <v>6</v>
      </c>
      <c r="DY68" s="86">
        <f t="shared" ref="DY68:DY119" si="64">0.125*DN68+0.032*DB68-0.436*DZ68+0.014*D68</f>
        <v>17.186039024390244</v>
      </c>
      <c r="DZ68" s="88">
        <v>4.9000000000000004</v>
      </c>
      <c r="EA68" s="88">
        <v>4</v>
      </c>
      <c r="EB68" s="88">
        <v>3.9</v>
      </c>
      <c r="EC68" s="88">
        <v>4.2</v>
      </c>
      <c r="ED68" s="88">
        <v>4.3</v>
      </c>
      <c r="EE68" s="88">
        <v>110</v>
      </c>
      <c r="EF68" s="88">
        <v>1343.7</v>
      </c>
      <c r="EG68" s="88">
        <v>297.5</v>
      </c>
      <c r="EH68" s="85">
        <f t="shared" si="27"/>
        <v>-1046.2</v>
      </c>
      <c r="EI68" s="88">
        <v>279</v>
      </c>
      <c r="EJ68" s="82">
        <f t="shared" ref="EJ68:EJ119" si="65">2*(DN68)+(EE68/18)+(CO68/2.8)</f>
        <v>292.53968253968253</v>
      </c>
      <c r="EK68" s="88">
        <v>286</v>
      </c>
      <c r="EL68" s="88">
        <v>289</v>
      </c>
      <c r="EM68" s="84"/>
      <c r="EN68" s="85">
        <v>246</v>
      </c>
      <c r="EO68" s="85">
        <v>252</v>
      </c>
      <c r="EP68" s="85">
        <v>1059</v>
      </c>
      <c r="EQ68" s="84"/>
      <c r="ER68" s="86">
        <f t="shared" si="37"/>
        <v>6</v>
      </c>
      <c r="ES68" s="85">
        <v>89</v>
      </c>
      <c r="ET68" s="85">
        <v>1723</v>
      </c>
      <c r="EU68" s="85"/>
      <c r="EV68" s="85">
        <v>9.4</v>
      </c>
      <c r="EW68" s="85">
        <v>170.6</v>
      </c>
      <c r="EX68" s="85"/>
      <c r="EY68" s="85">
        <v>105</v>
      </c>
      <c r="EZ68" s="85"/>
      <c r="FA68" s="85">
        <v>76</v>
      </c>
      <c r="FB68" s="85"/>
      <c r="FC68" s="85">
        <v>9.1999999999999993</v>
      </c>
      <c r="FD68" s="85">
        <v>62.7</v>
      </c>
      <c r="FE68" s="85"/>
      <c r="FF68" s="85">
        <v>81.3</v>
      </c>
      <c r="FG68" s="85"/>
      <c r="FH68" s="85">
        <f t="shared" si="39"/>
        <v>0.88172043010752688</v>
      </c>
      <c r="FI68" s="85">
        <f t="shared" si="50"/>
        <v>3.6643598615916955</v>
      </c>
      <c r="FJ68" s="85">
        <f t="shared" si="40"/>
        <v>6.542553191489362</v>
      </c>
      <c r="FK68" s="86">
        <f t="shared" si="48"/>
        <v>0.19904716769349731</v>
      </c>
      <c r="FL68" s="86">
        <f t="shared" si="44"/>
        <v>16.378636561007379</v>
      </c>
      <c r="FM68" s="86">
        <f t="shared" si="41"/>
        <v>5.3846887864990878</v>
      </c>
      <c r="FN68" s="84">
        <f t="shared" si="45"/>
        <v>43.132387706855781</v>
      </c>
      <c r="FO68" s="84">
        <f t="shared" si="49"/>
        <v>19.883682590855805</v>
      </c>
      <c r="FP68" s="84">
        <f t="shared" si="46"/>
        <v>2.1294176207068189</v>
      </c>
      <c r="FQ68" s="84">
        <f t="shared" si="43"/>
        <v>3.979247644772383</v>
      </c>
      <c r="FR68" s="86">
        <f t="shared" si="23"/>
        <v>-0.92512495194156086</v>
      </c>
      <c r="FS68" s="88">
        <v>0.6</v>
      </c>
      <c r="FT68" s="88">
        <v>2</v>
      </c>
      <c r="FU68" s="88">
        <v>41.3</v>
      </c>
      <c r="FV68" s="88">
        <v>62.4</v>
      </c>
      <c r="FW68" s="88">
        <v>73</v>
      </c>
      <c r="FX68" s="88">
        <v>19</v>
      </c>
      <c r="FY68" s="88">
        <v>1103</v>
      </c>
      <c r="FZ68" s="88">
        <v>194</v>
      </c>
      <c r="GA68" s="88">
        <v>46</v>
      </c>
      <c r="GB68" s="88">
        <v>7</v>
      </c>
    </row>
    <row r="69" spans="1:184">
      <c r="A69" s="84">
        <v>67</v>
      </c>
      <c r="B69" s="93">
        <v>5139860</v>
      </c>
      <c r="C69" s="85">
        <v>20171128</v>
      </c>
      <c r="D69" s="88">
        <v>76</v>
      </c>
      <c r="E69" s="85">
        <v>0</v>
      </c>
      <c r="F69" s="88">
        <v>155</v>
      </c>
      <c r="G69" s="88">
        <v>71.3</v>
      </c>
      <c r="H69" s="84">
        <f t="shared" si="59"/>
        <v>29.677419354838708</v>
      </c>
      <c r="I69" s="86">
        <v>1</v>
      </c>
      <c r="J69" s="86">
        <v>1</v>
      </c>
      <c r="K69" s="86">
        <v>0</v>
      </c>
      <c r="L69" s="86">
        <v>1</v>
      </c>
      <c r="M69" s="86">
        <v>1</v>
      </c>
      <c r="N69" s="86">
        <v>0</v>
      </c>
      <c r="O69" s="86">
        <v>0</v>
      </c>
      <c r="P69" s="86">
        <v>0</v>
      </c>
      <c r="Q69" s="86">
        <v>1</v>
      </c>
      <c r="R69" s="86">
        <v>1</v>
      </c>
      <c r="S69" s="85">
        <v>1</v>
      </c>
      <c r="T69" s="85">
        <v>0</v>
      </c>
      <c r="U69" s="85">
        <v>0</v>
      </c>
      <c r="V69" s="85">
        <v>1</v>
      </c>
      <c r="W69" s="85">
        <v>0</v>
      </c>
      <c r="X69" s="85">
        <v>2</v>
      </c>
      <c r="Y69" s="85">
        <v>2</v>
      </c>
      <c r="Z69" s="85">
        <v>1</v>
      </c>
      <c r="AA69" s="85">
        <v>1</v>
      </c>
      <c r="AB69" s="85">
        <v>0</v>
      </c>
      <c r="AC69" s="85">
        <v>1</v>
      </c>
      <c r="AD69" s="85">
        <v>1</v>
      </c>
      <c r="AE69" s="85">
        <v>0</v>
      </c>
      <c r="AF69" s="88">
        <v>64.3</v>
      </c>
      <c r="AG69" s="85">
        <v>55.1</v>
      </c>
      <c r="AH69" s="88">
        <v>7.5</v>
      </c>
      <c r="AI69" s="88">
        <v>7</v>
      </c>
      <c r="AJ69" s="85">
        <v>0</v>
      </c>
      <c r="AK69" s="85">
        <v>0</v>
      </c>
      <c r="AL69" s="85">
        <v>0</v>
      </c>
      <c r="AM69" s="85">
        <v>1</v>
      </c>
      <c r="AN69" s="86">
        <f t="shared" si="55"/>
        <v>1.9479507558048934E-2</v>
      </c>
      <c r="AO69" s="85">
        <v>6</v>
      </c>
      <c r="AP69" s="85">
        <v>0</v>
      </c>
      <c r="AQ69" s="88">
        <v>27</v>
      </c>
      <c r="AR69" s="88" t="s">
        <v>201</v>
      </c>
      <c r="AS69" s="85">
        <v>0</v>
      </c>
      <c r="AT69" s="88"/>
      <c r="AU69" s="88">
        <v>2000</v>
      </c>
      <c r="AV69" s="88">
        <v>3200</v>
      </c>
      <c r="AW69" s="88">
        <v>1700</v>
      </c>
      <c r="AX69" s="88">
        <v>1900</v>
      </c>
      <c r="AY69" s="85">
        <v>1000</v>
      </c>
      <c r="AZ69" s="85">
        <f t="shared" si="60"/>
        <v>5200</v>
      </c>
      <c r="BA69" s="86">
        <f t="shared" si="34"/>
        <v>8800</v>
      </c>
      <c r="BB69" s="86">
        <v>0</v>
      </c>
      <c r="BC69" s="86">
        <v>1230</v>
      </c>
      <c r="BD69" s="86">
        <v>800</v>
      </c>
      <c r="BE69" s="86">
        <v>1150</v>
      </c>
      <c r="BF69" s="86">
        <f t="shared" si="52"/>
        <v>3180</v>
      </c>
      <c r="BG69" s="86">
        <f t="shared" si="53"/>
        <v>2000</v>
      </c>
      <c r="BH69" s="86">
        <f t="shared" si="53"/>
        <v>1970</v>
      </c>
      <c r="BI69" s="86">
        <f t="shared" si="53"/>
        <v>900</v>
      </c>
      <c r="BJ69" s="86">
        <f t="shared" si="53"/>
        <v>750</v>
      </c>
      <c r="BK69" s="87">
        <f t="shared" si="24"/>
        <v>5620</v>
      </c>
      <c r="BL69" s="87">
        <f t="shared" si="51"/>
        <v>0</v>
      </c>
      <c r="BM69" s="87">
        <f t="shared" si="51"/>
        <v>0.38437500000000002</v>
      </c>
      <c r="BN69" s="87">
        <f t="shared" si="51"/>
        <v>0.47058823529411764</v>
      </c>
      <c r="BO69" s="87">
        <f t="shared" si="51"/>
        <v>0.60526315789473684</v>
      </c>
      <c r="BP69" s="87">
        <f t="shared" si="36"/>
        <v>0.36136363636363639</v>
      </c>
      <c r="BQ69" s="88">
        <v>132</v>
      </c>
      <c r="BR69" s="88">
        <v>105</v>
      </c>
      <c r="BS69" s="88">
        <v>124</v>
      </c>
      <c r="BT69" s="88">
        <v>106</v>
      </c>
      <c r="BU69" s="88">
        <v>93</v>
      </c>
      <c r="BV69" s="88">
        <v>83</v>
      </c>
      <c r="BW69" s="88">
        <v>62</v>
      </c>
      <c r="BX69" s="88">
        <v>60</v>
      </c>
      <c r="BY69" s="88">
        <v>60</v>
      </c>
      <c r="BZ69" s="88">
        <v>69</v>
      </c>
      <c r="CA69" s="88">
        <v>70</v>
      </c>
      <c r="CB69" s="88">
        <v>60</v>
      </c>
      <c r="CC69" s="88">
        <v>22.5</v>
      </c>
      <c r="CD69" s="88">
        <v>26.9</v>
      </c>
      <c r="CE69" s="88">
        <v>29</v>
      </c>
      <c r="CF69" s="88">
        <v>28.9</v>
      </c>
      <c r="CG69" s="86">
        <f t="shared" si="32"/>
        <v>4.4444444444444446E-2</v>
      </c>
      <c r="CH69" s="86">
        <f t="shared" si="32"/>
        <v>3.717472118959108E-2</v>
      </c>
      <c r="CI69" s="86">
        <f t="shared" si="32"/>
        <v>3.4482758620689655E-2</v>
      </c>
      <c r="CJ69" s="86">
        <f t="shared" si="32"/>
        <v>3.4602076124567477E-2</v>
      </c>
      <c r="CK69" s="88">
        <v>3.8</v>
      </c>
      <c r="CL69" s="88">
        <v>3.4</v>
      </c>
      <c r="CM69" s="88">
        <v>3.6</v>
      </c>
      <c r="CN69" s="88">
        <v>3.5</v>
      </c>
      <c r="CO69" s="88">
        <v>13</v>
      </c>
      <c r="CP69" s="88">
        <v>10</v>
      </c>
      <c r="CQ69" s="88">
        <v>11</v>
      </c>
      <c r="CR69" s="88">
        <v>9</v>
      </c>
      <c r="CS69" s="88">
        <v>15</v>
      </c>
      <c r="CT69" s="88">
        <v>0.71</v>
      </c>
      <c r="CU69" s="88">
        <v>0.74</v>
      </c>
      <c r="CV69" s="88">
        <v>0.76</v>
      </c>
      <c r="CW69" s="88">
        <v>0.83</v>
      </c>
      <c r="CX69" s="85">
        <v>0.9</v>
      </c>
      <c r="CY69" s="86">
        <f t="shared" si="56"/>
        <v>0.12</v>
      </c>
      <c r="CZ69" s="86">
        <f t="shared" si="61"/>
        <v>0.12</v>
      </c>
      <c r="DA69" s="88">
        <v>0</v>
      </c>
      <c r="DB69" s="86">
        <f t="shared" si="54"/>
        <v>18.30985915492958</v>
      </c>
      <c r="DC69" s="86">
        <f t="shared" si="54"/>
        <v>13.513513513513514</v>
      </c>
      <c r="DD69" s="86">
        <f t="shared" si="54"/>
        <v>14.473684210526315</v>
      </c>
      <c r="DE69" s="86">
        <f t="shared" si="54"/>
        <v>10.843373493975903</v>
      </c>
      <c r="DF69" s="88">
        <v>60.2</v>
      </c>
      <c r="DG69" s="88">
        <v>57.5</v>
      </c>
      <c r="DH69" s="88">
        <v>55.9</v>
      </c>
      <c r="DI69" s="88">
        <v>50.7</v>
      </c>
      <c r="DJ69" s="88">
        <v>3.4</v>
      </c>
      <c r="DK69" s="88">
        <v>4.3</v>
      </c>
      <c r="DL69" s="88">
        <v>3.9</v>
      </c>
      <c r="DM69" s="88">
        <v>4.0999999999999996</v>
      </c>
      <c r="DN69" s="88">
        <v>133</v>
      </c>
      <c r="DO69" s="88">
        <v>144</v>
      </c>
      <c r="DP69" s="88">
        <v>143</v>
      </c>
      <c r="DQ69" s="88">
        <v>145</v>
      </c>
      <c r="DR69" s="85">
        <v>143</v>
      </c>
      <c r="DS69" s="86">
        <f t="shared" si="57"/>
        <v>11</v>
      </c>
      <c r="DT69" s="86">
        <f t="shared" si="30"/>
        <v>10</v>
      </c>
      <c r="DU69" s="86">
        <f t="shared" si="31"/>
        <v>12</v>
      </c>
      <c r="DV69" s="86">
        <f t="shared" si="62"/>
        <v>145</v>
      </c>
      <c r="DW69" s="86">
        <f t="shared" si="63"/>
        <v>12</v>
      </c>
      <c r="DX69" s="86">
        <f t="shared" si="58"/>
        <v>12</v>
      </c>
      <c r="DY69" s="86">
        <f t="shared" si="64"/>
        <v>16.400115492957745</v>
      </c>
      <c r="DZ69" s="88">
        <v>4.3</v>
      </c>
      <c r="EA69" s="88">
        <v>4</v>
      </c>
      <c r="EB69" s="88">
        <v>4.3</v>
      </c>
      <c r="EC69" s="88">
        <v>3.7</v>
      </c>
      <c r="ED69" s="88">
        <v>3.9</v>
      </c>
      <c r="EE69" s="88">
        <v>135</v>
      </c>
      <c r="EF69" s="88">
        <v>299.60000000000002</v>
      </c>
      <c r="EG69" s="88">
        <v>122</v>
      </c>
      <c r="EH69" s="85">
        <f t="shared" si="27"/>
        <v>-177.60000000000002</v>
      </c>
      <c r="EI69" s="88">
        <v>265</v>
      </c>
      <c r="EJ69" s="82">
        <f t="shared" si="65"/>
        <v>278.14285714285717</v>
      </c>
      <c r="EK69" s="88">
        <v>288</v>
      </c>
      <c r="EL69" s="88">
        <v>287</v>
      </c>
      <c r="EM69" s="84"/>
      <c r="EN69" s="85">
        <v>352</v>
      </c>
      <c r="EO69" s="85">
        <v>94</v>
      </c>
      <c r="EP69" s="85">
        <v>345</v>
      </c>
      <c r="EQ69" s="84"/>
      <c r="ER69" s="86">
        <f t="shared" si="37"/>
        <v>-258</v>
      </c>
      <c r="ES69" s="85">
        <v>228</v>
      </c>
      <c r="ET69" s="85">
        <v>473</v>
      </c>
      <c r="EU69" s="85"/>
      <c r="EV69" s="85">
        <v>30.1</v>
      </c>
      <c r="EW69" s="85">
        <v>77</v>
      </c>
      <c r="EX69" s="85"/>
      <c r="EY69" s="85">
        <v>106</v>
      </c>
      <c r="EZ69" s="85"/>
      <c r="FA69" s="85">
        <v>37</v>
      </c>
      <c r="FB69" s="85"/>
      <c r="FC69" s="85">
        <v>28.9</v>
      </c>
      <c r="FD69" s="85">
        <v>25.4</v>
      </c>
      <c r="FE69" s="85"/>
      <c r="FF69" s="85">
        <v>34.1</v>
      </c>
      <c r="FG69" s="85"/>
      <c r="FH69" s="85">
        <f t="shared" si="39"/>
        <v>1.3283018867924528</v>
      </c>
      <c r="FI69" s="85">
        <f t="shared" si="50"/>
        <v>1.2020905923344947</v>
      </c>
      <c r="FJ69" s="85">
        <f t="shared" si="40"/>
        <v>1.8799490420403164</v>
      </c>
      <c r="FK69" s="86">
        <f t="shared" si="48"/>
        <v>0.30242484787939339</v>
      </c>
      <c r="FL69" s="86">
        <f t="shared" si="44"/>
        <v>15.85335702696438</v>
      </c>
      <c r="FM69" s="86">
        <f t="shared" si="41"/>
        <v>7.6123876123876117</v>
      </c>
      <c r="FN69" s="84">
        <f t="shared" si="45"/>
        <v>41.369792997699975</v>
      </c>
      <c r="FO69" s="84">
        <f t="shared" si="49"/>
        <v>36.857142857142854</v>
      </c>
      <c r="FP69" s="84">
        <f t="shared" si="46"/>
        <v>5.059791226215645</v>
      </c>
      <c r="FQ69" s="84">
        <f t="shared" si="43"/>
        <v>5.4179115570419913</v>
      </c>
      <c r="FR69" s="86">
        <f t="shared" si="23"/>
        <v>-0.14034068912117684</v>
      </c>
      <c r="FS69" s="85">
        <v>0.5</v>
      </c>
      <c r="FT69" s="85">
        <v>1.8</v>
      </c>
      <c r="FU69" s="85">
        <v>33.6</v>
      </c>
      <c r="FV69" s="85">
        <v>174</v>
      </c>
      <c r="FW69" s="85">
        <v>85</v>
      </c>
      <c r="FX69" s="85">
        <v>32</v>
      </c>
      <c r="FY69" s="85">
        <v>838</v>
      </c>
      <c r="FZ69" s="85">
        <v>434</v>
      </c>
      <c r="GA69" s="85">
        <v>160</v>
      </c>
      <c r="GB69" s="85">
        <v>21</v>
      </c>
    </row>
    <row r="70" spans="1:184">
      <c r="A70" s="84">
        <v>68</v>
      </c>
      <c r="B70" s="93">
        <v>2781626</v>
      </c>
      <c r="C70" s="85">
        <v>20171130</v>
      </c>
      <c r="D70" s="88">
        <v>87</v>
      </c>
      <c r="E70" s="85">
        <v>1</v>
      </c>
      <c r="F70" s="88">
        <v>165</v>
      </c>
      <c r="G70" s="88">
        <v>50</v>
      </c>
      <c r="H70" s="84">
        <f t="shared" si="59"/>
        <v>18.365472910927455</v>
      </c>
      <c r="I70" s="86">
        <v>0</v>
      </c>
      <c r="J70" s="86">
        <v>1</v>
      </c>
      <c r="K70" s="86">
        <v>0</v>
      </c>
      <c r="L70" s="86">
        <v>0</v>
      </c>
      <c r="M70" s="86">
        <v>0</v>
      </c>
      <c r="N70" s="86">
        <v>0</v>
      </c>
      <c r="O70" s="86">
        <v>0</v>
      </c>
      <c r="P70" s="86">
        <v>1</v>
      </c>
      <c r="Q70" s="86">
        <v>0</v>
      </c>
      <c r="R70" s="86">
        <v>1</v>
      </c>
      <c r="S70" s="85">
        <v>0</v>
      </c>
      <c r="T70" s="85">
        <v>0</v>
      </c>
      <c r="U70" s="85">
        <v>0</v>
      </c>
      <c r="V70" s="85">
        <v>0</v>
      </c>
      <c r="W70" s="85">
        <v>0</v>
      </c>
      <c r="X70" s="85">
        <v>3</v>
      </c>
      <c r="Y70" s="85">
        <v>2</v>
      </c>
      <c r="Z70" s="85">
        <v>1</v>
      </c>
      <c r="AA70" s="85">
        <v>1</v>
      </c>
      <c r="AB70" s="85">
        <v>0</v>
      </c>
      <c r="AC70" s="85">
        <v>1</v>
      </c>
      <c r="AD70" s="85">
        <v>0</v>
      </c>
      <c r="AE70" s="85">
        <v>0</v>
      </c>
      <c r="AF70" s="88">
        <v>70.400000000000006</v>
      </c>
      <c r="AG70" s="85">
        <v>49.8</v>
      </c>
      <c r="AH70" s="88">
        <v>7.5</v>
      </c>
      <c r="AI70" s="88">
        <v>4</v>
      </c>
      <c r="AJ70" s="85">
        <v>0</v>
      </c>
      <c r="AK70" s="85">
        <v>0</v>
      </c>
      <c r="AL70" s="85">
        <v>0</v>
      </c>
      <c r="AM70" s="85">
        <v>1</v>
      </c>
      <c r="AN70" s="86">
        <f>2000/24/60/G70/2</f>
        <v>1.3888888888888888E-2</v>
      </c>
      <c r="AO70" s="85">
        <v>10</v>
      </c>
      <c r="AP70" s="85">
        <v>0</v>
      </c>
      <c r="AQ70" s="88">
        <v>23</v>
      </c>
      <c r="AR70" s="88" t="s">
        <v>202</v>
      </c>
      <c r="AS70" s="85">
        <v>0</v>
      </c>
      <c r="AT70" s="88"/>
      <c r="AU70" s="88">
        <v>1200</v>
      </c>
      <c r="AV70" s="88">
        <v>3255</v>
      </c>
      <c r="AW70" s="88">
        <v>2565</v>
      </c>
      <c r="AX70" s="88">
        <v>2065</v>
      </c>
      <c r="AY70" s="85">
        <v>2700</v>
      </c>
      <c r="AZ70" s="85">
        <f t="shared" si="60"/>
        <v>4455</v>
      </c>
      <c r="BA70" s="86">
        <f t="shared" si="34"/>
        <v>9085</v>
      </c>
      <c r="BB70" s="86">
        <v>0</v>
      </c>
      <c r="BC70" s="86">
        <v>90</v>
      </c>
      <c r="BD70" s="86">
        <v>150</v>
      </c>
      <c r="BE70" s="86">
        <v>270</v>
      </c>
      <c r="BF70" s="86">
        <f t="shared" si="52"/>
        <v>510</v>
      </c>
      <c r="BG70" s="86">
        <f t="shared" si="53"/>
        <v>1200</v>
      </c>
      <c r="BH70" s="86">
        <f t="shared" si="53"/>
        <v>3165</v>
      </c>
      <c r="BI70" s="86">
        <f t="shared" si="53"/>
        <v>2415</v>
      </c>
      <c r="BJ70" s="86">
        <f t="shared" si="53"/>
        <v>1795</v>
      </c>
      <c r="BK70" s="87">
        <f t="shared" si="24"/>
        <v>8575</v>
      </c>
      <c r="BL70" s="87">
        <f t="shared" si="51"/>
        <v>0</v>
      </c>
      <c r="BM70" s="87">
        <f t="shared" si="51"/>
        <v>2.7649769585253458E-2</v>
      </c>
      <c r="BN70" s="87">
        <f t="shared" si="51"/>
        <v>5.8479532163742687E-2</v>
      </c>
      <c r="BO70" s="87">
        <f t="shared" si="51"/>
        <v>0.13075060532687652</v>
      </c>
      <c r="BP70" s="87">
        <f t="shared" si="36"/>
        <v>5.613648871766648E-2</v>
      </c>
      <c r="BQ70" s="88">
        <v>184</v>
      </c>
      <c r="BR70" s="88">
        <v>122</v>
      </c>
      <c r="BS70" s="88">
        <v>123</v>
      </c>
      <c r="BT70" s="88">
        <v>142</v>
      </c>
      <c r="BU70" s="88">
        <v>58</v>
      </c>
      <c r="BV70" s="88">
        <v>83</v>
      </c>
      <c r="BW70" s="88">
        <v>66</v>
      </c>
      <c r="BX70" s="88">
        <v>62</v>
      </c>
      <c r="BY70" s="88">
        <v>32</v>
      </c>
      <c r="BZ70" s="88">
        <v>58</v>
      </c>
      <c r="CA70" s="88">
        <v>58</v>
      </c>
      <c r="CB70" s="88">
        <v>68</v>
      </c>
      <c r="CC70" s="88">
        <v>30.2</v>
      </c>
      <c r="CD70" s="88">
        <v>39.200000000000003</v>
      </c>
      <c r="CE70" s="88">
        <v>33.200000000000003</v>
      </c>
      <c r="CF70" s="88">
        <v>33.299999999999997</v>
      </c>
      <c r="CG70" s="86">
        <f t="shared" si="32"/>
        <v>3.3112582781456956E-2</v>
      </c>
      <c r="CH70" s="86">
        <f t="shared" si="32"/>
        <v>2.551020408163265E-2</v>
      </c>
      <c r="CI70" s="86">
        <f t="shared" si="32"/>
        <v>3.012048192771084E-2</v>
      </c>
      <c r="CJ70" s="86">
        <f t="shared" si="32"/>
        <v>3.0030030030030033E-2</v>
      </c>
      <c r="CK70" s="88">
        <v>3</v>
      </c>
      <c r="CL70" s="88">
        <v>3.3</v>
      </c>
      <c r="CM70" s="88">
        <v>2.7</v>
      </c>
      <c r="CN70" s="88">
        <v>2.7</v>
      </c>
      <c r="CO70" s="88">
        <v>26</v>
      </c>
      <c r="CP70" s="88">
        <v>19</v>
      </c>
      <c r="CQ70" s="88">
        <v>17</v>
      </c>
      <c r="CR70" s="88">
        <v>17</v>
      </c>
      <c r="CS70" s="88">
        <v>16</v>
      </c>
      <c r="CT70" s="88">
        <v>1.0900000000000001</v>
      </c>
      <c r="CU70" s="88">
        <v>0.89</v>
      </c>
      <c r="CV70" s="88">
        <v>0.93</v>
      </c>
      <c r="CW70" s="88">
        <v>1.01</v>
      </c>
      <c r="CX70" s="85">
        <v>0.99</v>
      </c>
      <c r="CY70" s="86">
        <f t="shared" si="56"/>
        <v>0.20000000000000007</v>
      </c>
      <c r="CZ70" s="86">
        <f t="shared" si="61"/>
        <v>-8.0000000000000071E-2</v>
      </c>
      <c r="DA70" s="88">
        <v>0</v>
      </c>
      <c r="DB70" s="86">
        <f t="shared" si="54"/>
        <v>23.853211009174309</v>
      </c>
      <c r="DC70" s="86">
        <f t="shared" si="54"/>
        <v>21.348314606741571</v>
      </c>
      <c r="DD70" s="86">
        <f t="shared" si="54"/>
        <v>18.279569892473116</v>
      </c>
      <c r="DE70" s="86">
        <f t="shared" si="54"/>
        <v>16.831683168316832</v>
      </c>
      <c r="DF70" s="88">
        <v>49</v>
      </c>
      <c r="DG70" s="88">
        <v>61.2</v>
      </c>
      <c r="DH70" s="88">
        <v>58.3</v>
      </c>
      <c r="DI70" s="88">
        <v>53.3</v>
      </c>
      <c r="DJ70" s="88">
        <v>4.2</v>
      </c>
      <c r="DK70" s="88">
        <v>4.4000000000000004</v>
      </c>
      <c r="DL70" s="88">
        <v>4.2</v>
      </c>
      <c r="DM70" s="88">
        <v>4.3</v>
      </c>
      <c r="DN70" s="88">
        <v>146</v>
      </c>
      <c r="DO70" s="88">
        <v>144</v>
      </c>
      <c r="DP70" s="88">
        <v>147</v>
      </c>
      <c r="DQ70" s="88">
        <v>146</v>
      </c>
      <c r="DR70" s="85">
        <v>146</v>
      </c>
      <c r="DS70" s="86">
        <f t="shared" si="57"/>
        <v>-2</v>
      </c>
      <c r="DT70" s="86">
        <f t="shared" si="30"/>
        <v>1</v>
      </c>
      <c r="DU70" s="86">
        <f t="shared" si="31"/>
        <v>0</v>
      </c>
      <c r="DV70" s="86">
        <f t="shared" si="62"/>
        <v>147</v>
      </c>
      <c r="DW70" s="86">
        <f t="shared" si="63"/>
        <v>1</v>
      </c>
      <c r="DX70" s="86">
        <f t="shared" si="58"/>
        <v>3</v>
      </c>
      <c r="DY70" s="86">
        <f t="shared" si="64"/>
        <v>18.400102752293577</v>
      </c>
      <c r="DZ70" s="88">
        <v>4.2</v>
      </c>
      <c r="EA70" s="88">
        <v>4.4000000000000004</v>
      </c>
      <c r="EB70" s="88">
        <v>4.2</v>
      </c>
      <c r="EC70" s="88">
        <v>4.3</v>
      </c>
      <c r="ED70" s="88">
        <v>4.0999999999999996</v>
      </c>
      <c r="EE70" s="88">
        <v>118</v>
      </c>
      <c r="EF70" s="88">
        <v>820.1</v>
      </c>
      <c r="EG70" s="88">
        <v>809.5</v>
      </c>
      <c r="EH70" s="85">
        <f t="shared" si="27"/>
        <v>-10.600000000000023</v>
      </c>
      <c r="EI70" s="88"/>
      <c r="EJ70" s="82">
        <f t="shared" si="65"/>
        <v>307.84126984126982</v>
      </c>
      <c r="EK70" s="88">
        <v>293</v>
      </c>
      <c r="EL70" s="88">
        <v>287</v>
      </c>
      <c r="EM70" s="84"/>
      <c r="EN70" s="85"/>
      <c r="EO70" s="85">
        <v>323</v>
      </c>
      <c r="EP70" s="85">
        <v>549</v>
      </c>
      <c r="EQ70" s="84"/>
      <c r="ER70" s="86">
        <f t="shared" si="37"/>
        <v>323</v>
      </c>
      <c r="ES70" s="85">
        <v>126</v>
      </c>
      <c r="ET70" s="85">
        <v>595</v>
      </c>
      <c r="EU70" s="85"/>
      <c r="EV70" s="85">
        <v>9</v>
      </c>
      <c r="EW70" s="85">
        <v>122.5</v>
      </c>
      <c r="EX70" s="85"/>
      <c r="EY70" s="85">
        <v>157</v>
      </c>
      <c r="EZ70" s="85"/>
      <c r="FA70" s="85">
        <v>107</v>
      </c>
      <c r="FB70" s="85"/>
      <c r="FC70" s="85">
        <v>10.5</v>
      </c>
      <c r="FD70" s="85">
        <v>46.1</v>
      </c>
      <c r="FE70" s="85"/>
      <c r="FF70" s="85"/>
      <c r="FG70" s="85"/>
      <c r="FH70" s="85"/>
      <c r="FI70" s="85">
        <f t="shared" si="50"/>
        <v>1.9128919860627178</v>
      </c>
      <c r="FJ70" s="85">
        <f t="shared" si="40"/>
        <v>13.023592085235924</v>
      </c>
      <c r="FK70" s="86">
        <f t="shared" si="48"/>
        <v>0.59228403690243225</v>
      </c>
      <c r="FL70" s="86">
        <f t="shared" si="44"/>
        <v>30.277777777777775</v>
      </c>
      <c r="FM70" s="86">
        <f t="shared" si="41"/>
        <v>9.0869089099054285</v>
      </c>
      <c r="FN70" s="84">
        <f t="shared" si="45"/>
        <v>58.692307692307693</v>
      </c>
      <c r="FO70" s="84">
        <f t="shared" si="49"/>
        <v>30.053571428571423</v>
      </c>
      <c r="FP70" s="84"/>
      <c r="FQ70" s="84">
        <f t="shared" si="43"/>
        <v>5.8779599271402567</v>
      </c>
      <c r="FR70" s="86">
        <f t="shared" si="23"/>
        <v>-1.7116724738675961</v>
      </c>
      <c r="FS70" s="85"/>
      <c r="FT70" s="85">
        <v>1.1000000000000001</v>
      </c>
      <c r="FU70" s="85"/>
      <c r="FV70" s="85">
        <v>36.1</v>
      </c>
      <c r="FW70" s="85"/>
      <c r="FX70" s="85">
        <v>14</v>
      </c>
      <c r="FY70" s="85"/>
      <c r="FZ70" s="85">
        <v>199</v>
      </c>
      <c r="GA70" s="85"/>
      <c r="GB70" s="85">
        <v>5</v>
      </c>
    </row>
    <row r="71" spans="1:184">
      <c r="A71" s="84">
        <v>69</v>
      </c>
      <c r="B71" s="93">
        <v>5039255</v>
      </c>
      <c r="C71" s="85">
        <v>20171213</v>
      </c>
      <c r="D71" s="88">
        <v>55</v>
      </c>
      <c r="E71" s="85">
        <v>1</v>
      </c>
      <c r="F71" s="88">
        <v>170</v>
      </c>
      <c r="G71" s="88">
        <v>69.5</v>
      </c>
      <c r="H71" s="84">
        <f t="shared" si="59"/>
        <v>24.048442906574394</v>
      </c>
      <c r="I71" s="86">
        <v>1</v>
      </c>
      <c r="J71" s="86">
        <v>0</v>
      </c>
      <c r="K71" s="86">
        <v>0</v>
      </c>
      <c r="L71" s="86">
        <v>0</v>
      </c>
      <c r="M71" s="86">
        <v>0</v>
      </c>
      <c r="N71" s="86">
        <v>0</v>
      </c>
      <c r="O71" s="86">
        <v>0</v>
      </c>
      <c r="P71" s="86">
        <v>0</v>
      </c>
      <c r="Q71" s="86">
        <v>0</v>
      </c>
      <c r="R71" s="86">
        <v>0</v>
      </c>
      <c r="S71" s="85">
        <v>0</v>
      </c>
      <c r="T71" s="85">
        <v>0</v>
      </c>
      <c r="U71" s="85">
        <v>0</v>
      </c>
      <c r="V71" s="85">
        <v>0</v>
      </c>
      <c r="W71" s="85">
        <v>0</v>
      </c>
      <c r="X71" s="85">
        <v>2</v>
      </c>
      <c r="Y71" s="85">
        <v>2</v>
      </c>
      <c r="Z71" s="85">
        <v>1</v>
      </c>
      <c r="AA71" s="85">
        <v>1</v>
      </c>
      <c r="AB71" s="85">
        <v>1</v>
      </c>
      <c r="AC71" s="85">
        <v>0</v>
      </c>
      <c r="AD71" s="85">
        <v>0</v>
      </c>
      <c r="AE71" s="85">
        <v>0</v>
      </c>
      <c r="AF71" s="88">
        <v>28.5</v>
      </c>
      <c r="AG71" s="85">
        <v>79.900000000000006</v>
      </c>
      <c r="AH71" s="88">
        <v>7.5</v>
      </c>
      <c r="AI71" s="88">
        <v>13</v>
      </c>
      <c r="AJ71" s="85">
        <v>0</v>
      </c>
      <c r="AK71" s="85">
        <v>0</v>
      </c>
      <c r="AL71" s="85">
        <v>0</v>
      </c>
      <c r="AM71" s="85">
        <v>0</v>
      </c>
      <c r="AN71" s="86"/>
      <c r="AO71" s="85">
        <v>0</v>
      </c>
      <c r="AP71" s="85">
        <v>0</v>
      </c>
      <c r="AQ71" s="88">
        <v>18</v>
      </c>
      <c r="AR71" s="85"/>
      <c r="AS71" s="85">
        <v>0</v>
      </c>
      <c r="AT71" s="85"/>
      <c r="AU71" s="88">
        <v>1000</v>
      </c>
      <c r="AV71" s="88">
        <v>4400</v>
      </c>
      <c r="AW71" s="88">
        <v>6400</v>
      </c>
      <c r="AX71" s="88">
        <v>5700</v>
      </c>
      <c r="AY71" s="85">
        <v>2800</v>
      </c>
      <c r="AZ71" s="85">
        <f t="shared" si="60"/>
        <v>5400</v>
      </c>
      <c r="BA71" s="86">
        <f t="shared" si="34"/>
        <v>17500</v>
      </c>
      <c r="BB71" s="86">
        <v>100</v>
      </c>
      <c r="BC71" s="86">
        <v>900</v>
      </c>
      <c r="BD71" s="86">
        <v>2300</v>
      </c>
      <c r="BE71" s="86">
        <v>2000</v>
      </c>
      <c r="BF71" s="86">
        <f t="shared" si="52"/>
        <v>5300</v>
      </c>
      <c r="BG71" s="86">
        <f t="shared" si="53"/>
        <v>900</v>
      </c>
      <c r="BH71" s="86">
        <f t="shared" si="53"/>
        <v>3500</v>
      </c>
      <c r="BI71" s="86">
        <f t="shared" si="53"/>
        <v>4100</v>
      </c>
      <c r="BJ71" s="86">
        <f t="shared" si="53"/>
        <v>3700</v>
      </c>
      <c r="BK71" s="87">
        <f t="shared" si="24"/>
        <v>12200</v>
      </c>
      <c r="BL71" s="87">
        <f t="shared" si="51"/>
        <v>0.1</v>
      </c>
      <c r="BM71" s="87">
        <f t="shared" si="51"/>
        <v>0.20454545454545456</v>
      </c>
      <c r="BN71" s="87">
        <f t="shared" si="51"/>
        <v>0.359375</v>
      </c>
      <c r="BO71" s="87">
        <f t="shared" si="51"/>
        <v>0.35087719298245612</v>
      </c>
      <c r="BP71" s="87">
        <f t="shared" si="36"/>
        <v>0.30285714285714288</v>
      </c>
      <c r="BQ71" s="88">
        <v>141</v>
      </c>
      <c r="BR71" s="88">
        <v>160</v>
      </c>
      <c r="BS71" s="88">
        <v>168</v>
      </c>
      <c r="BT71" s="88">
        <v>152</v>
      </c>
      <c r="BU71" s="88">
        <v>93</v>
      </c>
      <c r="BV71" s="88">
        <v>75</v>
      </c>
      <c r="BW71" s="88">
        <v>100</v>
      </c>
      <c r="BX71" s="88">
        <v>96</v>
      </c>
      <c r="BY71" s="88">
        <v>94</v>
      </c>
      <c r="BZ71" s="88">
        <v>95</v>
      </c>
      <c r="CA71" s="88">
        <v>103</v>
      </c>
      <c r="CB71" s="88">
        <v>100</v>
      </c>
      <c r="CC71" s="88">
        <v>48.6</v>
      </c>
      <c r="CD71" s="88">
        <v>47.5</v>
      </c>
      <c r="CE71" s="88">
        <v>45.7</v>
      </c>
      <c r="CF71" s="88">
        <v>46.1</v>
      </c>
      <c r="CG71" s="86">
        <f t="shared" si="32"/>
        <v>2.0576131687242798E-2</v>
      </c>
      <c r="CH71" s="86">
        <f t="shared" si="32"/>
        <v>2.1052631578947368E-2</v>
      </c>
      <c r="CI71" s="86">
        <f t="shared" si="32"/>
        <v>2.1881838074398249E-2</v>
      </c>
      <c r="CJ71" s="86">
        <f t="shared" si="32"/>
        <v>2.1691973969631236E-2</v>
      </c>
      <c r="CK71" s="88">
        <v>3.2</v>
      </c>
      <c r="CL71" s="88">
        <v>3</v>
      </c>
      <c r="CM71" s="88">
        <v>3.1</v>
      </c>
      <c r="CN71" s="88">
        <v>3.3</v>
      </c>
      <c r="CO71" s="88">
        <v>33</v>
      </c>
      <c r="CP71" s="88">
        <v>28</v>
      </c>
      <c r="CQ71" s="88">
        <v>15</v>
      </c>
      <c r="CR71" s="88">
        <v>8</v>
      </c>
      <c r="CS71" s="88">
        <v>11</v>
      </c>
      <c r="CT71" s="88">
        <v>1.1499999999999999</v>
      </c>
      <c r="CU71" s="88">
        <v>1.06</v>
      </c>
      <c r="CV71" s="88">
        <v>0.92</v>
      </c>
      <c r="CW71" s="88">
        <v>0.84</v>
      </c>
      <c r="CX71" s="85">
        <v>0.79</v>
      </c>
      <c r="CY71" s="86">
        <f t="shared" si="56"/>
        <v>0.30999999999999994</v>
      </c>
      <c r="CZ71" s="86">
        <f t="shared" si="61"/>
        <v>-8.9999999999999858E-2</v>
      </c>
      <c r="DA71" s="88">
        <v>0</v>
      </c>
      <c r="DB71" s="86">
        <f t="shared" si="54"/>
        <v>28.695652173913047</v>
      </c>
      <c r="DC71" s="86">
        <f t="shared" si="54"/>
        <v>26.415094339622641</v>
      </c>
      <c r="DD71" s="86">
        <f t="shared" si="54"/>
        <v>16.304347826086957</v>
      </c>
      <c r="DE71" s="86">
        <f t="shared" si="54"/>
        <v>9.5238095238095237</v>
      </c>
      <c r="DF71" s="88">
        <v>53</v>
      </c>
      <c r="DG71" s="88">
        <v>57.9</v>
      </c>
      <c r="DH71" s="88">
        <v>67.599999999999994</v>
      </c>
      <c r="DI71" s="88">
        <v>74.7</v>
      </c>
      <c r="DJ71" s="88">
        <v>6.1</v>
      </c>
      <c r="DK71" s="88">
        <v>6.7</v>
      </c>
      <c r="DL71" s="88">
        <v>6.1</v>
      </c>
      <c r="DM71" s="88">
        <v>5.5</v>
      </c>
      <c r="DN71" s="88">
        <v>138</v>
      </c>
      <c r="DO71" s="88">
        <v>142</v>
      </c>
      <c r="DP71" s="88">
        <v>147</v>
      </c>
      <c r="DQ71" s="88">
        <v>144</v>
      </c>
      <c r="DR71" s="85">
        <v>138</v>
      </c>
      <c r="DS71" s="86">
        <f t="shared" si="57"/>
        <v>4</v>
      </c>
      <c r="DT71" s="86">
        <f t="shared" si="30"/>
        <v>9</v>
      </c>
      <c r="DU71" s="86">
        <f t="shared" si="31"/>
        <v>6</v>
      </c>
      <c r="DV71" s="86">
        <f t="shared" si="62"/>
        <v>147</v>
      </c>
      <c r="DW71" s="86">
        <f t="shared" si="63"/>
        <v>9</v>
      </c>
      <c r="DX71" s="86">
        <f t="shared" si="58"/>
        <v>9</v>
      </c>
      <c r="DY71" s="86">
        <f t="shared" si="64"/>
        <v>16.801860869565214</v>
      </c>
      <c r="DZ71" s="88">
        <v>4.9000000000000004</v>
      </c>
      <c r="EA71" s="88">
        <v>4.5</v>
      </c>
      <c r="EB71" s="88">
        <v>3.7</v>
      </c>
      <c r="EC71" s="88">
        <v>4</v>
      </c>
      <c r="ED71" s="88">
        <v>4.4000000000000004</v>
      </c>
      <c r="EE71" s="88">
        <v>166</v>
      </c>
      <c r="EF71" s="88">
        <v>1587.3</v>
      </c>
      <c r="EG71" s="88">
        <v>1220.5</v>
      </c>
      <c r="EH71" s="85">
        <f t="shared" si="27"/>
        <v>-366.79999999999995</v>
      </c>
      <c r="EI71" s="88">
        <v>287</v>
      </c>
      <c r="EJ71" s="82">
        <f t="shared" si="65"/>
        <v>297.00793650793651</v>
      </c>
      <c r="EK71" s="88">
        <v>293</v>
      </c>
      <c r="EL71" s="88">
        <v>280</v>
      </c>
      <c r="EM71" s="84"/>
      <c r="EN71" s="85">
        <v>861</v>
      </c>
      <c r="EO71" s="85">
        <v>442</v>
      </c>
      <c r="EP71" s="85">
        <v>478</v>
      </c>
      <c r="EQ71" s="84"/>
      <c r="ER71" s="86">
        <f t="shared" si="37"/>
        <v>-419</v>
      </c>
      <c r="ES71" s="85">
        <v>1792</v>
      </c>
      <c r="ET71" s="85">
        <v>489</v>
      </c>
      <c r="EU71" s="85"/>
      <c r="EV71" s="85">
        <v>139.6</v>
      </c>
      <c r="EW71" s="85">
        <v>78</v>
      </c>
      <c r="EX71" s="85"/>
      <c r="EY71" s="85">
        <v>8</v>
      </c>
      <c r="EZ71" s="85"/>
      <c r="FA71" s="85">
        <v>136</v>
      </c>
      <c r="FB71" s="85"/>
      <c r="FC71" s="85">
        <v>35.200000000000003</v>
      </c>
      <c r="FD71" s="85">
        <v>15.3</v>
      </c>
      <c r="FE71" s="85"/>
      <c r="FF71" s="85">
        <v>22.4</v>
      </c>
      <c r="FG71" s="85"/>
      <c r="FH71" s="85">
        <f t="shared" si="39"/>
        <v>3</v>
      </c>
      <c r="FI71" s="85">
        <f t="shared" si="50"/>
        <v>1.7071428571428571</v>
      </c>
      <c r="FJ71" s="85">
        <f t="shared" si="40"/>
        <v>4.7755491881566373E-2</v>
      </c>
      <c r="FK71" s="86">
        <f t="shared" si="48"/>
        <v>0.99814195466369382</v>
      </c>
      <c r="FL71" s="86">
        <f t="shared" si="44"/>
        <v>5.9177825858136943</v>
      </c>
      <c r="FM71" s="86">
        <f t="shared" si="41"/>
        <v>3.5218531468531467</v>
      </c>
      <c r="FN71" s="84">
        <f t="shared" si="45"/>
        <v>44.733871667969083</v>
      </c>
      <c r="FO71" s="84">
        <f t="shared" si="49"/>
        <v>45.024475524475527</v>
      </c>
      <c r="FP71" s="84">
        <f t="shared" si="46"/>
        <v>2.3945578231292517</v>
      </c>
      <c r="FQ71" s="84">
        <f t="shared" si="43"/>
        <v>2.03689615823507</v>
      </c>
      <c r="FR71" s="86">
        <f t="shared" si="23"/>
        <v>-1.3749999999999998</v>
      </c>
      <c r="FS71" s="85">
        <v>0.8</v>
      </c>
      <c r="FT71" s="85">
        <v>0.8</v>
      </c>
      <c r="FU71" s="85">
        <v>286</v>
      </c>
      <c r="FV71" s="85">
        <v>42.1</v>
      </c>
      <c r="FW71" s="85">
        <v>28</v>
      </c>
      <c r="FX71" s="85">
        <v>10</v>
      </c>
      <c r="FY71" s="85">
        <v>294</v>
      </c>
      <c r="FZ71" s="85">
        <v>81</v>
      </c>
      <c r="GA71" s="85">
        <v>5</v>
      </c>
      <c r="GB71" s="85">
        <v>18</v>
      </c>
    </row>
    <row r="72" spans="1:184">
      <c r="A72" s="84">
        <v>70</v>
      </c>
      <c r="B72" s="93">
        <v>5606141</v>
      </c>
      <c r="C72" s="85">
        <v>20171213</v>
      </c>
      <c r="D72" s="88">
        <v>43</v>
      </c>
      <c r="E72" s="85">
        <v>1</v>
      </c>
      <c r="F72" s="88">
        <v>161</v>
      </c>
      <c r="G72" s="88">
        <v>73.900000000000006</v>
      </c>
      <c r="H72" s="84">
        <f t="shared" si="59"/>
        <v>28.509702557771693</v>
      </c>
      <c r="I72" s="86">
        <v>0</v>
      </c>
      <c r="J72" s="86">
        <v>1</v>
      </c>
      <c r="K72" s="86">
        <v>1</v>
      </c>
      <c r="L72" s="86">
        <v>0</v>
      </c>
      <c r="M72" s="86">
        <v>0</v>
      </c>
      <c r="N72" s="86">
        <v>0</v>
      </c>
      <c r="O72" s="86">
        <v>1</v>
      </c>
      <c r="P72" s="86">
        <v>0</v>
      </c>
      <c r="Q72" s="86">
        <v>1</v>
      </c>
      <c r="R72" s="86">
        <v>1</v>
      </c>
      <c r="S72" s="85">
        <v>0</v>
      </c>
      <c r="T72" s="85">
        <v>0</v>
      </c>
      <c r="U72" s="85">
        <v>0</v>
      </c>
      <c r="V72" s="85">
        <v>0</v>
      </c>
      <c r="W72" s="85">
        <v>1</v>
      </c>
      <c r="X72" s="85">
        <v>2</v>
      </c>
      <c r="Y72" s="85">
        <v>2</v>
      </c>
      <c r="Z72" s="85">
        <v>1</v>
      </c>
      <c r="AA72" s="85">
        <v>1</v>
      </c>
      <c r="AB72" s="85">
        <v>0</v>
      </c>
      <c r="AC72" s="85">
        <v>0</v>
      </c>
      <c r="AD72" s="85">
        <v>0</v>
      </c>
      <c r="AE72" s="85">
        <v>0</v>
      </c>
      <c r="AF72" s="88">
        <v>13.5</v>
      </c>
      <c r="AG72" s="85">
        <v>64.099999999999994</v>
      </c>
      <c r="AH72" s="88">
        <v>7.5</v>
      </c>
      <c r="AI72" s="88">
        <v>7</v>
      </c>
      <c r="AJ72" s="85">
        <v>1</v>
      </c>
      <c r="AK72" s="85">
        <v>0</v>
      </c>
      <c r="AL72" s="85">
        <v>1</v>
      </c>
      <c r="AM72" s="85">
        <v>0</v>
      </c>
      <c r="AN72" s="86"/>
      <c r="AO72" s="85">
        <v>0</v>
      </c>
      <c r="AP72" s="85">
        <v>0</v>
      </c>
      <c r="AQ72" s="88">
        <v>28</v>
      </c>
      <c r="AR72" s="85"/>
      <c r="AS72" s="85">
        <v>0</v>
      </c>
      <c r="AT72" s="85"/>
      <c r="AU72" s="88">
        <v>5200</v>
      </c>
      <c r="AV72" s="88">
        <v>9700</v>
      </c>
      <c r="AW72" s="88">
        <v>2550</v>
      </c>
      <c r="AX72" s="88">
        <v>3900</v>
      </c>
      <c r="AY72" s="85">
        <v>2200</v>
      </c>
      <c r="AZ72" s="85">
        <f t="shared" si="60"/>
        <v>14900</v>
      </c>
      <c r="BA72" s="86">
        <f t="shared" si="34"/>
        <v>21350</v>
      </c>
      <c r="BB72" s="86">
        <v>0</v>
      </c>
      <c r="BC72" s="86">
        <v>1800</v>
      </c>
      <c r="BD72" s="86">
        <v>1000</v>
      </c>
      <c r="BE72" s="86">
        <v>1700</v>
      </c>
      <c r="BF72" s="86">
        <f t="shared" si="52"/>
        <v>4500</v>
      </c>
      <c r="BG72" s="86">
        <f t="shared" si="53"/>
        <v>5200</v>
      </c>
      <c r="BH72" s="86">
        <f t="shared" si="53"/>
        <v>7900</v>
      </c>
      <c r="BI72" s="86">
        <f t="shared" si="53"/>
        <v>1550</v>
      </c>
      <c r="BJ72" s="86">
        <f t="shared" si="53"/>
        <v>2200</v>
      </c>
      <c r="BK72" s="87">
        <f t="shared" si="24"/>
        <v>16850</v>
      </c>
      <c r="BL72" s="87">
        <f t="shared" si="51"/>
        <v>0</v>
      </c>
      <c r="BM72" s="87">
        <f t="shared" si="51"/>
        <v>0.18556701030927836</v>
      </c>
      <c r="BN72" s="87">
        <f t="shared" si="51"/>
        <v>0.39215686274509803</v>
      </c>
      <c r="BO72" s="87">
        <f t="shared" si="51"/>
        <v>0.4358974358974359</v>
      </c>
      <c r="BP72" s="87">
        <f t="shared" si="36"/>
        <v>0.21077283372365341</v>
      </c>
      <c r="BQ72" s="88">
        <v>135</v>
      </c>
      <c r="BR72" s="88">
        <v>116</v>
      </c>
      <c r="BS72" s="88">
        <v>135</v>
      </c>
      <c r="BT72" s="88">
        <v>110</v>
      </c>
      <c r="BU72" s="88">
        <v>107</v>
      </c>
      <c r="BV72" s="88">
        <v>84</v>
      </c>
      <c r="BW72" s="88">
        <v>71</v>
      </c>
      <c r="BX72" s="88">
        <v>90</v>
      </c>
      <c r="BY72" s="88">
        <v>113</v>
      </c>
      <c r="BZ72" s="88">
        <v>105</v>
      </c>
      <c r="CA72" s="88">
        <v>104</v>
      </c>
      <c r="CB72" s="88">
        <v>109</v>
      </c>
      <c r="CC72" s="88">
        <v>52.3</v>
      </c>
      <c r="CD72" s="88">
        <v>54.2</v>
      </c>
      <c r="CE72" s="88">
        <v>54.1</v>
      </c>
      <c r="CF72" s="88">
        <v>55.8</v>
      </c>
      <c r="CG72" s="86">
        <f t="shared" si="32"/>
        <v>1.9120458891013385E-2</v>
      </c>
      <c r="CH72" s="86">
        <f t="shared" si="32"/>
        <v>1.8450184501845018E-2</v>
      </c>
      <c r="CI72" s="86">
        <f t="shared" si="32"/>
        <v>1.8484288354898334E-2</v>
      </c>
      <c r="CJ72" s="86">
        <f t="shared" si="32"/>
        <v>1.7921146953405021E-2</v>
      </c>
      <c r="CK72" s="88">
        <v>4</v>
      </c>
      <c r="CL72" s="88">
        <v>4</v>
      </c>
      <c r="CM72" s="88">
        <v>4.0999999999999996</v>
      </c>
      <c r="CN72" s="88">
        <v>4.5</v>
      </c>
      <c r="CO72" s="88">
        <v>16</v>
      </c>
      <c r="CP72" s="88">
        <v>11</v>
      </c>
      <c r="CQ72" s="88">
        <v>12</v>
      </c>
      <c r="CR72" s="88">
        <v>13</v>
      </c>
      <c r="CS72" s="88">
        <v>18</v>
      </c>
      <c r="CT72" s="88">
        <v>1.19</v>
      </c>
      <c r="CU72" s="88">
        <v>1.17</v>
      </c>
      <c r="CV72" s="88">
        <v>1.29</v>
      </c>
      <c r="CW72" s="88">
        <v>1.21</v>
      </c>
      <c r="CX72" s="85">
        <v>1.1100000000000001</v>
      </c>
      <c r="CY72" s="86">
        <f t="shared" si="56"/>
        <v>0.12000000000000011</v>
      </c>
      <c r="CZ72" s="86">
        <f t="shared" si="61"/>
        <v>0.10000000000000009</v>
      </c>
      <c r="DA72" s="88">
        <v>0</v>
      </c>
      <c r="DB72" s="86">
        <f t="shared" si="54"/>
        <v>13.445378151260504</v>
      </c>
      <c r="DC72" s="86">
        <f t="shared" si="54"/>
        <v>9.4017094017094021</v>
      </c>
      <c r="DD72" s="86">
        <f t="shared" si="54"/>
        <v>9.3023255813953494</v>
      </c>
      <c r="DE72" s="86">
        <f t="shared" si="54"/>
        <v>10.743801652892563</v>
      </c>
      <c r="DF72" s="88">
        <v>54.5</v>
      </c>
      <c r="DG72" s="88">
        <v>55.5</v>
      </c>
      <c r="DH72" s="88">
        <v>49.9</v>
      </c>
      <c r="DI72" s="88">
        <v>53.5</v>
      </c>
      <c r="DJ72" s="88">
        <v>8.3000000000000007</v>
      </c>
      <c r="DK72" s="88">
        <v>10.4</v>
      </c>
      <c r="DL72" s="88">
        <v>11.2</v>
      </c>
      <c r="DM72" s="88">
        <v>11.3</v>
      </c>
      <c r="DN72" s="88">
        <v>143</v>
      </c>
      <c r="DO72" s="94">
        <v>149</v>
      </c>
      <c r="DP72" s="88">
        <v>147</v>
      </c>
      <c r="DQ72" s="88">
        <v>142</v>
      </c>
      <c r="DR72" s="85">
        <v>143</v>
      </c>
      <c r="DS72" s="86">
        <f t="shared" si="57"/>
        <v>6</v>
      </c>
      <c r="DT72" s="86">
        <f t="shared" si="30"/>
        <v>4</v>
      </c>
      <c r="DU72" s="86">
        <f t="shared" si="31"/>
        <v>-1</v>
      </c>
      <c r="DV72" s="86">
        <f t="shared" si="62"/>
        <v>149</v>
      </c>
      <c r="DW72" s="86">
        <f t="shared" si="63"/>
        <v>6</v>
      </c>
      <c r="DX72" s="86">
        <f t="shared" si="58"/>
        <v>7</v>
      </c>
      <c r="DY72" s="86">
        <f t="shared" si="64"/>
        <v>16.988852100840337</v>
      </c>
      <c r="DZ72" s="88">
        <v>4.4000000000000004</v>
      </c>
      <c r="EA72" s="88">
        <v>3.8</v>
      </c>
      <c r="EB72" s="88">
        <v>3.8</v>
      </c>
      <c r="EC72" s="88">
        <v>3.7</v>
      </c>
      <c r="ED72" s="88">
        <v>3.9</v>
      </c>
      <c r="EE72" s="88">
        <v>148</v>
      </c>
      <c r="EF72" s="88">
        <v>1301.7</v>
      </c>
      <c r="EG72" s="88">
        <v>453.7</v>
      </c>
      <c r="EH72" s="85">
        <f t="shared" si="27"/>
        <v>-848</v>
      </c>
      <c r="EI72" s="88">
        <v>290</v>
      </c>
      <c r="EJ72" s="82">
        <f t="shared" si="65"/>
        <v>299.93650793650795</v>
      </c>
      <c r="EK72" s="88">
        <v>300</v>
      </c>
      <c r="EL72" s="88">
        <v>285</v>
      </c>
      <c r="EM72" s="84"/>
      <c r="EN72" s="85">
        <v>423</v>
      </c>
      <c r="EO72" s="85">
        <v>373</v>
      </c>
      <c r="EP72" s="85">
        <v>259</v>
      </c>
      <c r="EQ72" s="84"/>
      <c r="ER72" s="86">
        <f t="shared" si="37"/>
        <v>-50</v>
      </c>
      <c r="ES72" s="85">
        <v>387</v>
      </c>
      <c r="ET72" s="85">
        <v>354</v>
      </c>
      <c r="EU72" s="85"/>
      <c r="EV72" s="85">
        <v>57.1</v>
      </c>
      <c r="EW72" s="85">
        <v>57.5</v>
      </c>
      <c r="EX72" s="85"/>
      <c r="EY72" s="85">
        <v>132</v>
      </c>
      <c r="EZ72" s="85"/>
      <c r="FA72" s="85">
        <v>37</v>
      </c>
      <c r="FB72" s="85"/>
      <c r="FC72" s="85">
        <v>17.5</v>
      </c>
      <c r="FD72" s="85">
        <v>14.5</v>
      </c>
      <c r="FE72" s="85"/>
      <c r="FF72" s="85">
        <v>11.9</v>
      </c>
      <c r="FG72" s="85"/>
      <c r="FH72" s="85">
        <f t="shared" si="39"/>
        <v>1.4586206896551723</v>
      </c>
      <c r="FI72" s="85">
        <f t="shared" si="50"/>
        <v>0.90877192982456145</v>
      </c>
      <c r="FJ72" s="85">
        <f t="shared" si="40"/>
        <v>1.923750505186582</v>
      </c>
      <c r="FK72" s="86">
        <f t="shared" si="48"/>
        <v>0.49948312557008206</v>
      </c>
      <c r="FL72" s="86">
        <f t="shared" si="44"/>
        <v>8.2888871198853664</v>
      </c>
      <c r="FM72" s="86">
        <f t="shared" si="41"/>
        <v>7.177257525083613</v>
      </c>
      <c r="FN72" s="84">
        <f t="shared" si="45"/>
        <v>50.408274956217163</v>
      </c>
      <c r="FO72" s="84">
        <f t="shared" si="49"/>
        <v>37.965217391304357</v>
      </c>
      <c r="FP72" s="84">
        <f t="shared" si="46"/>
        <v>2.7267354395013967</v>
      </c>
      <c r="FQ72" s="84">
        <f t="shared" si="43"/>
        <v>4.0911790911790913</v>
      </c>
      <c r="FR72" s="86">
        <f t="shared" si="23"/>
        <v>0.13937621832358665</v>
      </c>
      <c r="FS72" s="85">
        <v>0.6</v>
      </c>
      <c r="FT72" s="85">
        <v>3.5</v>
      </c>
      <c r="FU72" s="85">
        <v>59.9</v>
      </c>
      <c r="FV72" s="85">
        <v>105</v>
      </c>
      <c r="FW72" s="85">
        <v>49</v>
      </c>
      <c r="FX72" s="85">
        <v>12</v>
      </c>
      <c r="FY72" s="85">
        <v>1558</v>
      </c>
      <c r="FZ72" s="85">
        <v>282</v>
      </c>
      <c r="GA72" s="85">
        <v>20</v>
      </c>
      <c r="GB72" s="85">
        <v>5</v>
      </c>
    </row>
    <row r="73" spans="1:184">
      <c r="A73" s="84">
        <v>71</v>
      </c>
      <c r="B73" s="93">
        <v>546430</v>
      </c>
      <c r="C73" s="85">
        <v>20171213</v>
      </c>
      <c r="D73" s="88">
        <v>95</v>
      </c>
      <c r="E73" s="85">
        <v>0</v>
      </c>
      <c r="F73" s="88">
        <v>148</v>
      </c>
      <c r="G73" s="88">
        <v>43.3</v>
      </c>
      <c r="H73" s="84">
        <f t="shared" si="59"/>
        <v>19.768078889700508</v>
      </c>
      <c r="I73" s="86">
        <v>0</v>
      </c>
      <c r="J73" s="86">
        <v>0</v>
      </c>
      <c r="K73" s="86">
        <v>0</v>
      </c>
      <c r="L73" s="86">
        <v>1</v>
      </c>
      <c r="M73" s="86">
        <v>0</v>
      </c>
      <c r="N73" s="86">
        <v>0</v>
      </c>
      <c r="O73" s="86">
        <v>1</v>
      </c>
      <c r="P73" s="86">
        <v>1</v>
      </c>
      <c r="Q73" s="86">
        <v>0</v>
      </c>
      <c r="R73" s="86">
        <v>0</v>
      </c>
      <c r="S73" s="85">
        <v>1</v>
      </c>
      <c r="T73" s="85">
        <v>1</v>
      </c>
      <c r="U73" s="85">
        <v>0</v>
      </c>
      <c r="V73" s="85">
        <v>0</v>
      </c>
      <c r="W73" s="85">
        <v>1</v>
      </c>
      <c r="X73" s="85">
        <v>2</v>
      </c>
      <c r="Y73" s="85">
        <v>2</v>
      </c>
      <c r="Z73" s="85">
        <v>1</v>
      </c>
      <c r="AA73" s="85">
        <v>1</v>
      </c>
      <c r="AB73" s="85">
        <v>0</v>
      </c>
      <c r="AC73" s="85">
        <v>1</v>
      </c>
      <c r="AD73" s="85">
        <v>1</v>
      </c>
      <c r="AE73" s="85">
        <v>0</v>
      </c>
      <c r="AF73" s="88">
        <v>63.3</v>
      </c>
      <c r="AG73" s="85">
        <v>58.8</v>
      </c>
      <c r="AH73" s="88">
        <v>7.5</v>
      </c>
      <c r="AI73" s="88">
        <v>3</v>
      </c>
      <c r="AJ73" s="85">
        <v>1</v>
      </c>
      <c r="AK73" s="85">
        <v>0</v>
      </c>
      <c r="AL73" s="85">
        <v>0</v>
      </c>
      <c r="AM73" s="85">
        <v>0</v>
      </c>
      <c r="AN73" s="86"/>
      <c r="AO73" s="85">
        <v>0</v>
      </c>
      <c r="AP73" s="85">
        <v>0</v>
      </c>
      <c r="AQ73" s="88">
        <v>3</v>
      </c>
      <c r="AR73" s="88" t="s">
        <v>108</v>
      </c>
      <c r="AS73" s="85">
        <v>0</v>
      </c>
      <c r="AT73" s="88"/>
      <c r="AU73" s="88">
        <v>450</v>
      </c>
      <c r="AV73" s="88">
        <v>700</v>
      </c>
      <c r="AW73" s="88">
        <v>850</v>
      </c>
      <c r="AX73" s="84"/>
      <c r="AY73" s="85"/>
      <c r="AZ73" s="85">
        <f t="shared" si="60"/>
        <v>1150</v>
      </c>
      <c r="BA73" s="86"/>
      <c r="BB73" s="86">
        <v>0</v>
      </c>
      <c r="BC73" s="86">
        <v>800</v>
      </c>
      <c r="BD73" s="86"/>
      <c r="BE73" s="86"/>
      <c r="BF73" s="86"/>
      <c r="BG73" s="86">
        <f t="shared" si="53"/>
        <v>450</v>
      </c>
      <c r="BH73" s="86">
        <f t="shared" si="53"/>
        <v>-100</v>
      </c>
      <c r="BI73" s="86"/>
      <c r="BJ73" s="86"/>
      <c r="BK73" s="87"/>
      <c r="BL73" s="87">
        <f t="shared" si="51"/>
        <v>0</v>
      </c>
      <c r="BM73" s="87">
        <f t="shared" si="51"/>
        <v>1.1428571428571428</v>
      </c>
      <c r="BN73" s="87"/>
      <c r="BO73" s="87"/>
      <c r="BP73" s="87"/>
      <c r="BQ73" s="88">
        <v>149</v>
      </c>
      <c r="BR73" s="88">
        <v>128</v>
      </c>
      <c r="BS73" s="88">
        <v>109</v>
      </c>
      <c r="BT73" s="84"/>
      <c r="BU73" s="88">
        <v>77</v>
      </c>
      <c r="BV73" s="88">
        <v>81</v>
      </c>
      <c r="BW73" s="88">
        <v>611</v>
      </c>
      <c r="BX73" s="84"/>
      <c r="BY73" s="88">
        <v>107</v>
      </c>
      <c r="BZ73" s="88">
        <v>92</v>
      </c>
      <c r="CA73" s="88">
        <v>66</v>
      </c>
      <c r="CB73" s="84"/>
      <c r="CC73" s="88">
        <v>29.1</v>
      </c>
      <c r="CD73" s="88">
        <v>30.4</v>
      </c>
      <c r="CE73" s="88">
        <v>30.8</v>
      </c>
      <c r="CF73" s="84"/>
      <c r="CG73" s="86">
        <f t="shared" si="32"/>
        <v>3.4364261168384876E-2</v>
      </c>
      <c r="CH73" s="86">
        <f t="shared" si="32"/>
        <v>3.2894736842105261E-2</v>
      </c>
      <c r="CI73" s="86">
        <f t="shared" si="32"/>
        <v>3.2467532467532464E-2</v>
      </c>
      <c r="CJ73" s="86"/>
      <c r="CK73" s="88">
        <v>3.6</v>
      </c>
      <c r="CL73" s="88">
        <v>3.6</v>
      </c>
      <c r="CM73" s="88">
        <v>3.5</v>
      </c>
      <c r="CN73" s="84"/>
      <c r="CO73" s="88">
        <v>13</v>
      </c>
      <c r="CP73" s="88">
        <v>13</v>
      </c>
      <c r="CQ73" s="88">
        <v>17</v>
      </c>
      <c r="CR73" s="84"/>
      <c r="CS73" s="84"/>
      <c r="CT73" s="88">
        <v>0.88</v>
      </c>
      <c r="CU73" s="88">
        <v>0.99</v>
      </c>
      <c r="CV73" s="88">
        <v>1.1599999999999999</v>
      </c>
      <c r="CW73" s="84"/>
      <c r="CX73" s="85"/>
      <c r="CY73" s="86">
        <f t="shared" si="56"/>
        <v>0.27999999999999992</v>
      </c>
      <c r="CZ73" s="86">
        <f t="shared" si="61"/>
        <v>0.27999999999999992</v>
      </c>
      <c r="DA73" s="88">
        <v>0</v>
      </c>
      <c r="DB73" s="86">
        <f t="shared" si="54"/>
        <v>14.772727272727273</v>
      </c>
      <c r="DC73" s="86">
        <f t="shared" si="54"/>
        <v>13.131313131313131</v>
      </c>
      <c r="DD73" s="86">
        <f t="shared" si="54"/>
        <v>14.655172413793105</v>
      </c>
      <c r="DE73" s="86"/>
      <c r="DF73" s="88">
        <v>44.6</v>
      </c>
      <c r="DG73" s="88">
        <v>39.200000000000003</v>
      </c>
      <c r="DH73" s="88">
        <v>33</v>
      </c>
      <c r="DI73" s="88"/>
      <c r="DJ73" s="88">
        <v>5.6</v>
      </c>
      <c r="DK73" s="88">
        <v>6.7</v>
      </c>
      <c r="DL73" s="88">
        <v>7.1</v>
      </c>
      <c r="DM73" s="84"/>
      <c r="DN73" s="88">
        <v>144</v>
      </c>
      <c r="DO73" s="94">
        <v>149</v>
      </c>
      <c r="DP73" s="88">
        <v>147</v>
      </c>
      <c r="DQ73" s="84"/>
      <c r="DR73" s="85"/>
      <c r="DS73" s="86">
        <f t="shared" si="57"/>
        <v>5</v>
      </c>
      <c r="DT73" s="86">
        <f t="shared" si="30"/>
        <v>3</v>
      </c>
      <c r="DU73" s="86"/>
      <c r="DV73" s="86">
        <f t="shared" si="62"/>
        <v>149</v>
      </c>
      <c r="DW73" s="86">
        <f t="shared" si="63"/>
        <v>5</v>
      </c>
      <c r="DX73" s="86">
        <f t="shared" si="58"/>
        <v>5</v>
      </c>
      <c r="DY73" s="86">
        <f t="shared" si="64"/>
        <v>17.884327272727269</v>
      </c>
      <c r="DZ73" s="88">
        <v>4.4000000000000004</v>
      </c>
      <c r="EA73" s="88">
        <v>4.5</v>
      </c>
      <c r="EB73" s="88">
        <v>4.3</v>
      </c>
      <c r="EC73" s="84"/>
      <c r="ED73" s="84"/>
      <c r="EE73" s="88">
        <v>84</v>
      </c>
      <c r="EF73" s="88">
        <v>251.6</v>
      </c>
      <c r="EG73" s="84"/>
      <c r="EH73" s="85">
        <f t="shared" si="27"/>
        <v>-251.6</v>
      </c>
      <c r="EI73" s="88">
        <v>287</v>
      </c>
      <c r="EJ73" s="82">
        <f t="shared" si="65"/>
        <v>297.30952380952385</v>
      </c>
      <c r="EK73" s="88">
        <v>299</v>
      </c>
      <c r="EL73" s="84"/>
      <c r="EM73" s="84"/>
      <c r="EN73" s="85">
        <v>357</v>
      </c>
      <c r="EO73" s="85">
        <v>464</v>
      </c>
      <c r="EP73" s="85"/>
      <c r="EQ73" s="84"/>
      <c r="ER73" s="86">
        <f t="shared" si="37"/>
        <v>107</v>
      </c>
      <c r="ES73" s="85">
        <v>238</v>
      </c>
      <c r="ET73" s="85"/>
      <c r="EU73" s="85"/>
      <c r="EV73" s="85">
        <v>33.1</v>
      </c>
      <c r="EW73" s="85"/>
      <c r="EX73" s="85"/>
      <c r="EY73" s="85">
        <v>126</v>
      </c>
      <c r="EZ73" s="85"/>
      <c r="FA73" s="85"/>
      <c r="FB73" s="85"/>
      <c r="FC73" s="85">
        <v>22.4</v>
      </c>
      <c r="FD73" s="85"/>
      <c r="FE73" s="85"/>
      <c r="FF73" s="85"/>
      <c r="FG73" s="85"/>
      <c r="FH73" s="85">
        <f t="shared" si="39"/>
        <v>1.2439024390243902</v>
      </c>
      <c r="FI73" s="85"/>
      <c r="FJ73" s="85">
        <f t="shared" si="40"/>
        <v>2.3262839879154078</v>
      </c>
      <c r="FK73" s="86"/>
      <c r="FL73" s="86">
        <f t="shared" si="44"/>
        <v>13.534743202416916</v>
      </c>
      <c r="FM73" s="86"/>
      <c r="FN73" s="84">
        <f t="shared" si="45"/>
        <v>48.673018824076223</v>
      </c>
      <c r="FO73" s="84"/>
      <c r="FP73" s="84">
        <f t="shared" si="46"/>
        <v>4.092691622103386</v>
      </c>
      <c r="FQ73" s="84"/>
      <c r="FR73" s="86" t="e">
        <f t="shared" ref="FR73:FR119" si="66">AY73*(1-EP73/EL73)/24/60</f>
        <v>#DIV/0!</v>
      </c>
      <c r="FS73" s="85">
        <v>0.5</v>
      </c>
      <c r="FT73" s="85"/>
      <c r="FU73" s="85">
        <v>72.900000000000006</v>
      </c>
      <c r="FV73" s="85"/>
      <c r="FW73" s="85">
        <v>24</v>
      </c>
      <c r="FX73" s="85"/>
      <c r="FY73" s="85">
        <v>645</v>
      </c>
      <c r="FZ73" s="85"/>
      <c r="GA73" s="85">
        <v>31</v>
      </c>
      <c r="GB73" s="85"/>
    </row>
    <row r="74" spans="1:184">
      <c r="A74" s="84">
        <v>72</v>
      </c>
      <c r="B74" s="93">
        <v>262511</v>
      </c>
      <c r="C74" s="85">
        <v>20171218</v>
      </c>
      <c r="D74" s="88">
        <v>82</v>
      </c>
      <c r="E74" s="85">
        <v>1</v>
      </c>
      <c r="F74" s="88">
        <v>162.9</v>
      </c>
      <c r="G74" s="88">
        <v>61.9</v>
      </c>
      <c r="H74" s="84">
        <f t="shared" si="59"/>
        <v>23.326440916461568</v>
      </c>
      <c r="I74" s="86">
        <v>0</v>
      </c>
      <c r="J74" s="86">
        <v>1</v>
      </c>
      <c r="K74" s="86">
        <v>0</v>
      </c>
      <c r="L74" s="86">
        <v>0</v>
      </c>
      <c r="M74" s="86">
        <v>0</v>
      </c>
      <c r="N74" s="86">
        <v>0</v>
      </c>
      <c r="O74" s="86">
        <v>0</v>
      </c>
      <c r="P74" s="86">
        <v>1</v>
      </c>
      <c r="Q74" s="86">
        <v>0</v>
      </c>
      <c r="R74" s="86">
        <v>1</v>
      </c>
      <c r="S74" s="85">
        <v>1</v>
      </c>
      <c r="T74" s="85">
        <v>1</v>
      </c>
      <c r="U74" s="85">
        <v>0</v>
      </c>
      <c r="V74" s="85">
        <v>0</v>
      </c>
      <c r="W74" s="85">
        <v>0</v>
      </c>
      <c r="X74" s="85">
        <v>2</v>
      </c>
      <c r="Y74" s="85">
        <v>2</v>
      </c>
      <c r="Z74" s="85">
        <v>1</v>
      </c>
      <c r="AA74" s="85">
        <v>1</v>
      </c>
      <c r="AB74" s="85">
        <v>0</v>
      </c>
      <c r="AC74" s="85">
        <v>0</v>
      </c>
      <c r="AD74" s="85">
        <v>0</v>
      </c>
      <c r="AE74" s="85">
        <v>1</v>
      </c>
      <c r="AF74" s="88">
        <v>37.9</v>
      </c>
      <c r="AG74" s="85">
        <v>47.5</v>
      </c>
      <c r="AH74" s="88">
        <v>7.5</v>
      </c>
      <c r="AI74" s="88">
        <v>4</v>
      </c>
      <c r="AJ74" s="85">
        <v>0</v>
      </c>
      <c r="AK74" s="85">
        <v>0</v>
      </c>
      <c r="AL74" s="85">
        <v>0</v>
      </c>
      <c r="AM74" s="85">
        <v>1</v>
      </c>
      <c r="AN74" s="86">
        <f t="shared" si="55"/>
        <v>2.2437623406928738E-2</v>
      </c>
      <c r="AO74" s="85">
        <v>4</v>
      </c>
      <c r="AP74" s="85">
        <v>0</v>
      </c>
      <c r="AQ74" s="88">
        <v>10</v>
      </c>
      <c r="AR74" s="85"/>
      <c r="AS74" s="85">
        <v>0</v>
      </c>
      <c r="AT74" s="85"/>
      <c r="AU74" s="88">
        <v>1800</v>
      </c>
      <c r="AV74" s="88">
        <v>900</v>
      </c>
      <c r="AW74" s="88">
        <v>1200</v>
      </c>
      <c r="AX74" s="88">
        <v>1500</v>
      </c>
      <c r="AY74" s="85">
        <v>1500</v>
      </c>
      <c r="AZ74" s="85">
        <f t="shared" si="60"/>
        <v>2700</v>
      </c>
      <c r="BA74" s="86">
        <f t="shared" si="34"/>
        <v>5400</v>
      </c>
      <c r="BB74" s="86">
        <v>750</v>
      </c>
      <c r="BC74" s="86">
        <v>925</v>
      </c>
      <c r="BD74" s="86">
        <v>1300</v>
      </c>
      <c r="BE74" s="86">
        <v>1050</v>
      </c>
      <c r="BF74" s="86">
        <f t="shared" si="52"/>
        <v>4025</v>
      </c>
      <c r="BG74" s="86">
        <f t="shared" si="53"/>
        <v>1050</v>
      </c>
      <c r="BH74" s="86">
        <f t="shared" si="53"/>
        <v>-25</v>
      </c>
      <c r="BI74" s="86">
        <f t="shared" si="53"/>
        <v>-100</v>
      </c>
      <c r="BJ74" s="86">
        <f t="shared" si="53"/>
        <v>450</v>
      </c>
      <c r="BK74" s="87">
        <f t="shared" ref="BK74:BK119" si="67">SUM(BG74:BJ74)</f>
        <v>1375</v>
      </c>
      <c r="BL74" s="87">
        <f t="shared" si="51"/>
        <v>0.41666666666666669</v>
      </c>
      <c r="BM74" s="87">
        <f t="shared" si="51"/>
        <v>1.0277777777777777</v>
      </c>
      <c r="BN74" s="87">
        <f t="shared" si="51"/>
        <v>1.0833333333333333</v>
      </c>
      <c r="BO74" s="87">
        <f t="shared" si="51"/>
        <v>0.7</v>
      </c>
      <c r="BP74" s="87">
        <f t="shared" ref="BP74:BP108" si="68">BF74/BA74</f>
        <v>0.74537037037037035</v>
      </c>
      <c r="BQ74" s="88">
        <v>140</v>
      </c>
      <c r="BR74" s="88">
        <v>97</v>
      </c>
      <c r="BS74" s="88">
        <v>120</v>
      </c>
      <c r="BT74" s="88">
        <v>126</v>
      </c>
      <c r="BU74" s="88">
        <v>80</v>
      </c>
      <c r="BV74" s="88">
        <v>63</v>
      </c>
      <c r="BW74" s="88">
        <v>74</v>
      </c>
      <c r="BX74" s="88">
        <v>72</v>
      </c>
      <c r="BY74" s="88">
        <v>78</v>
      </c>
      <c r="BZ74" s="88">
        <v>59</v>
      </c>
      <c r="CA74" s="88">
        <v>60</v>
      </c>
      <c r="CB74" s="88">
        <v>78</v>
      </c>
      <c r="CC74" s="88">
        <v>40</v>
      </c>
      <c r="CD74" s="88">
        <v>45.2</v>
      </c>
      <c r="CE74" s="88">
        <v>42.3</v>
      </c>
      <c r="CF74" s="88">
        <v>45.2</v>
      </c>
      <c r="CG74" s="86">
        <f t="shared" si="32"/>
        <v>2.5000000000000001E-2</v>
      </c>
      <c r="CH74" s="86">
        <f t="shared" si="32"/>
        <v>2.2123893805309734E-2</v>
      </c>
      <c r="CI74" s="86">
        <f t="shared" si="32"/>
        <v>2.3640661938534282E-2</v>
      </c>
      <c r="CJ74" s="86">
        <f t="shared" si="32"/>
        <v>2.2123893805309734E-2</v>
      </c>
      <c r="CK74" s="88">
        <v>4</v>
      </c>
      <c r="CL74" s="88">
        <v>4</v>
      </c>
      <c r="CM74" s="88">
        <v>3.5</v>
      </c>
      <c r="CN74" s="88">
        <v>3.7</v>
      </c>
      <c r="CO74" s="88">
        <v>31</v>
      </c>
      <c r="CP74" s="88">
        <v>34</v>
      </c>
      <c r="CQ74" s="88">
        <v>41</v>
      </c>
      <c r="CR74" s="88">
        <v>40</v>
      </c>
      <c r="CS74" s="88">
        <v>46</v>
      </c>
      <c r="CT74" s="88">
        <v>1.23</v>
      </c>
      <c r="CU74" s="88">
        <v>1.25</v>
      </c>
      <c r="CV74" s="88">
        <v>1.36</v>
      </c>
      <c r="CW74" s="88">
        <v>1.42</v>
      </c>
      <c r="CX74" s="85">
        <v>1.43</v>
      </c>
      <c r="CY74" s="86">
        <f t="shared" si="56"/>
        <v>0.18999999999999995</v>
      </c>
      <c r="CZ74" s="86">
        <f t="shared" si="61"/>
        <v>0.18999999999999995</v>
      </c>
      <c r="DA74" s="88">
        <v>0</v>
      </c>
      <c r="DB74" s="86">
        <f t="shared" si="54"/>
        <v>25.203252032520325</v>
      </c>
      <c r="DC74" s="86">
        <f t="shared" si="54"/>
        <v>27.2</v>
      </c>
      <c r="DD74" s="86">
        <f t="shared" si="54"/>
        <v>30.147058823529409</v>
      </c>
      <c r="DE74" s="86">
        <f t="shared" si="54"/>
        <v>28.169014084507044</v>
      </c>
      <c r="DF74" s="88">
        <v>43.7</v>
      </c>
      <c r="DG74" s="88">
        <v>42.9</v>
      </c>
      <c r="DH74" s="88">
        <v>39.1</v>
      </c>
      <c r="DI74" s="88">
        <v>37.299999999999997</v>
      </c>
      <c r="DJ74" s="88">
        <v>7.6</v>
      </c>
      <c r="DK74" s="88">
        <v>8.6999999999999993</v>
      </c>
      <c r="DL74" s="88">
        <v>8.9</v>
      </c>
      <c r="DM74" s="88">
        <v>9</v>
      </c>
      <c r="DN74" s="88">
        <v>143</v>
      </c>
      <c r="DO74" s="88">
        <v>144</v>
      </c>
      <c r="DP74" s="88">
        <v>141</v>
      </c>
      <c r="DQ74" s="88">
        <v>143</v>
      </c>
      <c r="DR74" s="85">
        <v>139</v>
      </c>
      <c r="DS74" s="86">
        <f t="shared" si="57"/>
        <v>1</v>
      </c>
      <c r="DT74" s="86">
        <f t="shared" si="30"/>
        <v>-2</v>
      </c>
      <c r="DU74" s="86">
        <f t="shared" si="31"/>
        <v>0</v>
      </c>
      <c r="DV74" s="86">
        <f t="shared" si="62"/>
        <v>144</v>
      </c>
      <c r="DW74" s="86">
        <f t="shared" si="63"/>
        <v>1</v>
      </c>
      <c r="DX74" s="86">
        <f t="shared" si="58"/>
        <v>3</v>
      </c>
      <c r="DY74" s="86">
        <f t="shared" si="64"/>
        <v>18.085504065040649</v>
      </c>
      <c r="DZ74" s="88">
        <v>4</v>
      </c>
      <c r="EA74" s="88">
        <v>4.3</v>
      </c>
      <c r="EB74" s="88">
        <v>4.0999999999999996</v>
      </c>
      <c r="EC74" s="88">
        <v>4.5</v>
      </c>
      <c r="ED74" s="88">
        <v>5</v>
      </c>
      <c r="EE74" s="88">
        <v>129</v>
      </c>
      <c r="EF74" s="88">
        <v>597.29999999999995</v>
      </c>
      <c r="EG74" s="88">
        <v>125.9</v>
      </c>
      <c r="EH74" s="85">
        <f t="shared" ref="EH74:EH119" si="69">EG74-EF74</f>
        <v>-471.4</v>
      </c>
      <c r="EI74" s="88">
        <v>291</v>
      </c>
      <c r="EJ74" s="82">
        <f t="shared" si="65"/>
        <v>304.23809523809524</v>
      </c>
      <c r="EK74" s="88">
        <v>293</v>
      </c>
      <c r="EL74" s="88">
        <v>294</v>
      </c>
      <c r="EM74" s="84"/>
      <c r="EN74" s="85">
        <v>462</v>
      </c>
      <c r="EO74" s="85">
        <v>532</v>
      </c>
      <c r="EP74" s="85">
        <v>535</v>
      </c>
      <c r="EQ74" s="84"/>
      <c r="ER74" s="86">
        <f t="shared" si="37"/>
        <v>70</v>
      </c>
      <c r="ES74" s="85">
        <v>320</v>
      </c>
      <c r="ET74" s="85">
        <v>812</v>
      </c>
      <c r="EU74" s="85"/>
      <c r="EV74" s="85">
        <v>29.1</v>
      </c>
      <c r="EW74" s="85">
        <v>66.5</v>
      </c>
      <c r="EX74" s="85"/>
      <c r="EY74" s="85">
        <v>161</v>
      </c>
      <c r="EZ74" s="85"/>
      <c r="FA74" s="85">
        <v>81</v>
      </c>
      <c r="FB74" s="85"/>
      <c r="FC74" s="85">
        <v>19.399999999999999</v>
      </c>
      <c r="FD74" s="85">
        <v>30</v>
      </c>
      <c r="FE74" s="85"/>
      <c r="FF74" s="85">
        <v>29.3</v>
      </c>
      <c r="FG74" s="85"/>
      <c r="FH74" s="85">
        <f t="shared" si="39"/>
        <v>1.5876288659793814</v>
      </c>
      <c r="FI74" s="85">
        <f t="shared" si="50"/>
        <v>1.8197278911564625</v>
      </c>
      <c r="FJ74" s="85">
        <f t="shared" si="40"/>
        <v>4.7588493980246556</v>
      </c>
      <c r="FK74" s="86">
        <f t="shared" si="48"/>
        <v>1.2530967707037377</v>
      </c>
      <c r="FL74" s="86">
        <f t="shared" si="44"/>
        <v>20.5</v>
      </c>
      <c r="FM74" s="86">
        <f t="shared" ref="FM74:FM119" si="70">FD74*CX74*100/(ED74*EW74)</f>
        <v>12.902255639097744</v>
      </c>
      <c r="FN74" s="84">
        <f t="shared" si="45"/>
        <v>43.631526438310608</v>
      </c>
      <c r="FO74" s="84">
        <f t="shared" si="49"/>
        <v>37.958810068649882</v>
      </c>
      <c r="FP74" s="84">
        <f t="shared" si="46"/>
        <v>3.0548701298701295</v>
      </c>
      <c r="FQ74" s="84">
        <f t="shared" ref="FQ74:FQ119" si="71">(FD74*EL74)/(EP74*ED74)</f>
        <v>3.297196261682243</v>
      </c>
      <c r="FR74" s="86">
        <f t="shared" si="66"/>
        <v>-0.85388321995464844</v>
      </c>
      <c r="FS74" s="85">
        <v>1.7</v>
      </c>
      <c r="FT74" s="85">
        <v>4.5</v>
      </c>
      <c r="FU74" s="85">
        <v>51.7</v>
      </c>
      <c r="FV74" s="85">
        <v>74.2</v>
      </c>
      <c r="FW74" s="85">
        <v>30</v>
      </c>
      <c r="FX74" s="85">
        <v>5</v>
      </c>
      <c r="FY74" s="85">
        <v>361</v>
      </c>
      <c r="FZ74" s="85">
        <v>144</v>
      </c>
      <c r="GA74" s="85">
        <v>8</v>
      </c>
      <c r="GB74" s="85">
        <v>5</v>
      </c>
    </row>
    <row r="75" spans="1:184">
      <c r="A75" s="84">
        <v>73</v>
      </c>
      <c r="B75" s="93">
        <v>5487243</v>
      </c>
      <c r="C75" s="85">
        <v>20171218</v>
      </c>
      <c r="D75" s="88">
        <v>59</v>
      </c>
      <c r="E75" s="85">
        <v>1</v>
      </c>
      <c r="F75" s="88">
        <v>173.8</v>
      </c>
      <c r="G75" s="88">
        <v>68.5</v>
      </c>
      <c r="H75" s="84">
        <f t="shared" si="59"/>
        <v>22.677283387251194</v>
      </c>
      <c r="I75" s="86">
        <v>0</v>
      </c>
      <c r="J75" s="86">
        <v>0</v>
      </c>
      <c r="K75" s="86">
        <v>1</v>
      </c>
      <c r="L75" s="86">
        <v>0</v>
      </c>
      <c r="M75" s="86">
        <v>1</v>
      </c>
      <c r="N75" s="86">
        <v>0</v>
      </c>
      <c r="O75" s="86">
        <v>1</v>
      </c>
      <c r="P75" s="86">
        <v>0</v>
      </c>
      <c r="Q75" s="86">
        <v>0</v>
      </c>
      <c r="R75" s="86">
        <v>0</v>
      </c>
      <c r="S75" s="85">
        <v>0</v>
      </c>
      <c r="T75" s="85">
        <v>0</v>
      </c>
      <c r="U75" s="85">
        <v>0</v>
      </c>
      <c r="V75" s="85">
        <v>0</v>
      </c>
      <c r="W75" s="85">
        <v>0</v>
      </c>
      <c r="X75" s="85">
        <v>2</v>
      </c>
      <c r="Y75" s="85">
        <v>2</v>
      </c>
      <c r="Z75" s="85">
        <v>1</v>
      </c>
      <c r="AA75" s="85">
        <v>1</v>
      </c>
      <c r="AB75" s="85">
        <v>1</v>
      </c>
      <c r="AC75" s="85">
        <v>0</v>
      </c>
      <c r="AD75" s="85">
        <v>1</v>
      </c>
      <c r="AE75" s="85">
        <v>0</v>
      </c>
      <c r="AF75" s="88">
        <v>25.9</v>
      </c>
      <c r="AG75" s="85">
        <v>67.099999999999994</v>
      </c>
      <c r="AH75" s="88">
        <v>7.5</v>
      </c>
      <c r="AI75" s="88">
        <v>10</v>
      </c>
      <c r="AJ75" s="85">
        <v>0</v>
      </c>
      <c r="AK75" s="85">
        <v>0</v>
      </c>
      <c r="AL75" s="85">
        <v>0</v>
      </c>
      <c r="AM75" s="85">
        <v>1</v>
      </c>
      <c r="AN75" s="86">
        <f t="shared" si="55"/>
        <v>2.02757502027575E-2</v>
      </c>
      <c r="AO75" s="85">
        <v>4</v>
      </c>
      <c r="AP75" s="85">
        <v>0</v>
      </c>
      <c r="AQ75" s="88">
        <v>10</v>
      </c>
      <c r="AR75" s="88" t="s">
        <v>84</v>
      </c>
      <c r="AS75" s="85">
        <v>0</v>
      </c>
      <c r="AT75" s="88"/>
      <c r="AU75" s="88">
        <v>400</v>
      </c>
      <c r="AV75" s="88">
        <v>2900</v>
      </c>
      <c r="AW75" s="88">
        <v>2150</v>
      </c>
      <c r="AX75" s="88">
        <v>1700</v>
      </c>
      <c r="AY75" s="85">
        <v>850</v>
      </c>
      <c r="AZ75" s="85">
        <f t="shared" si="60"/>
        <v>3300</v>
      </c>
      <c r="BA75" s="86">
        <f t="shared" si="34"/>
        <v>7150</v>
      </c>
      <c r="BB75" s="86">
        <v>0</v>
      </c>
      <c r="BC75" s="86">
        <v>900</v>
      </c>
      <c r="BD75" s="86">
        <v>800</v>
      </c>
      <c r="BE75" s="86">
        <v>800</v>
      </c>
      <c r="BF75" s="86">
        <f t="shared" si="52"/>
        <v>2500</v>
      </c>
      <c r="BG75" s="86">
        <f t="shared" si="53"/>
        <v>400</v>
      </c>
      <c r="BH75" s="86">
        <f t="shared" si="53"/>
        <v>2000</v>
      </c>
      <c r="BI75" s="86">
        <f t="shared" si="53"/>
        <v>1350</v>
      </c>
      <c r="BJ75" s="86">
        <f t="shared" si="53"/>
        <v>900</v>
      </c>
      <c r="BK75" s="87">
        <f t="shared" si="67"/>
        <v>4650</v>
      </c>
      <c r="BL75" s="87">
        <f t="shared" si="51"/>
        <v>0</v>
      </c>
      <c r="BM75" s="87">
        <f t="shared" si="51"/>
        <v>0.31034482758620691</v>
      </c>
      <c r="BN75" s="87">
        <f t="shared" si="51"/>
        <v>0.37209302325581395</v>
      </c>
      <c r="BO75" s="87">
        <f t="shared" si="51"/>
        <v>0.47058823529411764</v>
      </c>
      <c r="BP75" s="87">
        <f t="shared" si="68"/>
        <v>0.34965034965034963</v>
      </c>
      <c r="BQ75" s="88">
        <v>160</v>
      </c>
      <c r="BR75" s="88">
        <v>109</v>
      </c>
      <c r="BS75" s="88">
        <v>105</v>
      </c>
      <c r="BT75" s="88">
        <v>124</v>
      </c>
      <c r="BU75" s="88">
        <v>100</v>
      </c>
      <c r="BV75" s="88">
        <v>73</v>
      </c>
      <c r="BW75" s="88">
        <v>67</v>
      </c>
      <c r="BX75" s="88">
        <v>88</v>
      </c>
      <c r="BY75" s="88">
        <v>107</v>
      </c>
      <c r="BZ75" s="88">
        <v>80</v>
      </c>
      <c r="CA75" s="88">
        <v>77</v>
      </c>
      <c r="CB75" s="88">
        <v>90</v>
      </c>
      <c r="CC75" s="88">
        <v>42.3</v>
      </c>
      <c r="CD75" s="88">
        <v>42.1</v>
      </c>
      <c r="CE75" s="88">
        <v>42.9</v>
      </c>
      <c r="CF75" s="88">
        <v>46.3</v>
      </c>
      <c r="CG75" s="86">
        <f t="shared" si="32"/>
        <v>2.3640661938534282E-2</v>
      </c>
      <c r="CH75" s="86">
        <f t="shared" si="32"/>
        <v>2.3752969121140142E-2</v>
      </c>
      <c r="CI75" s="86">
        <f t="shared" si="32"/>
        <v>2.3310023310023312E-2</v>
      </c>
      <c r="CJ75" s="86">
        <f t="shared" si="32"/>
        <v>2.1598272138228944E-2</v>
      </c>
      <c r="CK75" s="88">
        <v>4.5999999999999996</v>
      </c>
      <c r="CL75" s="88">
        <v>4</v>
      </c>
      <c r="CM75" s="88">
        <v>3.8</v>
      </c>
      <c r="CN75" s="88">
        <v>4.0999999999999996</v>
      </c>
      <c r="CO75" s="88">
        <v>16</v>
      </c>
      <c r="CP75" s="88">
        <v>12</v>
      </c>
      <c r="CQ75" s="88">
        <v>13</v>
      </c>
      <c r="CR75" s="88">
        <v>14</v>
      </c>
      <c r="CS75" s="88">
        <v>22</v>
      </c>
      <c r="CT75" s="88">
        <v>1.04</v>
      </c>
      <c r="CU75" s="88">
        <v>1.04</v>
      </c>
      <c r="CV75" s="88">
        <v>1.07</v>
      </c>
      <c r="CW75" s="88">
        <v>1.08</v>
      </c>
      <c r="CX75" s="85">
        <v>0.98</v>
      </c>
      <c r="CY75" s="86">
        <f t="shared" si="56"/>
        <v>4.0000000000000036E-2</v>
      </c>
      <c r="CZ75" s="86">
        <f t="shared" si="61"/>
        <v>4.0000000000000036E-2</v>
      </c>
      <c r="DA75" s="88">
        <v>0</v>
      </c>
      <c r="DB75" s="86">
        <f t="shared" si="54"/>
        <v>15.384615384615383</v>
      </c>
      <c r="DC75" s="86">
        <f t="shared" si="54"/>
        <v>11.538461538461538</v>
      </c>
      <c r="DD75" s="86">
        <f t="shared" si="54"/>
        <v>12.149532710280374</v>
      </c>
      <c r="DE75" s="86">
        <f t="shared" si="54"/>
        <v>12.962962962962962</v>
      </c>
      <c r="DF75" s="88">
        <v>57.7</v>
      </c>
      <c r="DG75" s="88">
        <v>57.7</v>
      </c>
      <c r="DH75" s="88">
        <v>55.9</v>
      </c>
      <c r="DI75" s="88">
        <v>55.3</v>
      </c>
      <c r="DJ75" s="88">
        <v>6</v>
      </c>
      <c r="DK75" s="88">
        <v>6.9</v>
      </c>
      <c r="DL75" s="88">
        <v>7.2</v>
      </c>
      <c r="DM75" s="88">
        <v>7.3</v>
      </c>
      <c r="DN75" s="88">
        <v>145</v>
      </c>
      <c r="DO75" s="88">
        <v>147</v>
      </c>
      <c r="DP75" s="88">
        <v>147</v>
      </c>
      <c r="DQ75" s="88">
        <v>145</v>
      </c>
      <c r="DR75" s="85">
        <v>141</v>
      </c>
      <c r="DS75" s="86">
        <f t="shared" si="57"/>
        <v>2</v>
      </c>
      <c r="DT75" s="86">
        <f t="shared" si="30"/>
        <v>2</v>
      </c>
      <c r="DU75" s="86">
        <f t="shared" si="31"/>
        <v>0</v>
      </c>
      <c r="DV75" s="86">
        <f t="shared" si="62"/>
        <v>147</v>
      </c>
      <c r="DW75" s="86">
        <f t="shared" si="63"/>
        <v>2</v>
      </c>
      <c r="DX75" s="86">
        <f t="shared" si="58"/>
        <v>2</v>
      </c>
      <c r="DY75" s="86">
        <f t="shared" si="64"/>
        <v>17.742907692307693</v>
      </c>
      <c r="DZ75" s="88">
        <v>3.9</v>
      </c>
      <c r="EA75" s="88">
        <v>3.3</v>
      </c>
      <c r="EB75" s="88">
        <v>3.7</v>
      </c>
      <c r="EC75" s="88">
        <v>3.8</v>
      </c>
      <c r="ED75" s="88">
        <v>3.9</v>
      </c>
      <c r="EE75" s="88">
        <v>124</v>
      </c>
      <c r="EF75" s="88">
        <v>864.9</v>
      </c>
      <c r="EG75" s="88">
        <v>232.3</v>
      </c>
      <c r="EH75" s="85">
        <f t="shared" si="69"/>
        <v>-632.59999999999991</v>
      </c>
      <c r="EI75" s="88">
        <v>284</v>
      </c>
      <c r="EJ75" s="82">
        <f t="shared" si="65"/>
        <v>302.60317460317464</v>
      </c>
      <c r="EK75" s="88">
        <v>287</v>
      </c>
      <c r="EL75" s="88">
        <v>292</v>
      </c>
      <c r="EM75" s="84"/>
      <c r="EN75" s="85">
        <v>579</v>
      </c>
      <c r="EO75" s="85">
        <v>541</v>
      </c>
      <c r="EP75" s="85">
        <v>816</v>
      </c>
      <c r="EQ75" s="84"/>
      <c r="ER75" s="86">
        <f t="shared" si="37"/>
        <v>-38</v>
      </c>
      <c r="ES75" s="85">
        <v>482</v>
      </c>
      <c r="ET75" s="85">
        <v>1200</v>
      </c>
      <c r="EU75" s="85"/>
      <c r="EV75" s="85">
        <v>136.6</v>
      </c>
      <c r="EW75" s="85">
        <v>210.1</v>
      </c>
      <c r="EX75" s="85"/>
      <c r="EY75" s="85">
        <v>175</v>
      </c>
      <c r="EZ75" s="85"/>
      <c r="FA75" s="85">
        <v>132</v>
      </c>
      <c r="FB75" s="85"/>
      <c r="FC75" s="85">
        <v>21.4</v>
      </c>
      <c r="FD75" s="85">
        <v>29.6</v>
      </c>
      <c r="FE75" s="85"/>
      <c r="FF75" s="85">
        <v>50.5</v>
      </c>
      <c r="FG75" s="85"/>
      <c r="FH75" s="85">
        <f t="shared" si="39"/>
        <v>2.038732394366197</v>
      </c>
      <c r="FI75" s="85">
        <f t="shared" si="50"/>
        <v>2.7945205479452055</v>
      </c>
      <c r="FJ75" s="85">
        <f t="shared" si="40"/>
        <v>0.91886706719846523</v>
      </c>
      <c r="FK75" s="86">
        <f t="shared" si="48"/>
        <v>0.43667149381753367</v>
      </c>
      <c r="FL75" s="86">
        <f t="shared" si="44"/>
        <v>4.1776476329917029</v>
      </c>
      <c r="FM75" s="86">
        <f t="shared" si="70"/>
        <v>3.5401945349589328</v>
      </c>
      <c r="FN75" s="84">
        <f t="shared" si="45"/>
        <v>22.935578330893119</v>
      </c>
      <c r="FO75" s="84">
        <f t="shared" si="49"/>
        <v>25.442430011682749</v>
      </c>
      <c r="FP75" s="84">
        <f t="shared" si="46"/>
        <v>2.6914662769585047</v>
      </c>
      <c r="FQ75" s="84">
        <f t="shared" si="71"/>
        <v>2.7159376571141278</v>
      </c>
      <c r="FR75" s="86">
        <f t="shared" si="66"/>
        <v>-1.059265601217656</v>
      </c>
      <c r="FS75" s="85">
        <v>0.6</v>
      </c>
      <c r="FT75" s="85">
        <v>0.7</v>
      </c>
      <c r="FU75" s="85">
        <v>50.9</v>
      </c>
      <c r="FV75" s="85">
        <v>51.1</v>
      </c>
      <c r="FW75" s="85">
        <v>77</v>
      </c>
      <c r="FX75" s="85">
        <v>24</v>
      </c>
      <c r="FY75" s="85">
        <v>516</v>
      </c>
      <c r="FZ75" s="85">
        <v>81</v>
      </c>
      <c r="GA75" s="85">
        <v>12</v>
      </c>
      <c r="GB75" s="85">
        <v>9</v>
      </c>
    </row>
    <row r="76" spans="1:184">
      <c r="A76" s="84">
        <v>74</v>
      </c>
      <c r="B76" s="93">
        <v>3805788</v>
      </c>
      <c r="C76" s="85">
        <v>20171222</v>
      </c>
      <c r="D76" s="88">
        <v>83</v>
      </c>
      <c r="E76" s="85">
        <v>1</v>
      </c>
      <c r="F76" s="88">
        <v>167.5</v>
      </c>
      <c r="G76" s="88">
        <v>72</v>
      </c>
      <c r="H76" s="84">
        <f t="shared" si="59"/>
        <v>25.662731120516817</v>
      </c>
      <c r="I76" s="86">
        <v>0</v>
      </c>
      <c r="J76" s="86">
        <v>1</v>
      </c>
      <c r="K76" s="86">
        <v>0</v>
      </c>
      <c r="L76" s="86">
        <v>1</v>
      </c>
      <c r="M76" s="86">
        <v>0</v>
      </c>
      <c r="N76" s="86">
        <v>0</v>
      </c>
      <c r="O76" s="86">
        <v>1</v>
      </c>
      <c r="P76" s="86">
        <v>0</v>
      </c>
      <c r="Q76" s="86">
        <v>1</v>
      </c>
      <c r="R76" s="86">
        <v>1</v>
      </c>
      <c r="S76" s="85">
        <v>0</v>
      </c>
      <c r="T76" s="85">
        <v>0</v>
      </c>
      <c r="U76" s="85">
        <v>0</v>
      </c>
      <c r="V76" s="85">
        <v>0</v>
      </c>
      <c r="W76" s="85">
        <v>0</v>
      </c>
      <c r="X76" s="85">
        <v>2</v>
      </c>
      <c r="Y76" s="85">
        <v>1</v>
      </c>
      <c r="Z76" s="85">
        <v>1</v>
      </c>
      <c r="AA76" s="85">
        <v>1</v>
      </c>
      <c r="AB76" s="85">
        <v>0</v>
      </c>
      <c r="AC76" s="85">
        <v>1</v>
      </c>
      <c r="AD76" s="85">
        <v>1</v>
      </c>
      <c r="AE76" s="85">
        <v>0</v>
      </c>
      <c r="AF76" s="88">
        <v>38.5</v>
      </c>
      <c r="AG76" s="85">
        <v>37.5</v>
      </c>
      <c r="AH76" s="88">
        <v>7.5</v>
      </c>
      <c r="AI76" s="88">
        <v>7</v>
      </c>
      <c r="AJ76" s="85">
        <v>1</v>
      </c>
      <c r="AK76" s="85">
        <v>0</v>
      </c>
      <c r="AL76" s="85">
        <v>0</v>
      </c>
      <c r="AM76" s="85">
        <v>0</v>
      </c>
      <c r="AN76" s="86"/>
      <c r="AO76" s="85">
        <v>0</v>
      </c>
      <c r="AP76" s="85">
        <v>0</v>
      </c>
      <c r="AQ76" s="88">
        <v>8</v>
      </c>
      <c r="AR76" s="88" t="s">
        <v>109</v>
      </c>
      <c r="AS76" s="85">
        <v>0</v>
      </c>
      <c r="AT76" s="88"/>
      <c r="AU76" s="88">
        <v>2400</v>
      </c>
      <c r="AV76" s="88">
        <v>2750</v>
      </c>
      <c r="AW76" s="88">
        <v>2800</v>
      </c>
      <c r="AX76" s="88">
        <v>2600</v>
      </c>
      <c r="AY76" s="85">
        <v>2100</v>
      </c>
      <c r="AZ76" s="85">
        <f t="shared" si="60"/>
        <v>5150</v>
      </c>
      <c r="BA76" s="86">
        <f t="shared" si="34"/>
        <v>10550</v>
      </c>
      <c r="BB76" s="86">
        <v>900</v>
      </c>
      <c r="BC76" s="86">
        <v>1200</v>
      </c>
      <c r="BD76" s="86">
        <v>1160</v>
      </c>
      <c r="BE76" s="86">
        <v>1200</v>
      </c>
      <c r="BF76" s="86">
        <f t="shared" si="52"/>
        <v>4460</v>
      </c>
      <c r="BG76" s="86">
        <f t="shared" si="53"/>
        <v>1500</v>
      </c>
      <c r="BH76" s="86">
        <f t="shared" si="53"/>
        <v>1550</v>
      </c>
      <c r="BI76" s="86">
        <f t="shared" si="53"/>
        <v>1640</v>
      </c>
      <c r="BJ76" s="86">
        <f t="shared" si="53"/>
        <v>1400</v>
      </c>
      <c r="BK76" s="87">
        <f t="shared" si="67"/>
        <v>6090</v>
      </c>
      <c r="BL76" s="87">
        <f t="shared" si="51"/>
        <v>0.375</v>
      </c>
      <c r="BM76" s="87">
        <f t="shared" si="51"/>
        <v>0.43636363636363634</v>
      </c>
      <c r="BN76" s="87">
        <f t="shared" si="51"/>
        <v>0.41428571428571431</v>
      </c>
      <c r="BO76" s="87">
        <f t="shared" si="51"/>
        <v>0.46153846153846156</v>
      </c>
      <c r="BP76" s="87">
        <f t="shared" si="68"/>
        <v>0.42274881516587676</v>
      </c>
      <c r="BQ76" s="88">
        <v>147</v>
      </c>
      <c r="BR76" s="88">
        <v>130</v>
      </c>
      <c r="BS76" s="88">
        <v>125</v>
      </c>
      <c r="BT76" s="88">
        <v>125</v>
      </c>
      <c r="BU76" s="88">
        <v>77</v>
      </c>
      <c r="BV76" s="88">
        <v>69</v>
      </c>
      <c r="BW76" s="88">
        <v>75</v>
      </c>
      <c r="BX76" s="88">
        <v>58</v>
      </c>
      <c r="BY76" s="88">
        <v>78</v>
      </c>
      <c r="BZ76" s="88">
        <v>66</v>
      </c>
      <c r="CA76" s="88">
        <v>68</v>
      </c>
      <c r="CB76" s="88">
        <v>60</v>
      </c>
      <c r="CC76" s="88">
        <v>38.6</v>
      </c>
      <c r="CD76" s="88">
        <v>37.5</v>
      </c>
      <c r="CE76" s="88">
        <v>37</v>
      </c>
      <c r="CF76" s="88">
        <v>35.9</v>
      </c>
      <c r="CG76" s="86">
        <f t="shared" si="32"/>
        <v>2.5906735751295335E-2</v>
      </c>
      <c r="CH76" s="86">
        <f t="shared" si="32"/>
        <v>2.6666666666666668E-2</v>
      </c>
      <c r="CI76" s="86">
        <f t="shared" si="32"/>
        <v>2.7027027027027029E-2</v>
      </c>
      <c r="CJ76" s="86">
        <f t="shared" si="32"/>
        <v>2.7855153203342621E-2</v>
      </c>
      <c r="CK76" s="88">
        <v>4.3</v>
      </c>
      <c r="CL76" s="88">
        <v>3.8</v>
      </c>
      <c r="CM76" s="88">
        <v>3.9</v>
      </c>
      <c r="CN76" s="88">
        <v>3.5</v>
      </c>
      <c r="CO76" s="88">
        <v>32</v>
      </c>
      <c r="CP76" s="88">
        <v>31</v>
      </c>
      <c r="CQ76" s="88">
        <v>26</v>
      </c>
      <c r="CR76" s="88">
        <v>25</v>
      </c>
      <c r="CS76" s="88">
        <v>27</v>
      </c>
      <c r="CT76" s="88">
        <v>1.41</v>
      </c>
      <c r="CU76" s="88">
        <v>1.47</v>
      </c>
      <c r="CV76" s="88">
        <v>1.48</v>
      </c>
      <c r="CW76" s="88">
        <v>1.48</v>
      </c>
      <c r="CX76" s="85">
        <v>1.55</v>
      </c>
      <c r="CY76" s="86">
        <f t="shared" si="56"/>
        <v>7.0000000000000062E-2</v>
      </c>
      <c r="CZ76" s="86">
        <f t="shared" si="61"/>
        <v>7.0000000000000062E-2</v>
      </c>
      <c r="DA76" s="88">
        <v>0</v>
      </c>
      <c r="DB76" s="86">
        <f t="shared" si="54"/>
        <v>22.695035460992909</v>
      </c>
      <c r="DC76" s="86">
        <f t="shared" si="54"/>
        <v>21.088435374149661</v>
      </c>
      <c r="DD76" s="86">
        <f t="shared" si="54"/>
        <v>17.567567567567568</v>
      </c>
      <c r="DE76" s="86">
        <f t="shared" si="54"/>
        <v>16.891891891891891</v>
      </c>
      <c r="DF76" s="88">
        <v>37.5</v>
      </c>
      <c r="DG76" s="88">
        <v>35.799999999999997</v>
      </c>
      <c r="DH76" s="88">
        <v>35.5</v>
      </c>
      <c r="DI76" s="88">
        <v>35.5</v>
      </c>
      <c r="DJ76" s="88">
        <v>5.0999999999999996</v>
      </c>
      <c r="DK76" s="88">
        <v>5.6</v>
      </c>
      <c r="DL76" s="88">
        <v>6.2</v>
      </c>
      <c r="DM76" s="88">
        <v>6.2</v>
      </c>
      <c r="DN76" s="88">
        <v>145</v>
      </c>
      <c r="DO76" s="88">
        <v>148</v>
      </c>
      <c r="DP76" s="78">
        <v>150</v>
      </c>
      <c r="DQ76" s="88">
        <v>147</v>
      </c>
      <c r="DR76" s="85">
        <v>144</v>
      </c>
      <c r="DS76" s="86">
        <f t="shared" si="57"/>
        <v>3</v>
      </c>
      <c r="DT76" s="86">
        <f t="shared" si="30"/>
        <v>5</v>
      </c>
      <c r="DU76" s="86">
        <f t="shared" si="31"/>
        <v>2</v>
      </c>
      <c r="DV76" s="86">
        <f t="shared" si="62"/>
        <v>150</v>
      </c>
      <c r="DW76" s="86">
        <f t="shared" si="63"/>
        <v>5</v>
      </c>
      <c r="DX76" s="86">
        <f t="shared" si="58"/>
        <v>5</v>
      </c>
      <c r="DY76" s="86">
        <f t="shared" si="64"/>
        <v>18.051241134751773</v>
      </c>
      <c r="DZ76" s="88">
        <v>4.5</v>
      </c>
      <c r="EA76" s="88">
        <v>4.0999999999999996</v>
      </c>
      <c r="EB76" s="88">
        <v>4.0999999999999996</v>
      </c>
      <c r="EC76" s="88">
        <v>4.0999999999999996</v>
      </c>
      <c r="ED76" s="88">
        <v>4.5999999999999996</v>
      </c>
      <c r="EE76" s="88">
        <v>130</v>
      </c>
      <c r="EF76" s="88">
        <v>852.6</v>
      </c>
      <c r="EG76" s="88">
        <v>631.20000000000005</v>
      </c>
      <c r="EH76" s="85">
        <f t="shared" si="69"/>
        <v>-221.39999999999998</v>
      </c>
      <c r="EI76" s="88">
        <v>308</v>
      </c>
      <c r="EJ76" s="82">
        <f t="shared" si="65"/>
        <v>308.65079365079367</v>
      </c>
      <c r="EK76" s="88">
        <v>306</v>
      </c>
      <c r="EL76" s="88">
        <v>297</v>
      </c>
      <c r="EM76" s="84"/>
      <c r="EN76" s="85">
        <v>627</v>
      </c>
      <c r="EO76" s="85">
        <v>247</v>
      </c>
      <c r="EP76" s="85">
        <v>384</v>
      </c>
      <c r="EQ76" s="84"/>
      <c r="ER76" s="86">
        <f t="shared" si="37"/>
        <v>-380</v>
      </c>
      <c r="ES76" s="85">
        <v>620</v>
      </c>
      <c r="ET76" s="85">
        <v>359</v>
      </c>
      <c r="EU76" s="85"/>
      <c r="EV76" s="85">
        <v>71.8</v>
      </c>
      <c r="EW76" s="85">
        <v>51.3</v>
      </c>
      <c r="EX76" s="85"/>
      <c r="EY76" s="85">
        <v>173</v>
      </c>
      <c r="EZ76" s="85"/>
      <c r="FA76" s="85">
        <v>111</v>
      </c>
      <c r="FB76" s="85"/>
      <c r="FC76" s="85">
        <v>31</v>
      </c>
      <c r="FD76" s="85">
        <v>18.399999999999999</v>
      </c>
      <c r="FE76" s="85"/>
      <c r="FF76" s="85">
        <v>16.100000000000001</v>
      </c>
      <c r="FG76" s="85"/>
      <c r="FH76" s="85">
        <f t="shared" si="39"/>
        <v>2.0357142857142856</v>
      </c>
      <c r="FI76" s="85">
        <f t="shared" si="50"/>
        <v>1.292929292929293</v>
      </c>
      <c r="FJ76" s="85">
        <f t="shared" si="40"/>
        <v>2.343002593410815</v>
      </c>
      <c r="FK76" s="86">
        <f t="shared" si="48"/>
        <v>2.3290285899935022</v>
      </c>
      <c r="FL76" s="86">
        <f t="shared" si="44"/>
        <v>13.528319405756733</v>
      </c>
      <c r="FM76" s="86">
        <f t="shared" si="70"/>
        <v>12.085769980506825</v>
      </c>
      <c r="FN76" s="84">
        <f t="shared" si="45"/>
        <v>38.048398328690809</v>
      </c>
      <c r="FO76" s="84">
        <f t="shared" si="49"/>
        <v>40.173994657425467</v>
      </c>
      <c r="FP76" s="84">
        <f t="shared" si="46"/>
        <v>3.3840155945419101</v>
      </c>
      <c r="FQ76" s="84">
        <f t="shared" si="71"/>
        <v>3.09375</v>
      </c>
      <c r="FR76" s="86">
        <f t="shared" si="66"/>
        <v>-0.42718855218855228</v>
      </c>
      <c r="FS76" s="85">
        <v>0.4</v>
      </c>
      <c r="FT76" s="85">
        <v>0.3</v>
      </c>
      <c r="FU76" s="85">
        <v>46.4</v>
      </c>
      <c r="FV76" s="85">
        <v>27.8</v>
      </c>
      <c r="FW76" s="85">
        <v>29</v>
      </c>
      <c r="FX76" s="85">
        <v>14</v>
      </c>
      <c r="FY76" s="85">
        <v>1963</v>
      </c>
      <c r="FZ76" s="85">
        <v>263</v>
      </c>
      <c r="GA76" s="85">
        <v>37</v>
      </c>
      <c r="GB76" s="85">
        <v>5</v>
      </c>
    </row>
    <row r="77" spans="1:184">
      <c r="A77" s="84">
        <v>75</v>
      </c>
      <c r="B77" s="93">
        <v>5150953</v>
      </c>
      <c r="C77" s="85">
        <v>20171222</v>
      </c>
      <c r="D77" s="88">
        <v>81</v>
      </c>
      <c r="E77" s="85">
        <v>0</v>
      </c>
      <c r="F77" s="88">
        <v>152.69999999999999</v>
      </c>
      <c r="G77" s="88">
        <v>41.5</v>
      </c>
      <c r="H77" s="84">
        <f t="shared" si="59"/>
        <v>17.797951648755067</v>
      </c>
      <c r="I77" s="86">
        <v>0</v>
      </c>
      <c r="J77" s="86">
        <v>0</v>
      </c>
      <c r="K77" s="86">
        <v>1</v>
      </c>
      <c r="L77" s="86">
        <v>1</v>
      </c>
      <c r="M77" s="86">
        <v>0</v>
      </c>
      <c r="N77" s="86">
        <v>0</v>
      </c>
      <c r="O77" s="86">
        <v>0</v>
      </c>
      <c r="P77" s="86">
        <v>0</v>
      </c>
      <c r="Q77" s="86">
        <v>0</v>
      </c>
      <c r="R77" s="86">
        <v>0</v>
      </c>
      <c r="S77" s="85">
        <v>0</v>
      </c>
      <c r="T77" s="85">
        <v>0</v>
      </c>
      <c r="U77" s="85">
        <v>0</v>
      </c>
      <c r="V77" s="85">
        <v>1</v>
      </c>
      <c r="W77" s="85">
        <v>0</v>
      </c>
      <c r="X77" s="85">
        <v>2</v>
      </c>
      <c r="Y77" s="85">
        <v>2</v>
      </c>
      <c r="Z77" s="85">
        <v>1</v>
      </c>
      <c r="AA77" s="85">
        <v>1</v>
      </c>
      <c r="AB77" s="85">
        <v>0</v>
      </c>
      <c r="AC77" s="85">
        <v>1</v>
      </c>
      <c r="AD77" s="85">
        <v>0</v>
      </c>
      <c r="AE77" s="85">
        <v>0</v>
      </c>
      <c r="AF77" s="88">
        <v>50.1</v>
      </c>
      <c r="AG77" s="85">
        <v>58</v>
      </c>
      <c r="AH77" s="88">
        <v>7.5</v>
      </c>
      <c r="AI77" s="88">
        <v>13</v>
      </c>
      <c r="AJ77" s="85">
        <v>0</v>
      </c>
      <c r="AK77" s="85">
        <v>0</v>
      </c>
      <c r="AL77" s="85">
        <v>0</v>
      </c>
      <c r="AM77" s="85">
        <v>1</v>
      </c>
      <c r="AN77" s="86">
        <f t="shared" si="55"/>
        <v>3.3467202141900937E-2</v>
      </c>
      <c r="AO77" s="85">
        <v>6</v>
      </c>
      <c r="AP77" s="85">
        <v>0</v>
      </c>
      <c r="AQ77" s="88">
        <v>19</v>
      </c>
      <c r="AR77" s="88" t="s">
        <v>203</v>
      </c>
      <c r="AS77" s="85">
        <v>0</v>
      </c>
      <c r="AT77" s="88"/>
      <c r="AU77" s="88">
        <v>2400</v>
      </c>
      <c r="AV77" s="88">
        <v>2500</v>
      </c>
      <c r="AW77" s="88">
        <v>2200</v>
      </c>
      <c r="AX77" s="88">
        <v>1400</v>
      </c>
      <c r="AY77" s="85">
        <v>1400</v>
      </c>
      <c r="AZ77" s="85">
        <f t="shared" si="60"/>
        <v>4900</v>
      </c>
      <c r="BA77" s="86">
        <f t="shared" si="34"/>
        <v>8500</v>
      </c>
      <c r="BB77" s="86">
        <v>1350</v>
      </c>
      <c r="BC77" s="86">
        <v>2000</v>
      </c>
      <c r="BD77" s="86">
        <v>1700</v>
      </c>
      <c r="BE77" s="86">
        <v>1500</v>
      </c>
      <c r="BF77" s="86">
        <f t="shared" si="52"/>
        <v>6550</v>
      </c>
      <c r="BG77" s="86">
        <f t="shared" si="53"/>
        <v>1050</v>
      </c>
      <c r="BH77" s="86">
        <f t="shared" si="53"/>
        <v>500</v>
      </c>
      <c r="BI77" s="86">
        <f t="shared" si="53"/>
        <v>500</v>
      </c>
      <c r="BJ77" s="86">
        <f t="shared" si="53"/>
        <v>-100</v>
      </c>
      <c r="BK77" s="87">
        <f t="shared" si="67"/>
        <v>1950</v>
      </c>
      <c r="BL77" s="87">
        <f t="shared" si="51"/>
        <v>0.5625</v>
      </c>
      <c r="BM77" s="87">
        <f t="shared" si="51"/>
        <v>0.8</v>
      </c>
      <c r="BN77" s="87">
        <f t="shared" si="51"/>
        <v>0.77272727272727271</v>
      </c>
      <c r="BO77" s="87">
        <f t="shared" si="51"/>
        <v>1.0714285714285714</v>
      </c>
      <c r="BP77" s="87">
        <f t="shared" si="68"/>
        <v>0.77058823529411768</v>
      </c>
      <c r="BQ77" s="88">
        <v>122</v>
      </c>
      <c r="BR77" s="88">
        <v>115</v>
      </c>
      <c r="BS77" s="88">
        <v>114</v>
      </c>
      <c r="BT77" s="88">
        <v>118</v>
      </c>
      <c r="BU77" s="88">
        <v>91</v>
      </c>
      <c r="BV77" s="88">
        <v>67</v>
      </c>
      <c r="BW77" s="88">
        <v>69</v>
      </c>
      <c r="BX77" s="88">
        <v>71</v>
      </c>
      <c r="BY77" s="88">
        <v>150</v>
      </c>
      <c r="BZ77" s="88">
        <v>109</v>
      </c>
      <c r="CA77" s="88">
        <v>111</v>
      </c>
      <c r="CB77" s="88">
        <v>100</v>
      </c>
      <c r="CC77" s="88">
        <v>40.200000000000003</v>
      </c>
      <c r="CD77" s="88">
        <v>40.700000000000003</v>
      </c>
      <c r="CE77" s="88">
        <v>41.1</v>
      </c>
      <c r="CF77" s="88">
        <v>42.7</v>
      </c>
      <c r="CG77" s="86">
        <f t="shared" si="32"/>
        <v>2.4875621890547261E-2</v>
      </c>
      <c r="CH77" s="86">
        <f t="shared" si="32"/>
        <v>2.4570024570024569E-2</v>
      </c>
      <c r="CI77" s="86">
        <f t="shared" si="32"/>
        <v>2.4330900243309E-2</v>
      </c>
      <c r="CJ77" s="86">
        <f t="shared" si="32"/>
        <v>2.3419203747072598E-2</v>
      </c>
      <c r="CK77" s="88">
        <v>3.8</v>
      </c>
      <c r="CL77" s="88">
        <v>3.3</v>
      </c>
      <c r="CM77" s="88">
        <v>3.5</v>
      </c>
      <c r="CN77" s="88">
        <v>3.4</v>
      </c>
      <c r="CO77" s="88">
        <v>24</v>
      </c>
      <c r="CP77" s="88">
        <v>21</v>
      </c>
      <c r="CQ77" s="88">
        <v>13</v>
      </c>
      <c r="CR77" s="88">
        <v>15</v>
      </c>
      <c r="CS77" s="88">
        <v>19</v>
      </c>
      <c r="CT77" s="88">
        <v>0.98</v>
      </c>
      <c r="CU77" s="88">
        <v>0.97</v>
      </c>
      <c r="CV77" s="88">
        <v>0.83</v>
      </c>
      <c r="CW77" s="88">
        <v>0.74</v>
      </c>
      <c r="CX77" s="85">
        <v>0.88</v>
      </c>
      <c r="CY77" s="86">
        <f t="shared" si="56"/>
        <v>0.24</v>
      </c>
      <c r="CZ77" s="86">
        <f t="shared" si="61"/>
        <v>-1.0000000000000009E-2</v>
      </c>
      <c r="DA77" s="88">
        <v>0</v>
      </c>
      <c r="DB77" s="86">
        <f t="shared" si="54"/>
        <v>24.489795918367346</v>
      </c>
      <c r="DC77" s="86">
        <f t="shared" si="54"/>
        <v>21.649484536082475</v>
      </c>
      <c r="DD77" s="86">
        <f t="shared" si="54"/>
        <v>15.66265060240964</v>
      </c>
      <c r="DE77" s="86">
        <f t="shared" si="54"/>
        <v>20.27027027027027</v>
      </c>
      <c r="DF77" s="88">
        <v>41.5</v>
      </c>
      <c r="DG77" s="88">
        <v>42</v>
      </c>
      <c r="DH77" s="88">
        <v>49.8</v>
      </c>
      <c r="DI77" s="88">
        <v>56.5</v>
      </c>
      <c r="DJ77" s="88">
        <v>4.5</v>
      </c>
      <c r="DK77" s="88">
        <v>4.8</v>
      </c>
      <c r="DL77" s="88">
        <v>3.8</v>
      </c>
      <c r="DM77" s="88">
        <v>3.1</v>
      </c>
      <c r="DN77" s="88">
        <v>143</v>
      </c>
      <c r="DO77" s="88">
        <v>145</v>
      </c>
      <c r="DP77" s="88">
        <v>143</v>
      </c>
      <c r="DQ77" s="88">
        <v>145</v>
      </c>
      <c r="DR77" s="85">
        <v>147</v>
      </c>
      <c r="DS77" s="86">
        <f t="shared" si="57"/>
        <v>2</v>
      </c>
      <c r="DT77" s="86">
        <f t="shared" si="30"/>
        <v>0</v>
      </c>
      <c r="DU77" s="86">
        <f t="shared" si="31"/>
        <v>2</v>
      </c>
      <c r="DV77" s="86">
        <f t="shared" si="62"/>
        <v>145</v>
      </c>
      <c r="DW77" s="86">
        <f t="shared" si="63"/>
        <v>2</v>
      </c>
      <c r="DX77" s="86">
        <f t="shared" si="58"/>
        <v>2</v>
      </c>
      <c r="DY77" s="86">
        <f t="shared" si="64"/>
        <v>18.005073469387753</v>
      </c>
      <c r="DZ77" s="88">
        <v>4.0999999999999996</v>
      </c>
      <c r="EA77" s="88">
        <v>3.9</v>
      </c>
      <c r="EB77" s="88">
        <v>4.2</v>
      </c>
      <c r="EC77" s="88">
        <v>4.0999999999999996</v>
      </c>
      <c r="ED77" s="88">
        <v>4.5999999999999996</v>
      </c>
      <c r="EE77" s="88">
        <v>83</v>
      </c>
      <c r="EF77" s="88">
        <v>1071.7</v>
      </c>
      <c r="EG77" s="88">
        <v>494.7</v>
      </c>
      <c r="EH77" s="85">
        <f t="shared" si="69"/>
        <v>-577</v>
      </c>
      <c r="EI77" s="88">
        <v>291</v>
      </c>
      <c r="EJ77" s="82">
        <f t="shared" si="65"/>
        <v>299.18253968253964</v>
      </c>
      <c r="EK77" s="88">
        <v>296</v>
      </c>
      <c r="EL77" s="88">
        <v>300</v>
      </c>
      <c r="EM77" s="84"/>
      <c r="EN77" s="85">
        <v>738</v>
      </c>
      <c r="EO77" s="85">
        <v>567</v>
      </c>
      <c r="EP77" s="85">
        <v>312</v>
      </c>
      <c r="EQ77" s="84"/>
      <c r="ER77" s="86">
        <f t="shared" si="37"/>
        <v>-171</v>
      </c>
      <c r="ES77" s="85">
        <v>956</v>
      </c>
      <c r="ET77" s="85">
        <v>382</v>
      </c>
      <c r="EU77" s="85"/>
      <c r="EV77" s="85">
        <v>287.3</v>
      </c>
      <c r="EW77" s="85">
        <v>52.8</v>
      </c>
      <c r="EX77" s="85"/>
      <c r="EY77" s="85">
        <v>55</v>
      </c>
      <c r="EZ77" s="85"/>
      <c r="FA77" s="85">
        <v>56</v>
      </c>
      <c r="FB77" s="85"/>
      <c r="FC77" s="85">
        <v>87.5</v>
      </c>
      <c r="FD77" s="85">
        <v>21</v>
      </c>
      <c r="FE77" s="85"/>
      <c r="FF77" s="85">
        <v>14.7</v>
      </c>
      <c r="FG77" s="85"/>
      <c r="FH77" s="85">
        <f t="shared" si="39"/>
        <v>2.536082474226804</v>
      </c>
      <c r="FI77" s="85">
        <f t="shared" si="50"/>
        <v>1.04</v>
      </c>
      <c r="FJ77" s="85">
        <f t="shared" si="40"/>
        <v>0.13119494497844655</v>
      </c>
      <c r="FK77" s="86">
        <f t="shared" si="48"/>
        <v>0.634920634920635</v>
      </c>
      <c r="FL77" s="86">
        <f t="shared" si="44"/>
        <v>7.2797195079503885</v>
      </c>
      <c r="FM77" s="86">
        <f t="shared" si="70"/>
        <v>7.608695652173914</v>
      </c>
      <c r="FN77" s="84">
        <f t="shared" si="45"/>
        <v>13.587423134934445</v>
      </c>
      <c r="FO77" s="84">
        <f t="shared" si="49"/>
        <v>33.508771929824562</v>
      </c>
      <c r="FP77" s="84">
        <f t="shared" si="46"/>
        <v>8.4151298830061485</v>
      </c>
      <c r="FQ77" s="84">
        <f t="shared" si="71"/>
        <v>4.3896321070234121</v>
      </c>
      <c r="FR77" s="86">
        <f t="shared" si="66"/>
        <v>-3.8888888888888924E-2</v>
      </c>
      <c r="FS77" s="85">
        <v>2</v>
      </c>
      <c r="FT77" s="85">
        <v>0.5</v>
      </c>
      <c r="FU77" s="85">
        <v>149</v>
      </c>
      <c r="FV77" s="85">
        <v>91.2</v>
      </c>
      <c r="FW77" s="85">
        <v>72</v>
      </c>
      <c r="FX77" s="85">
        <v>27</v>
      </c>
      <c r="FY77" s="85">
        <v>948</v>
      </c>
      <c r="FZ77" s="85">
        <v>319</v>
      </c>
      <c r="GA77" s="85">
        <v>25</v>
      </c>
      <c r="GB77" s="85">
        <v>5</v>
      </c>
    </row>
    <row r="78" spans="1:184">
      <c r="A78" s="84">
        <v>76</v>
      </c>
      <c r="B78" s="93">
        <v>1482853</v>
      </c>
      <c r="C78" s="85">
        <v>20171225</v>
      </c>
      <c r="D78" s="88">
        <v>72</v>
      </c>
      <c r="E78" s="85">
        <v>1</v>
      </c>
      <c r="F78" s="88">
        <v>170</v>
      </c>
      <c r="G78" s="88">
        <v>63.5</v>
      </c>
      <c r="H78" s="84">
        <f t="shared" si="59"/>
        <v>21.972318339100347</v>
      </c>
      <c r="I78" s="86">
        <v>1</v>
      </c>
      <c r="J78" s="86">
        <v>0</v>
      </c>
      <c r="K78" s="86">
        <v>1</v>
      </c>
      <c r="L78" s="86">
        <v>1</v>
      </c>
      <c r="M78" s="86">
        <v>0</v>
      </c>
      <c r="N78" s="86">
        <v>0</v>
      </c>
      <c r="O78" s="86">
        <v>0</v>
      </c>
      <c r="P78" s="86">
        <v>0</v>
      </c>
      <c r="Q78" s="86">
        <v>0</v>
      </c>
      <c r="R78" s="86">
        <v>0</v>
      </c>
      <c r="S78" s="85">
        <v>0</v>
      </c>
      <c r="T78" s="85">
        <v>0</v>
      </c>
      <c r="U78" s="85">
        <v>0</v>
      </c>
      <c r="V78" s="85">
        <v>1</v>
      </c>
      <c r="W78" s="85">
        <v>0</v>
      </c>
      <c r="X78" s="85">
        <v>2</v>
      </c>
      <c r="Y78" s="85">
        <v>2</v>
      </c>
      <c r="Z78" s="85">
        <v>1</v>
      </c>
      <c r="AA78" s="85">
        <v>1</v>
      </c>
      <c r="AB78" s="85">
        <v>0</v>
      </c>
      <c r="AC78" s="85">
        <v>1</v>
      </c>
      <c r="AD78" s="85">
        <v>0</v>
      </c>
      <c r="AE78" s="85">
        <v>1</v>
      </c>
      <c r="AF78" s="88">
        <v>38.4</v>
      </c>
      <c r="AG78" s="85">
        <v>63.8</v>
      </c>
      <c r="AH78" s="88">
        <v>7.5</v>
      </c>
      <c r="AI78" s="88">
        <v>13</v>
      </c>
      <c r="AJ78" s="85">
        <v>0</v>
      </c>
      <c r="AK78" s="85">
        <v>0</v>
      </c>
      <c r="AL78" s="85">
        <v>0</v>
      </c>
      <c r="AM78" s="85">
        <v>0</v>
      </c>
      <c r="AN78" s="86"/>
      <c r="AO78" s="85">
        <v>0</v>
      </c>
      <c r="AP78" s="85">
        <v>1</v>
      </c>
      <c r="AQ78" s="88">
        <v>13</v>
      </c>
      <c r="AR78" s="88" t="s">
        <v>110</v>
      </c>
      <c r="AS78" s="85">
        <v>0</v>
      </c>
      <c r="AT78" s="88"/>
      <c r="AU78" s="88">
        <v>2500</v>
      </c>
      <c r="AV78" s="88">
        <v>2000</v>
      </c>
      <c r="AW78" s="88">
        <v>2450</v>
      </c>
      <c r="AX78" s="88">
        <v>3450</v>
      </c>
      <c r="AY78" s="85">
        <v>2900</v>
      </c>
      <c r="AZ78" s="85">
        <f t="shared" si="60"/>
        <v>4500</v>
      </c>
      <c r="BA78" s="86">
        <f t="shared" si="34"/>
        <v>10400</v>
      </c>
      <c r="BB78" s="86">
        <v>0</v>
      </c>
      <c r="BC78" s="86">
        <v>2510</v>
      </c>
      <c r="BD78" s="86">
        <v>1800</v>
      </c>
      <c r="BE78" s="86">
        <v>1800</v>
      </c>
      <c r="BF78" s="86">
        <f t="shared" si="52"/>
        <v>6110</v>
      </c>
      <c r="BG78" s="86">
        <f t="shared" si="53"/>
        <v>2500</v>
      </c>
      <c r="BH78" s="86">
        <f t="shared" si="53"/>
        <v>-510</v>
      </c>
      <c r="BI78" s="86">
        <f t="shared" si="53"/>
        <v>650</v>
      </c>
      <c r="BJ78" s="86">
        <f t="shared" si="53"/>
        <v>1650</v>
      </c>
      <c r="BK78" s="87">
        <f t="shared" si="67"/>
        <v>4290</v>
      </c>
      <c r="BL78" s="87">
        <f t="shared" ref="BL78:BO93" si="72">BB78/AU78</f>
        <v>0</v>
      </c>
      <c r="BM78" s="87">
        <f t="shared" si="72"/>
        <v>1.2549999999999999</v>
      </c>
      <c r="BN78" s="87">
        <f t="shared" si="72"/>
        <v>0.73469387755102045</v>
      </c>
      <c r="BO78" s="87">
        <f t="shared" si="72"/>
        <v>0.52173913043478259</v>
      </c>
      <c r="BP78" s="87">
        <f t="shared" si="68"/>
        <v>0.58750000000000002</v>
      </c>
      <c r="BQ78" s="88">
        <v>93</v>
      </c>
      <c r="BR78" s="88">
        <v>126</v>
      </c>
      <c r="BS78" s="88">
        <v>136</v>
      </c>
      <c r="BT78" s="88">
        <v>118</v>
      </c>
      <c r="BU78" s="88">
        <v>59</v>
      </c>
      <c r="BV78" s="88">
        <v>72</v>
      </c>
      <c r="BW78" s="88">
        <v>77</v>
      </c>
      <c r="BX78" s="88">
        <v>64</v>
      </c>
      <c r="BY78" s="88">
        <v>96</v>
      </c>
      <c r="BZ78" s="88">
        <v>74</v>
      </c>
      <c r="CA78" s="88">
        <v>76</v>
      </c>
      <c r="CB78" s="88">
        <v>66</v>
      </c>
      <c r="CC78" s="88">
        <v>30.7</v>
      </c>
      <c r="CD78" s="88">
        <v>29</v>
      </c>
      <c r="CE78" s="88">
        <v>30.9</v>
      </c>
      <c r="CF78" s="88">
        <v>31.1</v>
      </c>
      <c r="CG78" s="86">
        <f t="shared" si="32"/>
        <v>3.2573289902280131E-2</v>
      </c>
      <c r="CH78" s="86">
        <f t="shared" si="32"/>
        <v>3.4482758620689655E-2</v>
      </c>
      <c r="CI78" s="86">
        <f t="shared" si="32"/>
        <v>3.236245954692557E-2</v>
      </c>
      <c r="CJ78" s="86">
        <f t="shared" si="32"/>
        <v>3.215434083601286E-2</v>
      </c>
      <c r="CK78" s="88">
        <v>3.2</v>
      </c>
      <c r="CL78" s="88">
        <v>3.6</v>
      </c>
      <c r="CM78" s="88">
        <v>3.6</v>
      </c>
      <c r="CN78" s="88">
        <v>3.6</v>
      </c>
      <c r="CO78" s="88">
        <v>15</v>
      </c>
      <c r="CP78" s="88">
        <v>17</v>
      </c>
      <c r="CQ78" s="88">
        <v>15</v>
      </c>
      <c r="CR78" s="88">
        <v>17</v>
      </c>
      <c r="CS78" s="88">
        <v>22</v>
      </c>
      <c r="CT78" s="88">
        <v>0.96</v>
      </c>
      <c r="CU78" s="88">
        <v>0.97</v>
      </c>
      <c r="CV78" s="88">
        <v>0.96</v>
      </c>
      <c r="CW78" s="88">
        <v>1.01</v>
      </c>
      <c r="CX78" s="85">
        <v>1.05</v>
      </c>
      <c r="CY78" s="86">
        <f t="shared" si="56"/>
        <v>5.0000000000000044E-2</v>
      </c>
      <c r="CZ78" s="86">
        <f t="shared" si="61"/>
        <v>5.0000000000000044E-2</v>
      </c>
      <c r="DA78" s="88">
        <v>0</v>
      </c>
      <c r="DB78" s="86">
        <f t="shared" si="54"/>
        <v>15.625</v>
      </c>
      <c r="DC78" s="86">
        <f t="shared" si="54"/>
        <v>17.52577319587629</v>
      </c>
      <c r="DD78" s="86">
        <f t="shared" si="54"/>
        <v>15.625</v>
      </c>
      <c r="DE78" s="86">
        <f t="shared" si="54"/>
        <v>16.831683168316832</v>
      </c>
      <c r="DF78" s="88">
        <v>59.4</v>
      </c>
      <c r="DG78" s="88">
        <v>58.8</v>
      </c>
      <c r="DH78" s="88">
        <v>59.4</v>
      </c>
      <c r="DI78" s="88">
        <v>56.2</v>
      </c>
      <c r="DJ78" s="88">
        <v>6.3</v>
      </c>
      <c r="DK78" s="88">
        <v>7.3</v>
      </c>
      <c r="DL78" s="88">
        <v>7.4</v>
      </c>
      <c r="DM78" s="88">
        <v>7.7</v>
      </c>
      <c r="DN78" s="88">
        <v>142</v>
      </c>
      <c r="DO78" s="88">
        <v>147</v>
      </c>
      <c r="DP78" s="88">
        <v>145</v>
      </c>
      <c r="DQ78" s="88">
        <v>145</v>
      </c>
      <c r="DR78" s="85">
        <v>145</v>
      </c>
      <c r="DS78" s="86">
        <f t="shared" si="57"/>
        <v>5</v>
      </c>
      <c r="DT78" s="86">
        <f t="shared" si="30"/>
        <v>3</v>
      </c>
      <c r="DU78" s="86">
        <f t="shared" si="31"/>
        <v>3</v>
      </c>
      <c r="DV78" s="86">
        <f t="shared" si="62"/>
        <v>147</v>
      </c>
      <c r="DW78" s="86">
        <f t="shared" si="63"/>
        <v>5</v>
      </c>
      <c r="DX78" s="86">
        <f t="shared" si="58"/>
        <v>5</v>
      </c>
      <c r="DY78" s="86">
        <f t="shared" si="64"/>
        <v>17.383199999999999</v>
      </c>
      <c r="DZ78" s="88">
        <v>4.3</v>
      </c>
      <c r="EA78" s="88">
        <v>3.7</v>
      </c>
      <c r="EB78" s="88">
        <v>4.2</v>
      </c>
      <c r="EC78" s="88">
        <v>3.9</v>
      </c>
      <c r="ED78" s="88">
        <v>4.3</v>
      </c>
      <c r="EE78" s="88">
        <v>227</v>
      </c>
      <c r="EF78" s="88">
        <v>573.79999999999995</v>
      </c>
      <c r="EG78" s="88">
        <v>281.39999999999998</v>
      </c>
      <c r="EH78" s="85">
        <f t="shared" si="69"/>
        <v>-292.39999999999998</v>
      </c>
      <c r="EI78" s="88">
        <v>300</v>
      </c>
      <c r="EJ78" s="82">
        <f t="shared" si="65"/>
        <v>301.96825396825392</v>
      </c>
      <c r="EK78" s="88">
        <v>296</v>
      </c>
      <c r="EL78" s="88">
        <v>296</v>
      </c>
      <c r="EM78" s="84"/>
      <c r="EN78" s="85">
        <v>388</v>
      </c>
      <c r="EO78" s="85">
        <v>320</v>
      </c>
      <c r="EP78" s="85">
        <v>142</v>
      </c>
      <c r="EQ78" s="84"/>
      <c r="ER78" s="86">
        <f t="shared" si="37"/>
        <v>-68</v>
      </c>
      <c r="ES78" s="85">
        <v>465</v>
      </c>
      <c r="ET78" s="85">
        <v>150</v>
      </c>
      <c r="EU78" s="85"/>
      <c r="EV78" s="85">
        <v>74.5</v>
      </c>
      <c r="EW78" s="85">
        <v>15.6</v>
      </c>
      <c r="EX78" s="85"/>
      <c r="EY78" s="85">
        <v>66</v>
      </c>
      <c r="EZ78" s="85"/>
      <c r="FA78" s="85">
        <v>40</v>
      </c>
      <c r="FB78" s="85"/>
      <c r="FC78" s="85">
        <v>31.8</v>
      </c>
      <c r="FD78" s="85">
        <v>6.1</v>
      </c>
      <c r="FE78" s="85"/>
      <c r="FF78" s="85">
        <v>13.2</v>
      </c>
      <c r="FG78" s="85"/>
      <c r="FH78" s="85">
        <f t="shared" si="39"/>
        <v>1.2933333333333332</v>
      </c>
      <c r="FI78" s="85">
        <f t="shared" si="50"/>
        <v>0.47972972972972971</v>
      </c>
      <c r="FJ78" s="85">
        <f t="shared" si="40"/>
        <v>0.59892239342092823</v>
      </c>
      <c r="FK78" s="86">
        <f t="shared" si="48"/>
        <v>1.856763925729443</v>
      </c>
      <c r="FL78" s="86">
        <f t="shared" si="44"/>
        <v>9.5295770251287664</v>
      </c>
      <c r="FM78" s="86">
        <f t="shared" si="70"/>
        <v>9.5483005366726292</v>
      </c>
      <c r="FN78" s="84">
        <f t="shared" si="45"/>
        <v>39.946308724832214</v>
      </c>
      <c r="FO78" s="84">
        <f t="shared" si="49"/>
        <v>45.891608391608393</v>
      </c>
      <c r="FP78" s="84">
        <f t="shared" si="46"/>
        <v>5.7180532246463684</v>
      </c>
      <c r="FQ78" s="84">
        <f t="shared" si="71"/>
        <v>2.9570913855224368</v>
      </c>
      <c r="FR78" s="86">
        <f t="shared" si="66"/>
        <v>1.0477665165165164</v>
      </c>
      <c r="FS78" s="85">
        <v>0.3</v>
      </c>
      <c r="FT78" s="85">
        <v>0.3</v>
      </c>
      <c r="FU78" s="85">
        <v>16.8</v>
      </c>
      <c r="FV78" s="85">
        <v>39.200000000000003</v>
      </c>
      <c r="FW78" s="85">
        <v>6</v>
      </c>
      <c r="FX78" s="85">
        <v>5</v>
      </c>
      <c r="FY78" s="85">
        <v>439</v>
      </c>
      <c r="FZ78" s="85">
        <v>171</v>
      </c>
      <c r="GA78" s="85">
        <v>15</v>
      </c>
      <c r="GB78" s="85">
        <v>5</v>
      </c>
    </row>
    <row r="79" spans="1:184">
      <c r="A79" s="84">
        <v>77</v>
      </c>
      <c r="B79" s="93">
        <v>381492</v>
      </c>
      <c r="C79" s="85">
        <v>20180105</v>
      </c>
      <c r="D79" s="88">
        <v>86</v>
      </c>
      <c r="E79" s="85">
        <v>0</v>
      </c>
      <c r="F79" s="88">
        <v>135.5</v>
      </c>
      <c r="G79" s="88">
        <v>41.4</v>
      </c>
      <c r="H79" s="84">
        <f t="shared" si="59"/>
        <v>22.548712571996568</v>
      </c>
      <c r="I79" s="86">
        <v>1</v>
      </c>
      <c r="J79" s="86">
        <v>1</v>
      </c>
      <c r="K79" s="86">
        <v>0</v>
      </c>
      <c r="L79" s="86">
        <v>0</v>
      </c>
      <c r="M79" s="86">
        <v>0</v>
      </c>
      <c r="N79" s="86">
        <v>0</v>
      </c>
      <c r="O79" s="86">
        <v>1</v>
      </c>
      <c r="P79" s="86">
        <v>1</v>
      </c>
      <c r="Q79" s="86">
        <v>1</v>
      </c>
      <c r="R79" s="86">
        <v>0</v>
      </c>
      <c r="S79" s="85">
        <v>0</v>
      </c>
      <c r="T79" s="85">
        <v>0</v>
      </c>
      <c r="U79" s="85">
        <v>0</v>
      </c>
      <c r="V79" s="85">
        <v>0</v>
      </c>
      <c r="W79" s="85">
        <v>0</v>
      </c>
      <c r="X79" s="85">
        <v>2</v>
      </c>
      <c r="Y79" s="85">
        <v>2</v>
      </c>
      <c r="Z79" s="85">
        <v>1</v>
      </c>
      <c r="AA79" s="85">
        <v>1</v>
      </c>
      <c r="AB79" s="85">
        <v>1</v>
      </c>
      <c r="AC79" s="85">
        <v>0</v>
      </c>
      <c r="AD79" s="85">
        <v>0</v>
      </c>
      <c r="AE79" s="85">
        <v>0</v>
      </c>
      <c r="AF79" s="88">
        <v>39.5</v>
      </c>
      <c r="AG79" s="85">
        <v>37.799999999999997</v>
      </c>
      <c r="AH79" s="88">
        <v>7.5</v>
      </c>
      <c r="AI79" s="88">
        <v>11</v>
      </c>
      <c r="AJ79" s="85">
        <v>1</v>
      </c>
      <c r="AK79" s="85">
        <v>0</v>
      </c>
      <c r="AL79" s="85">
        <v>0</v>
      </c>
      <c r="AM79" s="85">
        <v>1</v>
      </c>
      <c r="AN79" s="86">
        <f t="shared" si="55"/>
        <v>3.3548040794417609E-2</v>
      </c>
      <c r="AO79" s="85">
        <v>10</v>
      </c>
      <c r="AP79" s="85">
        <v>0</v>
      </c>
      <c r="AQ79" s="88">
        <v>39</v>
      </c>
      <c r="AR79" s="88" t="s">
        <v>111</v>
      </c>
      <c r="AS79" s="85">
        <v>0</v>
      </c>
      <c r="AT79" s="88"/>
      <c r="AU79" s="88">
        <v>1900</v>
      </c>
      <c r="AV79" s="88">
        <v>1800</v>
      </c>
      <c r="AW79" s="88">
        <v>2200</v>
      </c>
      <c r="AX79" s="88">
        <v>2950</v>
      </c>
      <c r="AY79" s="85">
        <v>1000</v>
      </c>
      <c r="AZ79" s="85">
        <f t="shared" si="60"/>
        <v>3700</v>
      </c>
      <c r="BA79" s="86">
        <f t="shared" si="34"/>
        <v>8850</v>
      </c>
      <c r="BB79" s="86">
        <v>800</v>
      </c>
      <c r="BC79" s="86">
        <v>800</v>
      </c>
      <c r="BD79" s="86">
        <v>500</v>
      </c>
      <c r="BE79" s="86">
        <v>500</v>
      </c>
      <c r="BF79" s="86">
        <f t="shared" si="52"/>
        <v>2600</v>
      </c>
      <c r="BG79" s="86">
        <f t="shared" si="53"/>
        <v>1100</v>
      </c>
      <c r="BH79" s="86">
        <f t="shared" si="53"/>
        <v>1000</v>
      </c>
      <c r="BI79" s="86">
        <f t="shared" si="53"/>
        <v>1700</v>
      </c>
      <c r="BJ79" s="86">
        <f t="shared" si="53"/>
        <v>2450</v>
      </c>
      <c r="BK79" s="87">
        <f t="shared" si="67"/>
        <v>6250</v>
      </c>
      <c r="BL79" s="87">
        <f t="shared" si="72"/>
        <v>0.42105263157894735</v>
      </c>
      <c r="BM79" s="87">
        <f t="shared" si="72"/>
        <v>0.44444444444444442</v>
      </c>
      <c r="BN79" s="87">
        <f t="shared" si="72"/>
        <v>0.22727272727272727</v>
      </c>
      <c r="BO79" s="87">
        <f t="shared" si="72"/>
        <v>0.16949152542372881</v>
      </c>
      <c r="BP79" s="87">
        <f t="shared" si="68"/>
        <v>0.29378531073446329</v>
      </c>
      <c r="BQ79" s="88">
        <v>110</v>
      </c>
      <c r="BR79" s="88">
        <v>121</v>
      </c>
      <c r="BS79" s="88">
        <v>122</v>
      </c>
      <c r="BT79" s="88">
        <v>124</v>
      </c>
      <c r="BU79" s="88">
        <v>62</v>
      </c>
      <c r="BV79" s="88">
        <v>64</v>
      </c>
      <c r="BW79" s="88">
        <v>72</v>
      </c>
      <c r="BX79" s="88">
        <v>64</v>
      </c>
      <c r="BY79" s="88">
        <v>80</v>
      </c>
      <c r="BZ79" s="88">
        <v>67</v>
      </c>
      <c r="CA79" s="88">
        <v>74</v>
      </c>
      <c r="CB79" s="88">
        <v>74</v>
      </c>
      <c r="CC79" s="88">
        <v>26.1</v>
      </c>
      <c r="CD79" s="88">
        <v>23.2</v>
      </c>
      <c r="CE79" s="88">
        <v>21</v>
      </c>
      <c r="CF79" s="88">
        <v>22.6</v>
      </c>
      <c r="CG79" s="86">
        <f t="shared" si="32"/>
        <v>3.8314176245210725E-2</v>
      </c>
      <c r="CH79" s="86">
        <f t="shared" si="32"/>
        <v>4.3103448275862072E-2</v>
      </c>
      <c r="CI79" s="86">
        <f t="shared" si="32"/>
        <v>4.7619047619047616E-2</v>
      </c>
      <c r="CJ79" s="86">
        <f t="shared" si="32"/>
        <v>4.4247787610619468E-2</v>
      </c>
      <c r="CK79" s="88">
        <v>4.3</v>
      </c>
      <c r="CL79" s="88">
        <v>3.2</v>
      </c>
      <c r="CM79" s="88">
        <v>3.5</v>
      </c>
      <c r="CN79" s="88">
        <v>3.5</v>
      </c>
      <c r="CO79" s="88">
        <v>14</v>
      </c>
      <c r="CP79" s="88">
        <v>12</v>
      </c>
      <c r="CQ79" s="88">
        <v>11</v>
      </c>
      <c r="CR79" s="88">
        <v>13</v>
      </c>
      <c r="CS79" s="88">
        <v>20</v>
      </c>
      <c r="CT79" s="88">
        <v>1.1299999999999999</v>
      </c>
      <c r="CU79" s="88">
        <v>1.17</v>
      </c>
      <c r="CV79" s="88">
        <v>1.05</v>
      </c>
      <c r="CW79" s="88">
        <v>1.06</v>
      </c>
      <c r="CX79" s="85">
        <v>1.21</v>
      </c>
      <c r="CY79" s="86">
        <f t="shared" si="56"/>
        <v>0.11999999999999988</v>
      </c>
      <c r="CZ79" s="86">
        <f t="shared" si="61"/>
        <v>4.0000000000000036E-2</v>
      </c>
      <c r="DA79" s="88">
        <v>0</v>
      </c>
      <c r="DB79" s="86">
        <f t="shared" si="54"/>
        <v>12.389380530973453</v>
      </c>
      <c r="DC79" s="86">
        <f t="shared" si="54"/>
        <v>10.256410256410257</v>
      </c>
      <c r="DD79" s="86">
        <f t="shared" si="54"/>
        <v>10.476190476190476</v>
      </c>
      <c r="DE79" s="86">
        <f t="shared" si="54"/>
        <v>12.264150943396226</v>
      </c>
      <c r="DF79" s="88">
        <v>34.9</v>
      </c>
      <c r="DG79" s="88">
        <v>33.6</v>
      </c>
      <c r="DH79" s="88">
        <v>37.799999999999997</v>
      </c>
      <c r="DI79" s="88">
        <v>37.5</v>
      </c>
      <c r="DJ79" s="88">
        <v>8.4</v>
      </c>
      <c r="DK79" s="88">
        <v>8.9</v>
      </c>
      <c r="DL79" s="88">
        <v>8.3000000000000007</v>
      </c>
      <c r="DM79" s="88">
        <v>7.5</v>
      </c>
      <c r="DN79" s="88">
        <v>145</v>
      </c>
      <c r="DO79" s="94">
        <v>149</v>
      </c>
      <c r="DP79" s="88">
        <v>145</v>
      </c>
      <c r="DQ79" s="88">
        <v>146</v>
      </c>
      <c r="DR79" s="85">
        <v>142</v>
      </c>
      <c r="DS79" s="86">
        <f t="shared" si="57"/>
        <v>4</v>
      </c>
      <c r="DT79" s="86">
        <f t="shared" si="30"/>
        <v>0</v>
      </c>
      <c r="DU79" s="86">
        <f t="shared" si="31"/>
        <v>1</v>
      </c>
      <c r="DV79" s="86">
        <f t="shared" si="62"/>
        <v>149</v>
      </c>
      <c r="DW79" s="86">
        <f t="shared" si="63"/>
        <v>4</v>
      </c>
      <c r="DX79" s="86">
        <f t="shared" si="58"/>
        <v>4</v>
      </c>
      <c r="DY79" s="86">
        <f t="shared" si="64"/>
        <v>18.243060176991154</v>
      </c>
      <c r="DZ79" s="88">
        <v>3.4</v>
      </c>
      <c r="EA79" s="88">
        <v>3.4</v>
      </c>
      <c r="EB79" s="88">
        <v>3.3</v>
      </c>
      <c r="EC79" s="88">
        <v>3.5</v>
      </c>
      <c r="ED79" s="88">
        <v>3.6</v>
      </c>
      <c r="EE79" s="88">
        <v>101</v>
      </c>
      <c r="EF79" s="88">
        <v>1024.8</v>
      </c>
      <c r="EG79" s="88">
        <v>176.9</v>
      </c>
      <c r="EH79" s="85">
        <f t="shared" si="69"/>
        <v>-847.9</v>
      </c>
      <c r="EI79" s="88">
        <v>289</v>
      </c>
      <c r="EJ79" s="82">
        <f t="shared" si="65"/>
        <v>300.61111111111109</v>
      </c>
      <c r="EK79" s="88">
        <v>296</v>
      </c>
      <c r="EL79" s="88">
        <v>287</v>
      </c>
      <c r="EM79" s="84"/>
      <c r="EN79" s="85">
        <v>194</v>
      </c>
      <c r="EO79" s="85">
        <v>212</v>
      </c>
      <c r="EP79" s="85">
        <v>359</v>
      </c>
      <c r="EQ79" s="84"/>
      <c r="ER79" s="86">
        <f t="shared" si="37"/>
        <v>18</v>
      </c>
      <c r="ES79" s="85">
        <v>156</v>
      </c>
      <c r="ET79" s="85">
        <v>579</v>
      </c>
      <c r="EU79" s="85"/>
      <c r="EV79" s="85">
        <v>25</v>
      </c>
      <c r="EW79" s="85">
        <v>91.2</v>
      </c>
      <c r="EX79" s="85"/>
      <c r="EY79" s="85">
        <v>68</v>
      </c>
      <c r="EZ79" s="85"/>
      <c r="FA79" s="85">
        <v>44</v>
      </c>
      <c r="FB79" s="85"/>
      <c r="FC79" s="85">
        <v>7.4</v>
      </c>
      <c r="FD79" s="85">
        <v>24.4</v>
      </c>
      <c r="FE79" s="85"/>
      <c r="FF79" s="85">
        <v>13</v>
      </c>
      <c r="FG79" s="85"/>
      <c r="FH79" s="85">
        <f t="shared" si="39"/>
        <v>0.67128027681660896</v>
      </c>
      <c r="FI79" s="85">
        <f t="shared" si="50"/>
        <v>1.2508710801393728</v>
      </c>
      <c r="FJ79" s="85">
        <f t="shared" si="40"/>
        <v>2.1197241379310343</v>
      </c>
      <c r="FK79" s="86">
        <f t="shared" si="48"/>
        <v>0.4111069928341981</v>
      </c>
      <c r="FL79" s="86">
        <f t="shared" si="44"/>
        <v>9.8376470588235296</v>
      </c>
      <c r="FM79" s="86">
        <f t="shared" si="70"/>
        <v>8.992446393762183</v>
      </c>
      <c r="FN79" s="84">
        <f t="shared" si="45"/>
        <v>50.365714285714276</v>
      </c>
      <c r="FO79" s="84">
        <f t="shared" si="49"/>
        <v>38.409539473684212</v>
      </c>
      <c r="FP79" s="84">
        <f t="shared" si="46"/>
        <v>3.242268041237113</v>
      </c>
      <c r="FQ79" s="84">
        <f t="shared" si="71"/>
        <v>5.4184463014546571</v>
      </c>
      <c r="FR79" s="86">
        <f t="shared" si="66"/>
        <v>-0.17421602787456442</v>
      </c>
      <c r="FS79" s="85">
        <v>1.2</v>
      </c>
      <c r="FT79" s="85">
        <v>1.6</v>
      </c>
      <c r="FU79" s="85">
        <v>55.4</v>
      </c>
      <c r="FV79" s="85">
        <v>37.5</v>
      </c>
      <c r="FW79" s="85">
        <v>119</v>
      </c>
      <c r="FX79" s="85">
        <v>102</v>
      </c>
      <c r="FY79" s="85">
        <v>1915</v>
      </c>
      <c r="FZ79" s="85">
        <v>393</v>
      </c>
      <c r="GA79" s="85">
        <v>43</v>
      </c>
      <c r="GB79" s="85">
        <v>5</v>
      </c>
    </row>
    <row r="80" spans="1:184">
      <c r="A80" s="84">
        <v>78</v>
      </c>
      <c r="B80" s="93">
        <v>5616489</v>
      </c>
      <c r="C80" s="85">
        <v>20180105</v>
      </c>
      <c r="D80" s="88">
        <v>69</v>
      </c>
      <c r="E80" s="85">
        <v>0</v>
      </c>
      <c r="F80" s="88">
        <v>152.19999999999999</v>
      </c>
      <c r="G80" s="88">
        <v>51.9</v>
      </c>
      <c r="H80" s="84">
        <f t="shared" si="59"/>
        <v>22.404644279865522</v>
      </c>
      <c r="I80" s="86">
        <v>0</v>
      </c>
      <c r="J80" s="86">
        <v>0</v>
      </c>
      <c r="K80" s="86">
        <v>0</v>
      </c>
      <c r="L80" s="86">
        <v>1</v>
      </c>
      <c r="M80" s="86">
        <v>0</v>
      </c>
      <c r="N80" s="86">
        <v>0</v>
      </c>
      <c r="O80" s="86">
        <v>1</v>
      </c>
      <c r="P80" s="86">
        <v>0</v>
      </c>
      <c r="Q80" s="86">
        <v>0</v>
      </c>
      <c r="R80" s="86">
        <v>0</v>
      </c>
      <c r="S80" s="85">
        <v>1</v>
      </c>
      <c r="T80" s="85">
        <v>1</v>
      </c>
      <c r="U80" s="85">
        <v>0</v>
      </c>
      <c r="V80" s="85">
        <v>0</v>
      </c>
      <c r="W80" s="85">
        <v>0</v>
      </c>
      <c r="X80" s="85">
        <v>2</v>
      </c>
      <c r="Y80" s="85">
        <v>2</v>
      </c>
      <c r="Z80" s="85">
        <v>1</v>
      </c>
      <c r="AA80" s="85">
        <v>1</v>
      </c>
      <c r="AB80" s="85">
        <v>0</v>
      </c>
      <c r="AC80" s="85">
        <v>1</v>
      </c>
      <c r="AD80" s="85">
        <v>1</v>
      </c>
      <c r="AE80" s="85">
        <v>0</v>
      </c>
      <c r="AF80" s="88">
        <v>34.5</v>
      </c>
      <c r="AG80" s="85">
        <v>63.8</v>
      </c>
      <c r="AH80" s="88">
        <v>7.5</v>
      </c>
      <c r="AI80" s="88">
        <v>11</v>
      </c>
      <c r="AJ80" s="85">
        <v>1</v>
      </c>
      <c r="AK80" s="85">
        <v>0</v>
      </c>
      <c r="AL80" s="85">
        <v>0</v>
      </c>
      <c r="AM80" s="85">
        <v>1</v>
      </c>
      <c r="AN80" s="86">
        <f t="shared" si="55"/>
        <v>2.6760864911153929E-2</v>
      </c>
      <c r="AO80" s="85">
        <v>6</v>
      </c>
      <c r="AP80" s="85">
        <v>0</v>
      </c>
      <c r="AQ80" s="88">
        <v>13</v>
      </c>
      <c r="AR80" s="88" t="s">
        <v>112</v>
      </c>
      <c r="AS80" s="85">
        <v>0</v>
      </c>
      <c r="AT80" s="88"/>
      <c r="AU80" s="88">
        <v>1700</v>
      </c>
      <c r="AV80" s="88">
        <v>3900</v>
      </c>
      <c r="AW80" s="88">
        <v>2000</v>
      </c>
      <c r="AX80" s="88">
        <v>3000</v>
      </c>
      <c r="AY80" s="85">
        <v>1500</v>
      </c>
      <c r="AZ80" s="85">
        <f t="shared" si="60"/>
        <v>5600</v>
      </c>
      <c r="BA80" s="86">
        <f t="shared" si="34"/>
        <v>10600</v>
      </c>
      <c r="BB80" s="86">
        <v>0</v>
      </c>
      <c r="BC80" s="86">
        <v>1400</v>
      </c>
      <c r="BD80" s="86">
        <v>1400</v>
      </c>
      <c r="BE80" s="86">
        <v>1750</v>
      </c>
      <c r="BF80" s="86">
        <f t="shared" si="52"/>
        <v>4550</v>
      </c>
      <c r="BG80" s="86">
        <f t="shared" si="53"/>
        <v>1700</v>
      </c>
      <c r="BH80" s="86">
        <f t="shared" si="53"/>
        <v>2500</v>
      </c>
      <c r="BI80" s="86">
        <f t="shared" si="53"/>
        <v>600</v>
      </c>
      <c r="BJ80" s="86">
        <f t="shared" si="53"/>
        <v>1250</v>
      </c>
      <c r="BK80" s="87">
        <f t="shared" si="67"/>
        <v>6050</v>
      </c>
      <c r="BL80" s="87">
        <f t="shared" si="72"/>
        <v>0</v>
      </c>
      <c r="BM80" s="87">
        <f t="shared" si="72"/>
        <v>0.35897435897435898</v>
      </c>
      <c r="BN80" s="87">
        <f t="shared" si="72"/>
        <v>0.7</v>
      </c>
      <c r="BO80" s="87">
        <f t="shared" si="72"/>
        <v>0.58333333333333337</v>
      </c>
      <c r="BP80" s="87">
        <f t="shared" si="68"/>
        <v>0.42924528301886794</v>
      </c>
      <c r="BQ80" s="88">
        <v>144</v>
      </c>
      <c r="BR80" s="88">
        <v>116</v>
      </c>
      <c r="BS80" s="88">
        <v>102</v>
      </c>
      <c r="BT80" s="88">
        <v>122</v>
      </c>
      <c r="BU80" s="88">
        <v>86</v>
      </c>
      <c r="BV80" s="88">
        <v>66</v>
      </c>
      <c r="BW80" s="88">
        <v>60</v>
      </c>
      <c r="BX80" s="88">
        <v>66</v>
      </c>
      <c r="BY80" s="88">
        <v>108</v>
      </c>
      <c r="BZ80" s="88">
        <v>70</v>
      </c>
      <c r="CA80" s="88">
        <v>72</v>
      </c>
      <c r="CB80" s="88">
        <v>60</v>
      </c>
      <c r="CC80" s="88">
        <v>37.700000000000003</v>
      </c>
      <c r="CD80" s="88">
        <v>43.3</v>
      </c>
      <c r="CE80" s="88">
        <v>43.1</v>
      </c>
      <c r="CF80" s="88">
        <v>43.2</v>
      </c>
      <c r="CG80" s="86">
        <f t="shared" si="32"/>
        <v>2.652519893899204E-2</v>
      </c>
      <c r="CH80" s="86">
        <f t="shared" si="32"/>
        <v>2.3094688221709007E-2</v>
      </c>
      <c r="CI80" s="86">
        <f t="shared" si="32"/>
        <v>2.3201856148491878E-2</v>
      </c>
      <c r="CJ80" s="86">
        <f t="shared" si="32"/>
        <v>2.3148148148148147E-2</v>
      </c>
      <c r="CK80" s="88">
        <v>4.7</v>
      </c>
      <c r="CL80" s="88">
        <v>4</v>
      </c>
      <c r="CM80" s="88">
        <v>4.0999999999999996</v>
      </c>
      <c r="CN80" s="88">
        <v>4</v>
      </c>
      <c r="CO80" s="88">
        <v>21</v>
      </c>
      <c r="CP80" s="88">
        <v>14</v>
      </c>
      <c r="CQ80" s="88">
        <v>12</v>
      </c>
      <c r="CR80" s="88">
        <v>14</v>
      </c>
      <c r="CS80" s="88">
        <v>15</v>
      </c>
      <c r="CT80" s="88">
        <v>0.75</v>
      </c>
      <c r="CU80" s="88">
        <v>0.62</v>
      </c>
      <c r="CV80" s="88">
        <v>0.75</v>
      </c>
      <c r="CW80" s="88">
        <v>0.69</v>
      </c>
      <c r="CX80" s="85">
        <v>0.71</v>
      </c>
      <c r="CY80" s="86">
        <f t="shared" si="56"/>
        <v>0.13</v>
      </c>
      <c r="CZ80" s="86">
        <f t="shared" si="61"/>
        <v>0</v>
      </c>
      <c r="DA80" s="88">
        <v>0</v>
      </c>
      <c r="DB80" s="86">
        <f t="shared" si="54"/>
        <v>28</v>
      </c>
      <c r="DC80" s="86">
        <f t="shared" si="54"/>
        <v>22.580645161290324</v>
      </c>
      <c r="DD80" s="86">
        <f t="shared" si="54"/>
        <v>16</v>
      </c>
      <c r="DE80" s="86">
        <f t="shared" si="54"/>
        <v>20.289855072463769</v>
      </c>
      <c r="DF80" s="88">
        <v>58.3</v>
      </c>
      <c r="DG80" s="88">
        <v>71.7</v>
      </c>
      <c r="DH80" s="88">
        <v>58.3</v>
      </c>
      <c r="DI80" s="88">
        <v>63.8</v>
      </c>
      <c r="DJ80" s="88">
        <v>6.4</v>
      </c>
      <c r="DK80" s="88">
        <v>6.7</v>
      </c>
      <c r="DL80" s="88">
        <v>6.5</v>
      </c>
      <c r="DM80" s="88">
        <v>6.7</v>
      </c>
      <c r="DN80" s="88">
        <v>141</v>
      </c>
      <c r="DO80" s="78">
        <v>151</v>
      </c>
      <c r="DP80" s="88">
        <v>146</v>
      </c>
      <c r="DQ80" s="88">
        <v>145</v>
      </c>
      <c r="DR80" s="85">
        <v>142</v>
      </c>
      <c r="DS80" s="86">
        <f t="shared" si="57"/>
        <v>10</v>
      </c>
      <c r="DT80" s="86">
        <f t="shared" si="30"/>
        <v>5</v>
      </c>
      <c r="DU80" s="86">
        <f t="shared" si="31"/>
        <v>4</v>
      </c>
      <c r="DV80" s="86">
        <f t="shared" si="62"/>
        <v>151</v>
      </c>
      <c r="DW80" s="86">
        <f t="shared" si="63"/>
        <v>10</v>
      </c>
      <c r="DX80" s="86">
        <f t="shared" si="58"/>
        <v>10</v>
      </c>
      <c r="DY80" s="86">
        <f t="shared" si="64"/>
        <v>17.568600000000004</v>
      </c>
      <c r="DZ80" s="88">
        <v>4.4000000000000004</v>
      </c>
      <c r="EA80" s="88">
        <v>3.9</v>
      </c>
      <c r="EB80" s="88">
        <v>3.6</v>
      </c>
      <c r="EC80" s="88">
        <v>3.8</v>
      </c>
      <c r="ED80" s="88">
        <v>4.5</v>
      </c>
      <c r="EE80" s="88">
        <v>93</v>
      </c>
      <c r="EF80" s="88">
        <v>212.4</v>
      </c>
      <c r="EG80" s="88">
        <v>162.5</v>
      </c>
      <c r="EH80" s="85">
        <f t="shared" si="69"/>
        <v>-49.900000000000006</v>
      </c>
      <c r="EI80" s="88">
        <v>285</v>
      </c>
      <c r="EJ80" s="82">
        <f t="shared" si="65"/>
        <v>294.66666666666669</v>
      </c>
      <c r="EK80" s="88">
        <v>302</v>
      </c>
      <c r="EL80" s="88">
        <v>286</v>
      </c>
      <c r="EM80" s="84"/>
      <c r="EN80" s="85">
        <v>569</v>
      </c>
      <c r="EO80" s="85">
        <v>255</v>
      </c>
      <c r="EP80" s="85">
        <v>489</v>
      </c>
      <c r="EQ80" s="84"/>
      <c r="ER80" s="86">
        <f t="shared" si="37"/>
        <v>-314</v>
      </c>
      <c r="ES80" s="85">
        <v>860</v>
      </c>
      <c r="ET80" s="85">
        <v>604</v>
      </c>
      <c r="EU80" s="85"/>
      <c r="EV80" s="85">
        <v>143.69999999999999</v>
      </c>
      <c r="EW80" s="85">
        <v>81</v>
      </c>
      <c r="EX80" s="85"/>
      <c r="EY80" s="85">
        <v>60</v>
      </c>
      <c r="EZ80" s="85"/>
      <c r="FA80" s="85">
        <v>106</v>
      </c>
      <c r="FB80" s="85"/>
      <c r="FC80" s="85">
        <v>43.9</v>
      </c>
      <c r="FD80" s="85">
        <v>21.5</v>
      </c>
      <c r="FE80" s="85"/>
      <c r="FF80" s="85">
        <v>21.3</v>
      </c>
      <c r="FG80" s="85"/>
      <c r="FH80" s="85">
        <f t="shared" si="39"/>
        <v>1.9964912280701754</v>
      </c>
      <c r="FI80" s="85">
        <f t="shared" si="50"/>
        <v>1.7097902097902098</v>
      </c>
      <c r="FJ80" s="85">
        <f t="shared" si="40"/>
        <v>0.2220939013014703</v>
      </c>
      <c r="FK80" s="86">
        <f t="shared" si="48"/>
        <v>0.6543209876543209</v>
      </c>
      <c r="FL80" s="86">
        <f t="shared" si="44"/>
        <v>5.207344847219586</v>
      </c>
      <c r="FM80" s="86">
        <f t="shared" si="70"/>
        <v>4.1879286694101499</v>
      </c>
      <c r="FN80" s="84">
        <f t="shared" si="45"/>
        <v>21.373894025251019</v>
      </c>
      <c r="FO80" s="84">
        <f t="shared" si="49"/>
        <v>35.29547325102881</v>
      </c>
      <c r="FP80" s="84">
        <f t="shared" si="46"/>
        <v>4.9974037386163914</v>
      </c>
      <c r="FQ80" s="84">
        <f t="shared" si="71"/>
        <v>2.7943649170643035</v>
      </c>
      <c r="FR80" s="86">
        <f t="shared" si="66"/>
        <v>-0.73936480186480191</v>
      </c>
      <c r="FS80" s="85">
        <v>2</v>
      </c>
      <c r="FT80" s="85">
        <v>1.8</v>
      </c>
      <c r="FU80" s="85">
        <v>117</v>
      </c>
      <c r="FV80" s="85">
        <v>241</v>
      </c>
      <c r="FW80" s="85">
        <v>12</v>
      </c>
      <c r="FX80" s="85">
        <v>5</v>
      </c>
      <c r="FY80" s="85">
        <v>563</v>
      </c>
      <c r="FZ80" s="85">
        <v>253</v>
      </c>
      <c r="GA80" s="85">
        <v>21</v>
      </c>
      <c r="GB80" s="85">
        <v>18</v>
      </c>
    </row>
    <row r="81" spans="1:184">
      <c r="A81" s="84">
        <v>79</v>
      </c>
      <c r="B81" s="93">
        <v>5199536</v>
      </c>
      <c r="C81" s="85">
        <v>20180110</v>
      </c>
      <c r="D81" s="88">
        <v>90</v>
      </c>
      <c r="E81" s="85">
        <v>0</v>
      </c>
      <c r="F81" s="88">
        <v>150.5</v>
      </c>
      <c r="G81" s="88">
        <v>56.9</v>
      </c>
      <c r="H81" s="84">
        <f t="shared" si="59"/>
        <v>25.12113552830543</v>
      </c>
      <c r="I81" s="86">
        <v>0</v>
      </c>
      <c r="J81" s="86">
        <v>1</v>
      </c>
      <c r="K81" s="86">
        <v>1</v>
      </c>
      <c r="L81" s="86">
        <v>1</v>
      </c>
      <c r="M81" s="86">
        <v>0</v>
      </c>
      <c r="N81" s="86">
        <v>0</v>
      </c>
      <c r="O81" s="86">
        <v>0</v>
      </c>
      <c r="P81" s="86">
        <v>1</v>
      </c>
      <c r="Q81" s="86">
        <v>0</v>
      </c>
      <c r="R81" s="86">
        <v>1</v>
      </c>
      <c r="S81" s="85">
        <v>0</v>
      </c>
      <c r="T81" s="85">
        <v>0</v>
      </c>
      <c r="U81" s="85">
        <v>0</v>
      </c>
      <c r="V81" s="85">
        <v>0</v>
      </c>
      <c r="W81" s="85">
        <v>0</v>
      </c>
      <c r="X81" s="85">
        <v>3</v>
      </c>
      <c r="Y81" s="85">
        <v>1</v>
      </c>
      <c r="Z81" s="85">
        <v>1</v>
      </c>
      <c r="AA81" s="85">
        <v>1</v>
      </c>
      <c r="AB81" s="85">
        <v>0</v>
      </c>
      <c r="AC81" s="85">
        <v>1</v>
      </c>
      <c r="AD81" s="85">
        <v>0</v>
      </c>
      <c r="AE81" s="85">
        <v>0</v>
      </c>
      <c r="AF81" s="88">
        <v>58.5</v>
      </c>
      <c r="AG81" s="85">
        <v>59.1</v>
      </c>
      <c r="AH81" s="88">
        <v>7.5</v>
      </c>
      <c r="AI81" s="88">
        <v>7</v>
      </c>
      <c r="AJ81" s="85">
        <v>0</v>
      </c>
      <c r="AK81" s="85">
        <v>0</v>
      </c>
      <c r="AL81" s="85">
        <v>0</v>
      </c>
      <c r="AM81" s="85">
        <v>1</v>
      </c>
      <c r="AN81" s="86">
        <f t="shared" si="55"/>
        <v>2.4409295059558678E-2</v>
      </c>
      <c r="AO81" s="85">
        <v>2</v>
      </c>
      <c r="AP81" s="85">
        <v>0</v>
      </c>
      <c r="AQ81" s="88">
        <v>19</v>
      </c>
      <c r="AR81" s="88" t="s">
        <v>113</v>
      </c>
      <c r="AS81" s="85">
        <v>0</v>
      </c>
      <c r="AT81" s="88"/>
      <c r="AU81" s="88">
        <v>1800</v>
      </c>
      <c r="AV81" s="88">
        <v>1300</v>
      </c>
      <c r="AW81" s="88">
        <v>2200</v>
      </c>
      <c r="AX81" s="84"/>
      <c r="AY81" s="85"/>
      <c r="AZ81" s="85">
        <f t="shared" si="60"/>
        <v>3100</v>
      </c>
      <c r="BA81" s="86"/>
      <c r="BB81" s="86"/>
      <c r="BC81" s="86"/>
      <c r="BD81" s="86">
        <v>650</v>
      </c>
      <c r="BE81" s="86">
        <v>550</v>
      </c>
      <c r="BF81" s="86"/>
      <c r="BG81" s="86"/>
      <c r="BH81" s="86"/>
      <c r="BI81" s="86">
        <f t="shared" si="53"/>
        <v>1550</v>
      </c>
      <c r="BJ81" s="86"/>
      <c r="BK81" s="87"/>
      <c r="BL81" s="87"/>
      <c r="BM81" s="87"/>
      <c r="BN81" s="87">
        <f t="shared" si="72"/>
        <v>0.29545454545454547</v>
      </c>
      <c r="BO81" s="87"/>
      <c r="BP81" s="87"/>
      <c r="BQ81" s="88">
        <v>167</v>
      </c>
      <c r="BR81" s="88">
        <v>102</v>
      </c>
      <c r="BS81" s="88">
        <v>125</v>
      </c>
      <c r="BT81" s="88">
        <v>142</v>
      </c>
      <c r="BU81" s="88">
        <v>90</v>
      </c>
      <c r="BV81" s="88">
        <v>62</v>
      </c>
      <c r="BW81" s="88">
        <v>60</v>
      </c>
      <c r="BX81" s="88">
        <v>64</v>
      </c>
      <c r="BY81" s="88">
        <v>112</v>
      </c>
      <c r="BZ81" s="88">
        <v>91</v>
      </c>
      <c r="CA81" s="88">
        <v>84</v>
      </c>
      <c r="CB81" s="88">
        <v>72</v>
      </c>
      <c r="CC81" s="88">
        <v>32.799999999999997</v>
      </c>
      <c r="CD81" s="88">
        <v>33.1</v>
      </c>
      <c r="CE81" s="88">
        <v>36.4</v>
      </c>
      <c r="CF81" s="88">
        <v>32</v>
      </c>
      <c r="CG81" s="86">
        <f t="shared" si="32"/>
        <v>3.0487804878048783E-2</v>
      </c>
      <c r="CH81" s="86">
        <f t="shared" si="32"/>
        <v>3.0211480362537763E-2</v>
      </c>
      <c r="CI81" s="86">
        <f t="shared" si="32"/>
        <v>2.7472527472527472E-2</v>
      </c>
      <c r="CJ81" s="86">
        <f t="shared" si="32"/>
        <v>3.125E-2</v>
      </c>
      <c r="CK81" s="88">
        <v>3.8</v>
      </c>
      <c r="CL81" s="88">
        <v>3.5</v>
      </c>
      <c r="CM81" s="88">
        <v>3.6</v>
      </c>
      <c r="CN81" s="88">
        <v>3.7</v>
      </c>
      <c r="CO81" s="88">
        <v>37</v>
      </c>
      <c r="CP81" s="88">
        <v>25</v>
      </c>
      <c r="CQ81" s="88">
        <v>14</v>
      </c>
      <c r="CR81" s="88">
        <v>30</v>
      </c>
      <c r="CS81" s="88">
        <v>21</v>
      </c>
      <c r="CT81" s="88">
        <v>0.84</v>
      </c>
      <c r="CU81" s="88">
        <v>0.83</v>
      </c>
      <c r="CV81" s="88">
        <v>0.74</v>
      </c>
      <c r="CW81" s="88">
        <v>1.1299999999999999</v>
      </c>
      <c r="CX81" s="85">
        <v>0.81</v>
      </c>
      <c r="CY81" s="86">
        <f t="shared" si="56"/>
        <v>0.3899999999999999</v>
      </c>
      <c r="CZ81" s="86">
        <f t="shared" si="61"/>
        <v>0.28999999999999992</v>
      </c>
      <c r="DA81" s="88">
        <v>0</v>
      </c>
      <c r="DB81" s="86">
        <f t="shared" si="54"/>
        <v>44.047619047619051</v>
      </c>
      <c r="DC81" s="86">
        <f t="shared" si="54"/>
        <v>30.120481927710845</v>
      </c>
      <c r="DD81" s="86">
        <f t="shared" si="54"/>
        <v>18.918918918918919</v>
      </c>
      <c r="DE81" s="86">
        <f t="shared" si="54"/>
        <v>26.548672566371685</v>
      </c>
      <c r="DF81" s="88">
        <v>47.7</v>
      </c>
      <c r="DG81" s="88">
        <v>48.3</v>
      </c>
      <c r="DH81" s="88">
        <v>54.8</v>
      </c>
      <c r="DI81" s="88">
        <v>34.5</v>
      </c>
      <c r="DJ81" s="88">
        <v>6.9</v>
      </c>
      <c r="DK81" s="88">
        <v>7.1</v>
      </c>
      <c r="DL81" s="88">
        <v>6.2</v>
      </c>
      <c r="DM81" s="88">
        <v>7.1</v>
      </c>
      <c r="DN81" s="88">
        <v>140</v>
      </c>
      <c r="DO81" s="88">
        <v>141</v>
      </c>
      <c r="DP81" s="88">
        <v>142</v>
      </c>
      <c r="DQ81" s="88">
        <v>139</v>
      </c>
      <c r="DR81" s="85">
        <v>143</v>
      </c>
      <c r="DS81" s="86">
        <f t="shared" si="57"/>
        <v>1</v>
      </c>
      <c r="DT81" s="86">
        <f t="shared" si="30"/>
        <v>2</v>
      </c>
      <c r="DU81" s="86">
        <f t="shared" si="31"/>
        <v>-1</v>
      </c>
      <c r="DV81" s="86">
        <f t="shared" si="62"/>
        <v>142</v>
      </c>
      <c r="DW81" s="86">
        <f t="shared" si="63"/>
        <v>2</v>
      </c>
      <c r="DX81" s="86">
        <f t="shared" si="58"/>
        <v>3</v>
      </c>
      <c r="DY81" s="86">
        <f t="shared" si="64"/>
        <v>18.469123809523811</v>
      </c>
      <c r="DZ81" s="88">
        <v>3.9</v>
      </c>
      <c r="EA81" s="88">
        <v>3.9</v>
      </c>
      <c r="EB81" s="88">
        <v>3.9</v>
      </c>
      <c r="EC81" s="88">
        <v>3.9</v>
      </c>
      <c r="ED81" s="88">
        <v>3.8</v>
      </c>
      <c r="EE81" s="88">
        <v>148</v>
      </c>
      <c r="EF81" s="88">
        <v>175.6</v>
      </c>
      <c r="EG81" s="88">
        <v>667.1</v>
      </c>
      <c r="EH81" s="85">
        <f t="shared" si="69"/>
        <v>491.5</v>
      </c>
      <c r="EI81" s="88">
        <v>293</v>
      </c>
      <c r="EJ81" s="82">
        <f t="shared" si="65"/>
        <v>301.43650793650795</v>
      </c>
      <c r="EK81" s="88">
        <v>287</v>
      </c>
      <c r="EL81" s="88">
        <v>290</v>
      </c>
      <c r="EM81" s="84"/>
      <c r="EN81" s="85">
        <v>756</v>
      </c>
      <c r="EO81" s="85">
        <v>655</v>
      </c>
      <c r="EP81" s="85">
        <v>595</v>
      </c>
      <c r="EQ81" s="84"/>
      <c r="ER81" s="86">
        <f t="shared" si="37"/>
        <v>-101</v>
      </c>
      <c r="ES81" s="85">
        <v>1457</v>
      </c>
      <c r="ET81" s="85">
        <v>969</v>
      </c>
      <c r="EU81" s="85"/>
      <c r="EV81" s="85">
        <v>90.3</v>
      </c>
      <c r="EW81" s="85">
        <v>115.1</v>
      </c>
      <c r="EX81" s="85"/>
      <c r="EY81" s="85">
        <v>50</v>
      </c>
      <c r="EZ81" s="85"/>
      <c r="FA81" s="85">
        <v>75</v>
      </c>
      <c r="FB81" s="85"/>
      <c r="FC81" s="85">
        <v>29.8</v>
      </c>
      <c r="FD81" s="85">
        <v>33.4</v>
      </c>
      <c r="FE81" s="85"/>
      <c r="FF81" s="85"/>
      <c r="FG81" s="85"/>
      <c r="FH81" s="85">
        <f t="shared" si="39"/>
        <v>2.5802047781569968</v>
      </c>
      <c r="FI81" s="85">
        <f t="shared" si="50"/>
        <v>2.0517241379310347</v>
      </c>
      <c r="FJ81" s="85">
        <f t="shared" si="40"/>
        <v>0.33222591362126247</v>
      </c>
      <c r="FK81" s="86">
        <f t="shared" si="48"/>
        <v>0.36909224572126403</v>
      </c>
      <c r="FL81" s="86">
        <f t="shared" si="44"/>
        <v>7.107930828861063</v>
      </c>
      <c r="FM81" s="86">
        <f t="shared" si="70"/>
        <v>6.185468014083864</v>
      </c>
      <c r="FN81" s="84">
        <f t="shared" si="45"/>
        <v>36.631049654305464</v>
      </c>
      <c r="FO81" s="84">
        <f t="shared" si="49"/>
        <v>32.472384262132316</v>
      </c>
      <c r="FP81" s="84">
        <f t="shared" si="46"/>
        <v>2.9614027947361277</v>
      </c>
      <c r="FQ81" s="84">
        <f t="shared" si="71"/>
        <v>4.2839451570101721</v>
      </c>
      <c r="FR81" s="86">
        <f t="shared" si="66"/>
        <v>0</v>
      </c>
      <c r="FS81" s="85">
        <v>2.1</v>
      </c>
      <c r="FT81" s="85">
        <v>0.3</v>
      </c>
      <c r="FU81" s="85">
        <v>68.2</v>
      </c>
      <c r="FV81" s="85">
        <v>38.9</v>
      </c>
      <c r="FW81" s="85">
        <v>14</v>
      </c>
      <c r="FX81" s="85">
        <v>5</v>
      </c>
      <c r="FY81" s="85">
        <v>1183</v>
      </c>
      <c r="FZ81" s="85">
        <v>108</v>
      </c>
      <c r="GA81" s="85">
        <v>30</v>
      </c>
      <c r="GB81" s="85">
        <v>5</v>
      </c>
    </row>
    <row r="82" spans="1:184">
      <c r="A82" s="84">
        <v>80</v>
      </c>
      <c r="B82" s="93">
        <v>5583530</v>
      </c>
      <c r="C82" s="85">
        <v>20180209</v>
      </c>
      <c r="D82" s="88">
        <v>84</v>
      </c>
      <c r="E82" s="85">
        <v>0</v>
      </c>
      <c r="F82" s="88">
        <v>137</v>
      </c>
      <c r="G82" s="88">
        <v>37.6</v>
      </c>
      <c r="H82" s="84">
        <f t="shared" si="59"/>
        <v>20.033033193031063</v>
      </c>
      <c r="I82" s="86">
        <v>0</v>
      </c>
      <c r="J82" s="86">
        <v>1</v>
      </c>
      <c r="K82" s="86">
        <v>1</v>
      </c>
      <c r="L82" s="86">
        <v>0</v>
      </c>
      <c r="M82" s="86">
        <v>0</v>
      </c>
      <c r="N82" s="86">
        <v>0</v>
      </c>
      <c r="O82" s="86">
        <v>1</v>
      </c>
      <c r="P82" s="86">
        <v>0</v>
      </c>
      <c r="Q82" s="86">
        <v>1</v>
      </c>
      <c r="R82" s="86">
        <v>0</v>
      </c>
      <c r="S82" s="85">
        <v>0</v>
      </c>
      <c r="T82" s="85">
        <v>0</v>
      </c>
      <c r="U82" s="85">
        <v>0</v>
      </c>
      <c r="V82" s="85">
        <v>1</v>
      </c>
      <c r="W82" s="85">
        <v>0</v>
      </c>
      <c r="X82" s="85">
        <v>2</v>
      </c>
      <c r="Y82" s="85">
        <v>2</v>
      </c>
      <c r="Z82" s="85">
        <v>1</v>
      </c>
      <c r="AA82" s="85">
        <v>1</v>
      </c>
      <c r="AB82" s="85">
        <v>0</v>
      </c>
      <c r="AC82" s="85">
        <v>0</v>
      </c>
      <c r="AD82" s="85">
        <v>1</v>
      </c>
      <c r="AE82" s="85">
        <v>0</v>
      </c>
      <c r="AF82" s="88">
        <v>16.8</v>
      </c>
      <c r="AG82" s="85">
        <v>35.5</v>
      </c>
      <c r="AH82" s="88">
        <v>7.5</v>
      </c>
      <c r="AI82" s="88">
        <v>18</v>
      </c>
      <c r="AJ82" s="85">
        <v>0</v>
      </c>
      <c r="AK82" s="85">
        <v>0</v>
      </c>
      <c r="AL82" s="85">
        <v>0</v>
      </c>
      <c r="AM82" s="85">
        <v>1</v>
      </c>
      <c r="AN82" s="86">
        <f t="shared" si="55"/>
        <v>3.6938534278959809E-2</v>
      </c>
      <c r="AO82" s="85">
        <v>3</v>
      </c>
      <c r="AP82" s="85">
        <v>1</v>
      </c>
      <c r="AQ82" s="88">
        <v>18</v>
      </c>
      <c r="AR82" s="88" t="s">
        <v>114</v>
      </c>
      <c r="AS82" s="85">
        <v>0</v>
      </c>
      <c r="AT82" s="88"/>
      <c r="AU82" s="88">
        <v>800</v>
      </c>
      <c r="AV82" s="88">
        <v>1200</v>
      </c>
      <c r="AW82" s="88">
        <v>1540</v>
      </c>
      <c r="AX82" s="88">
        <v>440</v>
      </c>
      <c r="AY82" s="85">
        <v>1600</v>
      </c>
      <c r="AZ82" s="85">
        <f t="shared" si="60"/>
        <v>2000</v>
      </c>
      <c r="BA82" s="86">
        <f t="shared" si="34"/>
        <v>3980</v>
      </c>
      <c r="BB82" s="86">
        <v>100</v>
      </c>
      <c r="BC82" s="86">
        <v>1000</v>
      </c>
      <c r="BD82" s="86">
        <v>200</v>
      </c>
      <c r="BE82" s="86">
        <v>250</v>
      </c>
      <c r="BF82" s="86">
        <f t="shared" si="52"/>
        <v>1550</v>
      </c>
      <c r="BG82" s="86">
        <f t="shared" si="53"/>
        <v>700</v>
      </c>
      <c r="BH82" s="86">
        <f t="shared" si="53"/>
        <v>200</v>
      </c>
      <c r="BI82" s="86">
        <f t="shared" si="53"/>
        <v>1340</v>
      </c>
      <c r="BJ82" s="86">
        <f t="shared" si="53"/>
        <v>190</v>
      </c>
      <c r="BK82" s="87">
        <f t="shared" si="67"/>
        <v>2430</v>
      </c>
      <c r="BL82" s="87">
        <f t="shared" si="72"/>
        <v>0.125</v>
      </c>
      <c r="BM82" s="87">
        <f t="shared" si="72"/>
        <v>0.83333333333333337</v>
      </c>
      <c r="BN82" s="87">
        <f t="shared" si="72"/>
        <v>0.12987012987012986</v>
      </c>
      <c r="BO82" s="87">
        <f t="shared" si="72"/>
        <v>0.56818181818181823</v>
      </c>
      <c r="BP82" s="87">
        <f t="shared" si="68"/>
        <v>0.38944723618090454</v>
      </c>
      <c r="BQ82" s="88">
        <v>144</v>
      </c>
      <c r="BR82" s="88">
        <v>103</v>
      </c>
      <c r="BS82" s="88">
        <v>145</v>
      </c>
      <c r="BT82" s="88">
        <v>92</v>
      </c>
      <c r="BU82" s="88">
        <v>94</v>
      </c>
      <c r="BV82" s="88">
        <v>58</v>
      </c>
      <c r="BW82" s="88">
        <v>90</v>
      </c>
      <c r="BX82" s="88">
        <v>49</v>
      </c>
      <c r="BY82" s="88">
        <v>87</v>
      </c>
      <c r="BZ82" s="88">
        <v>88</v>
      </c>
      <c r="CA82" s="88">
        <v>106</v>
      </c>
      <c r="CB82" s="88">
        <v>92</v>
      </c>
      <c r="CC82" s="88">
        <v>35.6</v>
      </c>
      <c r="CD82" s="88">
        <v>31.6</v>
      </c>
      <c r="CE82" s="88">
        <v>34.299999999999997</v>
      </c>
      <c r="CF82" s="88">
        <v>27</v>
      </c>
      <c r="CG82" s="86">
        <f t="shared" si="32"/>
        <v>2.8089887640449437E-2</v>
      </c>
      <c r="CH82" s="86">
        <f t="shared" si="32"/>
        <v>3.164556962025316E-2</v>
      </c>
      <c r="CI82" s="86">
        <f t="shared" si="32"/>
        <v>2.915451895043732E-2</v>
      </c>
      <c r="CJ82" s="86">
        <f t="shared" si="32"/>
        <v>3.7037037037037035E-2</v>
      </c>
      <c r="CK82" s="88">
        <v>4</v>
      </c>
      <c r="CL82" s="88">
        <v>3.3</v>
      </c>
      <c r="CM82" s="88">
        <v>3.2</v>
      </c>
      <c r="CN82" s="88">
        <v>2.9</v>
      </c>
      <c r="CO82" s="88">
        <v>22</v>
      </c>
      <c r="CP82" s="88">
        <v>20</v>
      </c>
      <c r="CQ82" s="88">
        <v>29</v>
      </c>
      <c r="CR82" s="88">
        <v>44</v>
      </c>
      <c r="CS82" s="88">
        <v>30</v>
      </c>
      <c r="CT82" s="88">
        <v>1.24</v>
      </c>
      <c r="CU82" s="88">
        <v>1.1200000000000001</v>
      </c>
      <c r="CV82" s="88">
        <v>1.46</v>
      </c>
      <c r="CW82" s="88">
        <v>2.5299999999999998</v>
      </c>
      <c r="CX82" s="85">
        <v>1.41</v>
      </c>
      <c r="CY82" s="86">
        <f t="shared" si="56"/>
        <v>1.4099999999999997</v>
      </c>
      <c r="CZ82" s="86">
        <f t="shared" si="61"/>
        <v>1.2899999999999998</v>
      </c>
      <c r="DA82" s="88">
        <v>1</v>
      </c>
      <c r="DB82" s="86">
        <f t="shared" si="54"/>
        <v>17.741935483870968</v>
      </c>
      <c r="DC82" s="86">
        <f t="shared" si="54"/>
        <v>17.857142857142854</v>
      </c>
      <c r="DD82" s="86">
        <f t="shared" si="54"/>
        <v>19.863013698630137</v>
      </c>
      <c r="DE82" s="86">
        <f t="shared" si="54"/>
        <v>17.39130434782609</v>
      </c>
      <c r="DF82" s="88">
        <v>31.8</v>
      </c>
      <c r="DG82" s="88">
        <v>35.5</v>
      </c>
      <c r="DH82" s="88">
        <v>26.6</v>
      </c>
      <c r="DI82" s="88">
        <v>14.6</v>
      </c>
      <c r="DJ82" s="88">
        <v>8</v>
      </c>
      <c r="DK82" s="88">
        <v>7.8</v>
      </c>
      <c r="DL82" s="88">
        <v>8.8000000000000007</v>
      </c>
      <c r="DM82" s="88">
        <v>9.3000000000000007</v>
      </c>
      <c r="DN82" s="88">
        <v>138</v>
      </c>
      <c r="DO82" s="88">
        <v>140</v>
      </c>
      <c r="DP82" s="88">
        <v>139</v>
      </c>
      <c r="DQ82" s="88">
        <v>137</v>
      </c>
      <c r="DR82" s="85">
        <v>141</v>
      </c>
      <c r="DS82" s="86">
        <f t="shared" si="57"/>
        <v>2</v>
      </c>
      <c r="DT82" s="86">
        <f t="shared" ref="DT82:DT119" si="73">DP82-DN82</f>
        <v>1</v>
      </c>
      <c r="DU82" s="86">
        <f t="shared" ref="DU82:DU119" si="74">DQ82-DN82</f>
        <v>-1</v>
      </c>
      <c r="DV82" s="86">
        <f t="shared" si="62"/>
        <v>140</v>
      </c>
      <c r="DW82" s="86">
        <f t="shared" si="63"/>
        <v>2</v>
      </c>
      <c r="DX82" s="86">
        <f t="shared" si="58"/>
        <v>3</v>
      </c>
      <c r="DY82" s="86">
        <f t="shared" si="64"/>
        <v>16.770141935483871</v>
      </c>
      <c r="DZ82" s="88">
        <v>5.0999999999999996</v>
      </c>
      <c r="EA82" s="88">
        <v>4.4000000000000004</v>
      </c>
      <c r="EB82" s="88">
        <v>4.4000000000000004</v>
      </c>
      <c r="EC82" s="88">
        <v>4</v>
      </c>
      <c r="ED82" s="88">
        <v>3.4</v>
      </c>
      <c r="EE82" s="88">
        <v>107</v>
      </c>
      <c r="EF82" s="88">
        <v>3843.9</v>
      </c>
      <c r="EG82" s="88">
        <v>827.8</v>
      </c>
      <c r="EH82" s="85">
        <f t="shared" si="69"/>
        <v>-3016.1000000000004</v>
      </c>
      <c r="EI82" s="88">
        <v>286</v>
      </c>
      <c r="EJ82" s="82">
        <f t="shared" si="65"/>
        <v>289.80158730158729</v>
      </c>
      <c r="EK82" s="88">
        <v>290</v>
      </c>
      <c r="EL82" s="88">
        <v>293</v>
      </c>
      <c r="EM82" s="84"/>
      <c r="EN82" s="85">
        <v>702</v>
      </c>
      <c r="EO82" s="85">
        <v>384</v>
      </c>
      <c r="EP82" s="85">
        <v>440</v>
      </c>
      <c r="EQ82" s="84"/>
      <c r="ER82" s="86">
        <f t="shared" si="37"/>
        <v>-318</v>
      </c>
      <c r="ES82" s="85">
        <v>698</v>
      </c>
      <c r="ET82" s="85">
        <v>559</v>
      </c>
      <c r="EU82" s="85"/>
      <c r="EV82" s="85">
        <v>239</v>
      </c>
      <c r="EW82" s="85">
        <v>54.6</v>
      </c>
      <c r="EX82" s="85"/>
      <c r="EY82" s="85">
        <v>52</v>
      </c>
      <c r="EZ82" s="85"/>
      <c r="FA82" s="85">
        <v>98</v>
      </c>
      <c r="FB82" s="85"/>
      <c r="FC82" s="85">
        <v>134</v>
      </c>
      <c r="FD82" s="85">
        <v>15.2</v>
      </c>
      <c r="FE82" s="85"/>
      <c r="FF82" s="85">
        <v>21.3</v>
      </c>
      <c r="FG82" s="85"/>
      <c r="FH82" s="85">
        <f t="shared" si="39"/>
        <v>2.4545454545454546</v>
      </c>
      <c r="FI82" s="85">
        <f t="shared" si="50"/>
        <v>1.5017064846416381</v>
      </c>
      <c r="FJ82" s="85">
        <f t="shared" si="40"/>
        <v>0.19550057607179674</v>
      </c>
      <c r="FK82" s="86">
        <f t="shared" si="48"/>
        <v>1.7948717948717945</v>
      </c>
      <c r="FL82" s="86">
        <f t="shared" si="44"/>
        <v>13.631963245549267</v>
      </c>
      <c r="FM82" s="86">
        <f t="shared" si="70"/>
        <v>11.544925662572721</v>
      </c>
      <c r="FN82" s="84">
        <f t="shared" si="45"/>
        <v>16.461011791555723</v>
      </c>
      <c r="FO82" s="84">
        <f t="shared" si="49"/>
        <v>48.11904761904762</v>
      </c>
      <c r="FP82" s="84">
        <f t="shared" si="46"/>
        <v>10.704429920116196</v>
      </c>
      <c r="FQ82" s="84">
        <f t="shared" si="71"/>
        <v>2.9770053475935825</v>
      </c>
      <c r="FR82" s="86">
        <f t="shared" si="66"/>
        <v>-0.55745164960182014</v>
      </c>
      <c r="FS82" s="85">
        <v>0.3</v>
      </c>
      <c r="FT82" s="88">
        <v>0.8</v>
      </c>
      <c r="FU82" s="85">
        <v>110</v>
      </c>
      <c r="FV82" s="85">
        <v>24</v>
      </c>
      <c r="FW82" s="85">
        <v>114</v>
      </c>
      <c r="FX82" s="85">
        <v>176</v>
      </c>
      <c r="FY82" s="85">
        <v>881</v>
      </c>
      <c r="FZ82" s="85">
        <v>405</v>
      </c>
      <c r="GA82" s="85">
        <v>32</v>
      </c>
      <c r="GB82" s="85">
        <v>336</v>
      </c>
    </row>
    <row r="83" spans="1:184">
      <c r="A83" s="84">
        <v>81</v>
      </c>
      <c r="B83" s="93">
        <v>1667306</v>
      </c>
      <c r="C83" s="85">
        <v>20180214</v>
      </c>
      <c r="D83" s="88">
        <v>77</v>
      </c>
      <c r="E83" s="85">
        <v>1</v>
      </c>
      <c r="F83" s="88">
        <v>165.8</v>
      </c>
      <c r="G83" s="88">
        <v>68</v>
      </c>
      <c r="H83" s="84">
        <f t="shared" si="59"/>
        <v>24.736591675991384</v>
      </c>
      <c r="I83" s="86">
        <v>1</v>
      </c>
      <c r="J83" s="86">
        <v>1</v>
      </c>
      <c r="K83" s="86">
        <v>0</v>
      </c>
      <c r="L83" s="86">
        <v>1</v>
      </c>
      <c r="M83" s="86">
        <v>1</v>
      </c>
      <c r="N83" s="86">
        <v>0</v>
      </c>
      <c r="O83" s="86">
        <v>0</v>
      </c>
      <c r="P83" s="86">
        <v>1</v>
      </c>
      <c r="Q83" s="86">
        <v>0</v>
      </c>
      <c r="R83" s="86">
        <v>1</v>
      </c>
      <c r="S83" s="85">
        <v>0</v>
      </c>
      <c r="T83" s="85">
        <v>0</v>
      </c>
      <c r="U83" s="85">
        <v>0</v>
      </c>
      <c r="V83" s="85">
        <v>0</v>
      </c>
      <c r="W83" s="85">
        <v>0</v>
      </c>
      <c r="X83" s="85">
        <v>3</v>
      </c>
      <c r="Y83" s="85">
        <v>2</v>
      </c>
      <c r="Z83" s="85">
        <v>1</v>
      </c>
      <c r="AA83" s="85">
        <v>1</v>
      </c>
      <c r="AB83" s="85">
        <v>1</v>
      </c>
      <c r="AC83" s="85">
        <v>1</v>
      </c>
      <c r="AD83" s="85">
        <v>0</v>
      </c>
      <c r="AE83" s="85">
        <v>0</v>
      </c>
      <c r="AF83" s="88">
        <v>68.599999999999994</v>
      </c>
      <c r="AG83" s="85">
        <v>47</v>
      </c>
      <c r="AH83" s="88">
        <v>7.5</v>
      </c>
      <c r="AI83" s="88">
        <v>4</v>
      </c>
      <c r="AJ83" s="85">
        <v>0</v>
      </c>
      <c r="AK83" s="85">
        <v>0</v>
      </c>
      <c r="AL83" s="85">
        <v>0</v>
      </c>
      <c r="AM83" s="85">
        <v>1</v>
      </c>
      <c r="AN83" s="86">
        <f t="shared" si="55"/>
        <v>2.042483660130719E-2</v>
      </c>
      <c r="AO83" s="85">
        <v>2</v>
      </c>
      <c r="AP83" s="85">
        <v>0</v>
      </c>
      <c r="AQ83" s="88">
        <v>15</v>
      </c>
      <c r="AR83" s="85"/>
      <c r="AS83" s="85">
        <v>0</v>
      </c>
      <c r="AT83" s="85"/>
      <c r="AU83" s="88">
        <v>1900</v>
      </c>
      <c r="AV83" s="88">
        <v>5800</v>
      </c>
      <c r="AW83" s="88">
        <v>6800</v>
      </c>
      <c r="AX83" s="88">
        <v>5600</v>
      </c>
      <c r="AY83" s="85">
        <v>1000</v>
      </c>
      <c r="AZ83" s="85">
        <f t="shared" si="60"/>
        <v>7700</v>
      </c>
      <c r="BA83" s="86">
        <f t="shared" si="34"/>
        <v>20100</v>
      </c>
      <c r="BB83" s="86">
        <v>0</v>
      </c>
      <c r="BC83" s="86">
        <v>1440</v>
      </c>
      <c r="BD83" s="86">
        <v>2000</v>
      </c>
      <c r="BE83" s="86">
        <v>1690</v>
      </c>
      <c r="BF83" s="86">
        <f t="shared" si="52"/>
        <v>5130</v>
      </c>
      <c r="BG83" s="86">
        <f t="shared" si="53"/>
        <v>1900</v>
      </c>
      <c r="BH83" s="86">
        <f t="shared" si="53"/>
        <v>4360</v>
      </c>
      <c r="BI83" s="86">
        <f t="shared" si="53"/>
        <v>4800</v>
      </c>
      <c r="BJ83" s="86">
        <f t="shared" si="53"/>
        <v>3910</v>
      </c>
      <c r="BK83" s="87">
        <f t="shared" si="67"/>
        <v>14970</v>
      </c>
      <c r="BL83" s="87">
        <f t="shared" si="72"/>
        <v>0</v>
      </c>
      <c r="BM83" s="87">
        <f t="shared" si="72"/>
        <v>0.24827586206896551</v>
      </c>
      <c r="BN83" s="87">
        <f t="shared" si="72"/>
        <v>0.29411764705882354</v>
      </c>
      <c r="BO83" s="87">
        <f t="shared" si="72"/>
        <v>0.30178571428571427</v>
      </c>
      <c r="BP83" s="87">
        <f t="shared" si="68"/>
        <v>0.25522388059701495</v>
      </c>
      <c r="BQ83" s="88">
        <v>118</v>
      </c>
      <c r="BR83" s="88">
        <v>104</v>
      </c>
      <c r="BS83" s="88">
        <v>98</v>
      </c>
      <c r="BT83" s="88">
        <v>112</v>
      </c>
      <c r="BU83" s="88">
        <v>49</v>
      </c>
      <c r="BV83" s="88">
        <v>52</v>
      </c>
      <c r="BW83" s="88">
        <v>59</v>
      </c>
      <c r="BX83" s="88">
        <v>60</v>
      </c>
      <c r="BY83" s="88">
        <v>95</v>
      </c>
      <c r="BZ83" s="88">
        <v>76</v>
      </c>
      <c r="CA83" s="88">
        <v>75</v>
      </c>
      <c r="CB83" s="88">
        <v>72</v>
      </c>
      <c r="CC83" s="88">
        <v>29.8</v>
      </c>
      <c r="CD83" s="88">
        <v>31.1</v>
      </c>
      <c r="CE83" s="88">
        <v>32</v>
      </c>
      <c r="CF83" s="88">
        <v>32.299999999999997</v>
      </c>
      <c r="CG83" s="86">
        <f t="shared" ref="CG83:CJ119" si="75">1/CC83</f>
        <v>3.3557046979865772E-2</v>
      </c>
      <c r="CH83" s="86">
        <f t="shared" si="75"/>
        <v>3.215434083601286E-2</v>
      </c>
      <c r="CI83" s="86">
        <f t="shared" si="75"/>
        <v>3.125E-2</v>
      </c>
      <c r="CJ83" s="86">
        <f t="shared" si="75"/>
        <v>3.0959752321981428E-2</v>
      </c>
      <c r="CK83" s="88">
        <v>3.9</v>
      </c>
      <c r="CL83" s="88">
        <v>3.2</v>
      </c>
      <c r="CM83" s="88">
        <v>3</v>
      </c>
      <c r="CN83" s="88">
        <v>3.5</v>
      </c>
      <c r="CO83" s="88">
        <v>35</v>
      </c>
      <c r="CP83" s="88">
        <v>23</v>
      </c>
      <c r="CQ83" s="88">
        <v>18</v>
      </c>
      <c r="CR83" s="88">
        <v>15</v>
      </c>
      <c r="CS83" s="88">
        <v>25</v>
      </c>
      <c r="CT83" s="88">
        <v>1.51</v>
      </c>
      <c r="CU83" s="88">
        <v>1.26</v>
      </c>
      <c r="CV83" s="88">
        <v>1.37</v>
      </c>
      <c r="CW83" s="88">
        <v>1.28</v>
      </c>
      <c r="CX83" s="85">
        <v>1.49</v>
      </c>
      <c r="CY83" s="86">
        <f t="shared" si="56"/>
        <v>0.25</v>
      </c>
      <c r="CZ83" s="86">
        <f t="shared" si="61"/>
        <v>-0.1399999999999999</v>
      </c>
      <c r="DA83" s="88">
        <v>0</v>
      </c>
      <c r="DB83" s="86">
        <f t="shared" si="54"/>
        <v>23.178807947019866</v>
      </c>
      <c r="DC83" s="86">
        <f t="shared" si="54"/>
        <v>18.253968253968253</v>
      </c>
      <c r="DD83" s="86">
        <f t="shared" si="54"/>
        <v>13.13868613138686</v>
      </c>
      <c r="DE83" s="86">
        <f t="shared" si="54"/>
        <v>11.71875</v>
      </c>
      <c r="DF83" s="88">
        <v>35.5</v>
      </c>
      <c r="DG83" s="88">
        <v>43.3</v>
      </c>
      <c r="DH83" s="88">
        <v>39.5</v>
      </c>
      <c r="DI83" s="88">
        <v>42.6</v>
      </c>
      <c r="DJ83" s="88">
        <v>7.7</v>
      </c>
      <c r="DK83" s="88">
        <v>7.3</v>
      </c>
      <c r="DL83" s="88">
        <v>7.9</v>
      </c>
      <c r="DM83" s="88">
        <v>7.9</v>
      </c>
      <c r="DN83" s="88">
        <v>142</v>
      </c>
      <c r="DO83" s="88">
        <v>142</v>
      </c>
      <c r="DP83" s="88">
        <v>145</v>
      </c>
      <c r="DQ83" s="88">
        <v>146</v>
      </c>
      <c r="DR83" s="85">
        <v>141</v>
      </c>
      <c r="DS83" s="86">
        <f t="shared" si="57"/>
        <v>0</v>
      </c>
      <c r="DT83" s="86">
        <f t="shared" si="73"/>
        <v>3</v>
      </c>
      <c r="DU83" s="86">
        <f t="shared" si="74"/>
        <v>4</v>
      </c>
      <c r="DV83" s="86">
        <f t="shared" si="62"/>
        <v>146</v>
      </c>
      <c r="DW83" s="86">
        <f t="shared" si="63"/>
        <v>4</v>
      </c>
      <c r="DX83" s="86">
        <f t="shared" si="58"/>
        <v>4</v>
      </c>
      <c r="DY83" s="86">
        <f t="shared" si="64"/>
        <v>17.389721854304636</v>
      </c>
      <c r="DZ83" s="88">
        <v>5</v>
      </c>
      <c r="EA83" s="88">
        <v>4.0999999999999996</v>
      </c>
      <c r="EB83" s="88">
        <v>3.8</v>
      </c>
      <c r="EC83" s="88">
        <v>4</v>
      </c>
      <c r="ED83" s="88">
        <v>4.3</v>
      </c>
      <c r="EE83" s="88">
        <v>213</v>
      </c>
      <c r="EF83" s="88">
        <v>415.5</v>
      </c>
      <c r="EG83" s="88">
        <v>278.7</v>
      </c>
      <c r="EH83" s="85">
        <f t="shared" si="69"/>
        <v>-136.80000000000001</v>
      </c>
      <c r="EI83" s="88"/>
      <c r="EJ83" s="82">
        <f t="shared" si="65"/>
        <v>308.33333333333331</v>
      </c>
      <c r="EK83" s="88">
        <v>302</v>
      </c>
      <c r="EL83" s="88">
        <v>290</v>
      </c>
      <c r="EM83" s="84"/>
      <c r="EN83" s="85"/>
      <c r="EO83" s="85">
        <v>389</v>
      </c>
      <c r="EP83" s="85">
        <v>369</v>
      </c>
      <c r="EQ83" s="84"/>
      <c r="ER83" s="86">
        <f t="shared" si="37"/>
        <v>389</v>
      </c>
      <c r="ES83" s="85"/>
      <c r="ET83" s="85">
        <v>376</v>
      </c>
      <c r="EU83" s="85"/>
      <c r="EV83" s="85">
        <v>99.4</v>
      </c>
      <c r="EW83" s="85">
        <v>66.2</v>
      </c>
      <c r="EX83" s="85"/>
      <c r="EY83" s="85"/>
      <c r="EZ83" s="85"/>
      <c r="FA83" s="85">
        <v>96</v>
      </c>
      <c r="FB83" s="85"/>
      <c r="FC83" s="85"/>
      <c r="FD83" s="85">
        <v>23.8</v>
      </c>
      <c r="FE83" s="85"/>
      <c r="FF83" s="85">
        <v>33.1</v>
      </c>
      <c r="FG83" s="85"/>
      <c r="FH83" s="85"/>
      <c r="FI83" s="85">
        <f t="shared" si="50"/>
        <v>1.2724137931034483</v>
      </c>
      <c r="FJ83" s="85"/>
      <c r="FK83" s="86">
        <f t="shared" si="48"/>
        <v>1.5324291315806389</v>
      </c>
      <c r="FL83" s="86"/>
      <c r="FM83" s="86">
        <f t="shared" si="70"/>
        <v>12.457668797864118</v>
      </c>
      <c r="FN83" s="84"/>
      <c r="FO83" s="84">
        <f t="shared" si="49"/>
        <v>33.851359516616313</v>
      </c>
      <c r="FP83" s="84"/>
      <c r="FQ83" s="84">
        <f t="shared" si="71"/>
        <v>4.3499086153652229</v>
      </c>
      <c r="FR83" s="86">
        <f t="shared" si="66"/>
        <v>-0.18917624521072796</v>
      </c>
      <c r="FS83" s="85"/>
      <c r="FT83" s="85">
        <v>4.8</v>
      </c>
      <c r="FU83" s="85"/>
      <c r="FV83" s="85">
        <v>142</v>
      </c>
      <c r="FW83" s="85"/>
      <c r="FX83" s="85">
        <v>8</v>
      </c>
      <c r="FY83" s="85"/>
      <c r="FZ83" s="85">
        <v>46</v>
      </c>
      <c r="GA83" s="85"/>
      <c r="GB83" s="85">
        <v>5</v>
      </c>
    </row>
    <row r="84" spans="1:184">
      <c r="A84" s="84">
        <v>82</v>
      </c>
      <c r="B84" s="93">
        <v>5632666</v>
      </c>
      <c r="C84" s="85">
        <v>20180215</v>
      </c>
      <c r="D84" s="88">
        <v>66</v>
      </c>
      <c r="E84" s="85">
        <v>0</v>
      </c>
      <c r="F84" s="88">
        <v>164.8</v>
      </c>
      <c r="G84" s="88">
        <v>58</v>
      </c>
      <c r="H84" s="84">
        <f t="shared" si="59"/>
        <v>21.355688566311617</v>
      </c>
      <c r="I84" s="86">
        <v>0</v>
      </c>
      <c r="J84" s="86">
        <v>0</v>
      </c>
      <c r="K84" s="86">
        <v>0</v>
      </c>
      <c r="L84" s="86">
        <v>1</v>
      </c>
      <c r="M84" s="86">
        <v>0</v>
      </c>
      <c r="N84" s="86">
        <v>0</v>
      </c>
      <c r="O84" s="86">
        <v>0</v>
      </c>
      <c r="P84" s="86">
        <v>0</v>
      </c>
      <c r="Q84" s="86">
        <v>0</v>
      </c>
      <c r="R84" s="86">
        <v>0</v>
      </c>
      <c r="S84" s="85">
        <v>1</v>
      </c>
      <c r="T84" s="85">
        <v>1</v>
      </c>
      <c r="U84" s="85">
        <v>0</v>
      </c>
      <c r="V84" s="85">
        <v>0</v>
      </c>
      <c r="W84" s="85">
        <v>0</v>
      </c>
      <c r="X84" s="85">
        <v>3</v>
      </c>
      <c r="Y84" s="85">
        <v>2</v>
      </c>
      <c r="Z84" s="85">
        <v>1</v>
      </c>
      <c r="AA84" s="85">
        <v>1</v>
      </c>
      <c r="AB84" s="85">
        <v>0</v>
      </c>
      <c r="AC84" s="85">
        <v>1</v>
      </c>
      <c r="AD84" s="85">
        <v>0</v>
      </c>
      <c r="AE84" s="85">
        <v>0</v>
      </c>
      <c r="AF84" s="88">
        <v>39.9</v>
      </c>
      <c r="AG84" s="85">
        <v>64.400000000000006</v>
      </c>
      <c r="AH84" s="88">
        <v>7.5</v>
      </c>
      <c r="AI84" s="88">
        <v>7</v>
      </c>
      <c r="AJ84" s="85">
        <v>0</v>
      </c>
      <c r="AK84" s="85">
        <v>0</v>
      </c>
      <c r="AL84" s="85">
        <v>0</v>
      </c>
      <c r="AM84" s="85">
        <v>0</v>
      </c>
      <c r="AN84" s="86"/>
      <c r="AO84" s="85">
        <v>0</v>
      </c>
      <c r="AP84" s="85">
        <v>0</v>
      </c>
      <c r="AQ84" s="88">
        <v>16</v>
      </c>
      <c r="AR84" s="88" t="s">
        <v>115</v>
      </c>
      <c r="AS84" s="85">
        <v>0</v>
      </c>
      <c r="AT84" s="88"/>
      <c r="AU84" s="88">
        <v>1400</v>
      </c>
      <c r="AV84" s="88">
        <v>1900</v>
      </c>
      <c r="AW84" s="88">
        <v>3600</v>
      </c>
      <c r="AX84" s="88">
        <v>2800</v>
      </c>
      <c r="AY84" s="85">
        <v>2700</v>
      </c>
      <c r="AZ84" s="85">
        <f t="shared" si="60"/>
        <v>3300</v>
      </c>
      <c r="BA84" s="86">
        <f t="shared" si="34"/>
        <v>9700</v>
      </c>
      <c r="BB84" s="86">
        <v>200</v>
      </c>
      <c r="BC84" s="86">
        <v>1300</v>
      </c>
      <c r="BD84" s="86">
        <v>1600</v>
      </c>
      <c r="BE84" s="86">
        <v>1900</v>
      </c>
      <c r="BF84" s="86">
        <f t="shared" si="52"/>
        <v>5000</v>
      </c>
      <c r="BG84" s="86">
        <f t="shared" si="53"/>
        <v>1200</v>
      </c>
      <c r="BH84" s="86">
        <f t="shared" si="53"/>
        <v>600</v>
      </c>
      <c r="BI84" s="86">
        <f t="shared" si="53"/>
        <v>2000</v>
      </c>
      <c r="BJ84" s="86">
        <f t="shared" si="53"/>
        <v>900</v>
      </c>
      <c r="BK84" s="87">
        <f t="shared" si="67"/>
        <v>4700</v>
      </c>
      <c r="BL84" s="87">
        <f t="shared" si="72"/>
        <v>0.14285714285714285</v>
      </c>
      <c r="BM84" s="87">
        <f t="shared" si="72"/>
        <v>0.68421052631578949</v>
      </c>
      <c r="BN84" s="87">
        <f t="shared" si="72"/>
        <v>0.44444444444444442</v>
      </c>
      <c r="BO84" s="87">
        <f t="shared" si="72"/>
        <v>0.6785714285714286</v>
      </c>
      <c r="BP84" s="87">
        <f t="shared" si="68"/>
        <v>0.51546391752577314</v>
      </c>
      <c r="BQ84" s="88">
        <v>144</v>
      </c>
      <c r="BR84" s="88">
        <v>137</v>
      </c>
      <c r="BS84" s="88">
        <v>144</v>
      </c>
      <c r="BT84" s="88">
        <v>148</v>
      </c>
      <c r="BU84" s="88">
        <v>116</v>
      </c>
      <c r="BV84" s="88">
        <v>98</v>
      </c>
      <c r="BW84" s="88">
        <v>94</v>
      </c>
      <c r="BX84" s="88">
        <v>88</v>
      </c>
      <c r="BY84" s="88">
        <v>107</v>
      </c>
      <c r="BZ84" s="88">
        <v>93</v>
      </c>
      <c r="CA84" s="88">
        <v>58</v>
      </c>
      <c r="CB84" s="88">
        <v>78</v>
      </c>
      <c r="CC84" s="88">
        <v>43.3</v>
      </c>
      <c r="CD84" s="88">
        <v>41.4</v>
      </c>
      <c r="CE84" s="88">
        <v>39.4</v>
      </c>
      <c r="CF84" s="88">
        <v>39.200000000000003</v>
      </c>
      <c r="CG84" s="86">
        <f t="shared" si="75"/>
        <v>2.3094688221709007E-2</v>
      </c>
      <c r="CH84" s="86">
        <f t="shared" si="75"/>
        <v>2.4154589371980676E-2</v>
      </c>
      <c r="CI84" s="86">
        <f t="shared" si="75"/>
        <v>2.5380710659898477E-2</v>
      </c>
      <c r="CJ84" s="86">
        <f t="shared" si="75"/>
        <v>2.551020408163265E-2</v>
      </c>
      <c r="CK84" s="84"/>
      <c r="CL84" s="88">
        <v>4.0999999999999996</v>
      </c>
      <c r="CM84" s="88">
        <v>3.8</v>
      </c>
      <c r="CN84" s="88">
        <v>3.9</v>
      </c>
      <c r="CO84" s="88">
        <v>12</v>
      </c>
      <c r="CP84" s="88">
        <v>11</v>
      </c>
      <c r="CQ84" s="88">
        <v>10</v>
      </c>
      <c r="CR84" s="88">
        <v>11</v>
      </c>
      <c r="CS84" s="88">
        <v>16</v>
      </c>
      <c r="CT84" s="88">
        <v>0.86</v>
      </c>
      <c r="CU84" s="88">
        <v>0.82</v>
      </c>
      <c r="CV84" s="88">
        <v>0.75</v>
      </c>
      <c r="CW84" s="88">
        <v>0.77</v>
      </c>
      <c r="CX84" s="85">
        <v>0.84</v>
      </c>
      <c r="CY84" s="86">
        <f t="shared" si="56"/>
        <v>0.10999999999999999</v>
      </c>
      <c r="CZ84" s="86">
        <f t="shared" si="61"/>
        <v>-4.0000000000000036E-2</v>
      </c>
      <c r="DA84" s="88">
        <v>0</v>
      </c>
      <c r="DB84" s="86">
        <f t="shared" si="54"/>
        <v>13.953488372093023</v>
      </c>
      <c r="DC84" s="86">
        <f t="shared" si="54"/>
        <v>13.414634146341465</v>
      </c>
      <c r="DD84" s="86">
        <f t="shared" si="54"/>
        <v>13.333333333333334</v>
      </c>
      <c r="DE84" s="86">
        <f t="shared" si="54"/>
        <v>14.285714285714285</v>
      </c>
      <c r="DF84" s="88">
        <v>50.8</v>
      </c>
      <c r="DG84" s="88">
        <v>53.5</v>
      </c>
      <c r="DH84" s="88">
        <v>59</v>
      </c>
      <c r="DI84" s="88">
        <v>57.3</v>
      </c>
      <c r="DJ84" s="88">
        <v>7.4</v>
      </c>
      <c r="DK84" s="88">
        <v>8</v>
      </c>
      <c r="DL84" s="88">
        <v>8</v>
      </c>
      <c r="DM84" s="88">
        <v>8.1</v>
      </c>
      <c r="DN84" s="88">
        <v>142</v>
      </c>
      <c r="DO84" s="88">
        <v>143</v>
      </c>
      <c r="DP84" s="88">
        <v>143</v>
      </c>
      <c r="DQ84" s="88">
        <v>146</v>
      </c>
      <c r="DR84" s="85">
        <v>141</v>
      </c>
      <c r="DS84" s="86">
        <f t="shared" si="57"/>
        <v>1</v>
      </c>
      <c r="DT84" s="86">
        <f t="shared" si="73"/>
        <v>1</v>
      </c>
      <c r="DU84" s="86">
        <f t="shared" si="74"/>
        <v>4</v>
      </c>
      <c r="DV84" s="86">
        <f t="shared" si="62"/>
        <v>146</v>
      </c>
      <c r="DW84" s="86">
        <f t="shared" si="63"/>
        <v>4</v>
      </c>
      <c r="DX84" s="86">
        <f t="shared" si="58"/>
        <v>4</v>
      </c>
      <c r="DY84" s="86">
        <f t="shared" si="64"/>
        <v>17.071311627906976</v>
      </c>
      <c r="DZ84" s="88">
        <v>4.7</v>
      </c>
      <c r="EA84" s="88">
        <v>3.7</v>
      </c>
      <c r="EB84" s="88">
        <v>3.5</v>
      </c>
      <c r="EC84" s="88">
        <v>3.7</v>
      </c>
      <c r="ED84" s="88">
        <v>4.3</v>
      </c>
      <c r="EE84" s="88">
        <v>95</v>
      </c>
      <c r="EF84" s="88">
        <v>492</v>
      </c>
      <c r="EG84" s="88">
        <v>344.5</v>
      </c>
      <c r="EH84" s="85">
        <f t="shared" si="69"/>
        <v>-147.5</v>
      </c>
      <c r="EI84" s="88">
        <v>279</v>
      </c>
      <c r="EJ84" s="82">
        <f t="shared" si="65"/>
        <v>293.56349206349205</v>
      </c>
      <c r="EK84" s="88">
        <v>285</v>
      </c>
      <c r="EL84" s="88">
        <v>288</v>
      </c>
      <c r="EM84" s="84"/>
      <c r="EN84" s="85">
        <v>174</v>
      </c>
      <c r="EO84" s="85">
        <v>278</v>
      </c>
      <c r="EP84" s="85">
        <v>162</v>
      </c>
      <c r="EQ84" s="84"/>
      <c r="ER84" s="86">
        <f t="shared" si="37"/>
        <v>104</v>
      </c>
      <c r="ES84" s="85">
        <v>156</v>
      </c>
      <c r="ET84" s="85">
        <v>98</v>
      </c>
      <c r="EU84" s="85"/>
      <c r="EV84" s="85">
        <v>30.7</v>
      </c>
      <c r="EW84" s="85">
        <v>10.4</v>
      </c>
      <c r="EX84" s="85"/>
      <c r="EY84" s="85">
        <v>45</v>
      </c>
      <c r="EZ84" s="85"/>
      <c r="FA84" s="85">
        <v>58</v>
      </c>
      <c r="FB84" s="85"/>
      <c r="FC84" s="85">
        <v>11.1</v>
      </c>
      <c r="FD84" s="85">
        <v>8.5</v>
      </c>
      <c r="FE84" s="85"/>
      <c r="FF84" s="85">
        <v>15.3</v>
      </c>
      <c r="FG84" s="85"/>
      <c r="FH84" s="85">
        <f t="shared" si="39"/>
        <v>0.62365591397849462</v>
      </c>
      <c r="FI84" s="85">
        <f t="shared" si="50"/>
        <v>0.5625</v>
      </c>
      <c r="FJ84" s="85">
        <f t="shared" si="40"/>
        <v>0.88773684451988821</v>
      </c>
      <c r="FK84" s="86">
        <f t="shared" si="48"/>
        <v>3.322422258592471</v>
      </c>
      <c r="FL84" s="86">
        <f t="shared" si="44"/>
        <v>6.6158430937694925</v>
      </c>
      <c r="FM84" s="86">
        <f t="shared" si="70"/>
        <v>15.966010733452594</v>
      </c>
      <c r="FN84" s="84">
        <f t="shared" si="45"/>
        <v>36.416938110749186</v>
      </c>
      <c r="FO84" s="84">
        <f t="shared" si="49"/>
        <v>49.471153846153847</v>
      </c>
      <c r="FP84" s="84">
        <f t="shared" si="46"/>
        <v>3.7868672046955245</v>
      </c>
      <c r="FQ84" s="84">
        <f t="shared" si="71"/>
        <v>3.5142118863049094</v>
      </c>
      <c r="FR84" s="86">
        <f t="shared" si="66"/>
        <v>0.8203125</v>
      </c>
      <c r="FS84" s="85">
        <v>0.3</v>
      </c>
      <c r="FT84" s="85">
        <v>0.6</v>
      </c>
      <c r="FU84" s="85">
        <v>185</v>
      </c>
      <c r="FV84" s="85">
        <v>120</v>
      </c>
      <c r="FW84" s="85">
        <v>60</v>
      </c>
      <c r="FX84" s="85">
        <v>9</v>
      </c>
      <c r="FY84" s="85">
        <v>965</v>
      </c>
      <c r="FZ84" s="85">
        <v>165</v>
      </c>
      <c r="GA84" s="85">
        <v>39</v>
      </c>
      <c r="GB84" s="85">
        <v>5</v>
      </c>
    </row>
    <row r="85" spans="1:184">
      <c r="A85" s="84">
        <v>83</v>
      </c>
      <c r="B85" s="93">
        <v>5354145</v>
      </c>
      <c r="C85" s="85">
        <v>20180223</v>
      </c>
      <c r="D85" s="88">
        <v>76</v>
      </c>
      <c r="E85" s="85">
        <v>1</v>
      </c>
      <c r="F85" s="88">
        <v>164</v>
      </c>
      <c r="G85" s="88">
        <v>65.7</v>
      </c>
      <c r="H85" s="84">
        <f t="shared" si="59"/>
        <v>24.427424152290303</v>
      </c>
      <c r="I85" s="86">
        <v>1</v>
      </c>
      <c r="J85" s="86">
        <v>1</v>
      </c>
      <c r="K85" s="86">
        <v>1</v>
      </c>
      <c r="L85" s="86">
        <v>1</v>
      </c>
      <c r="M85" s="86">
        <v>1</v>
      </c>
      <c r="N85" s="86">
        <v>0</v>
      </c>
      <c r="O85" s="86">
        <v>1</v>
      </c>
      <c r="P85" s="86">
        <v>1</v>
      </c>
      <c r="Q85" s="86">
        <v>1</v>
      </c>
      <c r="R85" s="86">
        <v>0</v>
      </c>
      <c r="S85" s="85">
        <v>0</v>
      </c>
      <c r="T85" s="85">
        <v>0</v>
      </c>
      <c r="U85" s="85">
        <v>0</v>
      </c>
      <c r="V85" s="85">
        <v>1</v>
      </c>
      <c r="W85" s="85">
        <v>1</v>
      </c>
      <c r="X85" s="85">
        <v>3</v>
      </c>
      <c r="Y85" s="85">
        <v>1</v>
      </c>
      <c r="Z85" s="85">
        <v>1</v>
      </c>
      <c r="AA85" s="85">
        <v>1</v>
      </c>
      <c r="AB85" s="85">
        <v>1</v>
      </c>
      <c r="AC85" s="85">
        <v>0</v>
      </c>
      <c r="AD85" s="85">
        <v>1</v>
      </c>
      <c r="AE85" s="85">
        <v>0</v>
      </c>
      <c r="AF85" s="88">
        <v>35.299999999999997</v>
      </c>
      <c r="AG85" s="85">
        <v>47.1</v>
      </c>
      <c r="AH85" s="88">
        <v>7.5</v>
      </c>
      <c r="AI85" s="88">
        <v>1</v>
      </c>
      <c r="AJ85" s="85">
        <v>0</v>
      </c>
      <c r="AK85" s="85">
        <v>0</v>
      </c>
      <c r="AL85" s="85">
        <v>0</v>
      </c>
      <c r="AM85" s="85">
        <v>1</v>
      </c>
      <c r="AN85" s="86">
        <f t="shared" si="55"/>
        <v>2.1139861322509723E-2</v>
      </c>
      <c r="AO85" s="85">
        <v>5</v>
      </c>
      <c r="AP85" s="85">
        <v>0</v>
      </c>
      <c r="AQ85" s="88">
        <v>21</v>
      </c>
      <c r="AR85" s="88" t="s">
        <v>116</v>
      </c>
      <c r="AS85" s="85">
        <v>0</v>
      </c>
      <c r="AT85" s="88"/>
      <c r="AU85" s="88">
        <v>1000</v>
      </c>
      <c r="AV85" s="88">
        <v>600</v>
      </c>
      <c r="AW85" s="88">
        <v>2500</v>
      </c>
      <c r="AX85" s="88">
        <v>2600</v>
      </c>
      <c r="AY85" s="85">
        <v>800</v>
      </c>
      <c r="AZ85" s="85">
        <f t="shared" si="60"/>
        <v>1600</v>
      </c>
      <c r="BA85" s="86">
        <f t="shared" si="34"/>
        <v>6700</v>
      </c>
      <c r="BB85" s="86">
        <v>0</v>
      </c>
      <c r="BC85" s="86">
        <v>700</v>
      </c>
      <c r="BD85" s="86">
        <v>1000</v>
      </c>
      <c r="BE85" s="86">
        <v>400</v>
      </c>
      <c r="BF85" s="86">
        <f t="shared" si="52"/>
        <v>2100</v>
      </c>
      <c r="BG85" s="86">
        <f t="shared" si="53"/>
        <v>1000</v>
      </c>
      <c r="BH85" s="86">
        <f t="shared" si="53"/>
        <v>-100</v>
      </c>
      <c r="BI85" s="86">
        <f t="shared" si="53"/>
        <v>1500</v>
      </c>
      <c r="BJ85" s="86">
        <f t="shared" si="53"/>
        <v>2200</v>
      </c>
      <c r="BK85" s="87">
        <f t="shared" si="67"/>
        <v>4600</v>
      </c>
      <c r="BL85" s="87">
        <f t="shared" si="72"/>
        <v>0</v>
      </c>
      <c r="BM85" s="87">
        <f t="shared" si="72"/>
        <v>1.1666666666666667</v>
      </c>
      <c r="BN85" s="87">
        <f t="shared" si="72"/>
        <v>0.4</v>
      </c>
      <c r="BO85" s="87">
        <f t="shared" si="72"/>
        <v>0.15384615384615385</v>
      </c>
      <c r="BP85" s="87">
        <f t="shared" si="68"/>
        <v>0.31343283582089554</v>
      </c>
      <c r="BQ85" s="88">
        <v>133</v>
      </c>
      <c r="BR85" s="88">
        <v>90</v>
      </c>
      <c r="BS85" s="88">
        <v>92</v>
      </c>
      <c r="BT85" s="88">
        <v>101</v>
      </c>
      <c r="BU85" s="88">
        <v>58</v>
      </c>
      <c r="BV85" s="88">
        <v>40</v>
      </c>
      <c r="BW85" s="88">
        <v>58</v>
      </c>
      <c r="BX85" s="88">
        <v>76</v>
      </c>
      <c r="BY85" s="88">
        <v>70</v>
      </c>
      <c r="BZ85" s="88">
        <v>75</v>
      </c>
      <c r="CA85" s="88">
        <v>69</v>
      </c>
      <c r="CB85" s="88">
        <v>124</v>
      </c>
      <c r="CC85" s="88">
        <v>31.2</v>
      </c>
      <c r="CD85" s="88">
        <v>32.200000000000003</v>
      </c>
      <c r="CE85" s="88">
        <v>33.700000000000003</v>
      </c>
      <c r="CF85" s="88">
        <v>31.2</v>
      </c>
      <c r="CG85" s="86">
        <f t="shared" si="75"/>
        <v>3.2051282051282055E-2</v>
      </c>
      <c r="CH85" s="86">
        <f t="shared" si="75"/>
        <v>3.1055900621118009E-2</v>
      </c>
      <c r="CI85" s="86">
        <f t="shared" si="75"/>
        <v>2.9673590504451036E-2</v>
      </c>
      <c r="CJ85" s="86">
        <f t="shared" si="75"/>
        <v>3.2051282051282055E-2</v>
      </c>
      <c r="CK85" s="88">
        <v>3.4</v>
      </c>
      <c r="CL85" s="88">
        <v>3</v>
      </c>
      <c r="CM85" s="88">
        <v>3.1</v>
      </c>
      <c r="CN85" s="88">
        <v>3</v>
      </c>
      <c r="CO85" s="88">
        <v>16</v>
      </c>
      <c r="CP85" s="88">
        <v>15</v>
      </c>
      <c r="CQ85" s="88">
        <v>18</v>
      </c>
      <c r="CR85" s="88">
        <v>17</v>
      </c>
      <c r="CS85" s="88">
        <v>35</v>
      </c>
      <c r="CT85" s="88">
        <v>1.17</v>
      </c>
      <c r="CU85" s="88">
        <v>1.26</v>
      </c>
      <c r="CV85" s="88">
        <v>1.32</v>
      </c>
      <c r="CW85" s="88">
        <v>1.25</v>
      </c>
      <c r="CX85" s="85">
        <v>2.14</v>
      </c>
      <c r="CY85" s="86">
        <f t="shared" si="56"/>
        <v>0.15000000000000013</v>
      </c>
      <c r="CZ85" s="86">
        <f t="shared" si="61"/>
        <v>0.15000000000000013</v>
      </c>
      <c r="DA85" s="88">
        <v>0</v>
      </c>
      <c r="DB85" s="86">
        <f t="shared" si="54"/>
        <v>13.675213675213676</v>
      </c>
      <c r="DC85" s="86">
        <f t="shared" si="54"/>
        <v>11.904761904761905</v>
      </c>
      <c r="DD85" s="86">
        <f t="shared" si="54"/>
        <v>13.636363636363635</v>
      </c>
      <c r="DE85" s="86">
        <f t="shared" si="54"/>
        <v>13.6</v>
      </c>
      <c r="DF85" s="88">
        <v>47.1</v>
      </c>
      <c r="DG85" s="88">
        <v>43.5</v>
      </c>
      <c r="DH85" s="88">
        <v>41.3</v>
      </c>
      <c r="DI85" s="88">
        <v>43.9</v>
      </c>
      <c r="DJ85" s="88">
        <v>4.4000000000000004</v>
      </c>
      <c r="DK85" s="88">
        <v>4.8</v>
      </c>
      <c r="DL85" s="88">
        <v>5</v>
      </c>
      <c r="DM85" s="88">
        <v>4.9000000000000004</v>
      </c>
      <c r="DN85" s="88">
        <v>146</v>
      </c>
      <c r="DO85" s="88">
        <v>139</v>
      </c>
      <c r="DP85" s="88">
        <v>143</v>
      </c>
      <c r="DQ85" s="88">
        <v>141</v>
      </c>
      <c r="DR85" s="85">
        <v>135</v>
      </c>
      <c r="DS85" s="86">
        <f t="shared" si="57"/>
        <v>-7</v>
      </c>
      <c r="DT85" s="86">
        <f t="shared" si="73"/>
        <v>-3</v>
      </c>
      <c r="DU85" s="86">
        <f t="shared" si="74"/>
        <v>-5</v>
      </c>
      <c r="DV85" s="86">
        <f t="shared" si="62"/>
        <v>146</v>
      </c>
      <c r="DW85" s="86">
        <f t="shared" si="63"/>
        <v>-3</v>
      </c>
      <c r="DX85" s="86">
        <f t="shared" si="58"/>
        <v>7</v>
      </c>
      <c r="DY85" s="86">
        <f t="shared" si="64"/>
        <v>18.094806837606836</v>
      </c>
      <c r="DZ85" s="88">
        <v>3.8</v>
      </c>
      <c r="EA85" s="88">
        <v>3.9</v>
      </c>
      <c r="EB85" s="88">
        <v>4.9000000000000004</v>
      </c>
      <c r="EC85" s="88">
        <v>4.3</v>
      </c>
      <c r="ED85" s="88">
        <v>4.9000000000000004</v>
      </c>
      <c r="EE85" s="88">
        <v>142</v>
      </c>
      <c r="EF85" s="88">
        <v>943.1</v>
      </c>
      <c r="EG85" s="88">
        <v>567.20000000000005</v>
      </c>
      <c r="EH85" s="85">
        <f t="shared" si="69"/>
        <v>-375.9</v>
      </c>
      <c r="EI85" s="84"/>
      <c r="EJ85" s="82">
        <f t="shared" si="65"/>
        <v>305.60317460317464</v>
      </c>
      <c r="EK85" s="88">
        <v>280</v>
      </c>
      <c r="EL85" s="88">
        <v>278</v>
      </c>
      <c r="EM85" s="84"/>
      <c r="EN85" s="85"/>
      <c r="EO85" s="85">
        <v>597</v>
      </c>
      <c r="EP85" s="85">
        <v>245</v>
      </c>
      <c r="EQ85" s="84"/>
      <c r="ER85" s="86">
        <f t="shared" si="37"/>
        <v>597</v>
      </c>
      <c r="ES85" s="85"/>
      <c r="ET85" s="85">
        <v>312</v>
      </c>
      <c r="EU85" s="85"/>
      <c r="EV85" s="85"/>
      <c r="EW85" s="85">
        <v>62.1</v>
      </c>
      <c r="EX85" s="85"/>
      <c r="EY85" s="85"/>
      <c r="EZ85" s="85"/>
      <c r="FA85" s="85">
        <v>44</v>
      </c>
      <c r="FB85" s="85"/>
      <c r="FC85" s="85"/>
      <c r="FD85" s="85">
        <v>18.2</v>
      </c>
      <c r="FE85" s="85"/>
      <c r="FF85" s="85">
        <v>12.6</v>
      </c>
      <c r="FG85" s="85"/>
      <c r="FH85" s="85"/>
      <c r="FI85" s="85">
        <f t="shared" si="50"/>
        <v>0.88129496402877694</v>
      </c>
      <c r="FJ85" s="85"/>
      <c r="FK85" s="86">
        <f t="shared" si="48"/>
        <v>1.1231585853163955</v>
      </c>
      <c r="FL85" s="86"/>
      <c r="FM85" s="86">
        <f t="shared" si="70"/>
        <v>12.799631930066713</v>
      </c>
      <c r="FN85" s="84"/>
      <c r="FO85" s="84">
        <f t="shared" si="49"/>
        <v>30.719116632160109</v>
      </c>
      <c r="FP85" s="84"/>
      <c r="FQ85" s="84">
        <f t="shared" si="71"/>
        <v>4.2145772594752184</v>
      </c>
      <c r="FR85" s="86">
        <f t="shared" si="66"/>
        <v>6.5947242206235032E-2</v>
      </c>
      <c r="FS85" s="85"/>
      <c r="FT85" s="85">
        <v>20</v>
      </c>
      <c r="FU85" s="85"/>
      <c r="FV85" s="85">
        <v>64.2</v>
      </c>
      <c r="FW85" s="85"/>
      <c r="FX85" s="85">
        <v>5</v>
      </c>
      <c r="FY85" s="85"/>
      <c r="FZ85" s="85">
        <v>431</v>
      </c>
      <c r="GA85" s="85"/>
      <c r="GB85" s="85">
        <v>13</v>
      </c>
    </row>
    <row r="86" spans="1:184">
      <c r="A86" s="84">
        <v>84</v>
      </c>
      <c r="B86" s="93">
        <v>1208320</v>
      </c>
      <c r="C86" s="85">
        <v>20180226</v>
      </c>
      <c r="D86" s="88">
        <v>76</v>
      </c>
      <c r="E86" s="85">
        <v>0</v>
      </c>
      <c r="F86" s="88">
        <v>164</v>
      </c>
      <c r="G86" s="88">
        <v>48.2</v>
      </c>
      <c r="H86" s="84">
        <f t="shared" si="59"/>
        <v>17.92088042831648</v>
      </c>
      <c r="I86" s="86">
        <v>0</v>
      </c>
      <c r="J86" s="86">
        <v>1</v>
      </c>
      <c r="K86" s="86">
        <v>0</v>
      </c>
      <c r="L86" s="86">
        <v>0</v>
      </c>
      <c r="M86" s="86">
        <v>0</v>
      </c>
      <c r="N86" s="86">
        <v>0</v>
      </c>
      <c r="O86" s="86">
        <v>0</v>
      </c>
      <c r="P86" s="86">
        <v>0</v>
      </c>
      <c r="Q86" s="86">
        <v>1</v>
      </c>
      <c r="R86" s="86">
        <v>0</v>
      </c>
      <c r="S86" s="85">
        <v>0</v>
      </c>
      <c r="T86" s="85">
        <v>0</v>
      </c>
      <c r="U86" s="85">
        <v>0</v>
      </c>
      <c r="V86" s="85">
        <v>0</v>
      </c>
      <c r="W86" s="85">
        <v>0</v>
      </c>
      <c r="X86" s="85">
        <v>3</v>
      </c>
      <c r="Y86" s="85">
        <v>2</v>
      </c>
      <c r="Z86" s="85">
        <v>1</v>
      </c>
      <c r="AA86" s="85">
        <v>1</v>
      </c>
      <c r="AB86" s="85">
        <v>0</v>
      </c>
      <c r="AC86" s="85">
        <v>0</v>
      </c>
      <c r="AD86" s="85">
        <v>0</v>
      </c>
      <c r="AE86" s="85">
        <v>1</v>
      </c>
      <c r="AF86" s="88">
        <v>33.200000000000003</v>
      </c>
      <c r="AG86" s="85">
        <v>65.2</v>
      </c>
      <c r="AH86" s="88">
        <v>7.5</v>
      </c>
      <c r="AI86" s="88">
        <v>7</v>
      </c>
      <c r="AJ86" s="85">
        <v>0</v>
      </c>
      <c r="AK86" s="85">
        <v>0</v>
      </c>
      <c r="AL86" s="85">
        <v>0</v>
      </c>
      <c r="AM86" s="85">
        <v>1</v>
      </c>
      <c r="AN86" s="86">
        <f t="shared" si="55"/>
        <v>2.8815122176118025E-2</v>
      </c>
      <c r="AO86" s="85">
        <v>3</v>
      </c>
      <c r="AP86" s="85">
        <v>0</v>
      </c>
      <c r="AQ86" s="88">
        <v>16</v>
      </c>
      <c r="AR86" s="88" t="s">
        <v>117</v>
      </c>
      <c r="AS86" s="85">
        <v>0</v>
      </c>
      <c r="AT86" s="88"/>
      <c r="AU86" s="88">
        <v>1700</v>
      </c>
      <c r="AV86" s="88">
        <v>3900</v>
      </c>
      <c r="AW86" s="88">
        <v>2100</v>
      </c>
      <c r="AX86" s="88">
        <v>1900</v>
      </c>
      <c r="AY86" s="85">
        <v>1600</v>
      </c>
      <c r="AZ86" s="85">
        <f t="shared" si="60"/>
        <v>5600</v>
      </c>
      <c r="BA86" s="86">
        <f t="shared" si="34"/>
        <v>9600</v>
      </c>
      <c r="BB86" s="86">
        <v>0</v>
      </c>
      <c r="BC86" s="86">
        <v>650</v>
      </c>
      <c r="BD86" s="86">
        <v>950</v>
      </c>
      <c r="BE86" s="86">
        <v>1000</v>
      </c>
      <c r="BF86" s="86">
        <f t="shared" si="52"/>
        <v>2600</v>
      </c>
      <c r="BG86" s="86">
        <f t="shared" si="53"/>
        <v>1700</v>
      </c>
      <c r="BH86" s="86">
        <f t="shared" si="53"/>
        <v>3250</v>
      </c>
      <c r="BI86" s="86">
        <f t="shared" si="53"/>
        <v>1150</v>
      </c>
      <c r="BJ86" s="86">
        <f t="shared" si="53"/>
        <v>900</v>
      </c>
      <c r="BK86" s="87">
        <f t="shared" si="67"/>
        <v>7000</v>
      </c>
      <c r="BL86" s="87">
        <f t="shared" si="72"/>
        <v>0</v>
      </c>
      <c r="BM86" s="87">
        <f t="shared" si="72"/>
        <v>0.16666666666666666</v>
      </c>
      <c r="BN86" s="87">
        <f t="shared" si="72"/>
        <v>0.45238095238095238</v>
      </c>
      <c r="BO86" s="87">
        <f t="shared" si="72"/>
        <v>0.52631578947368418</v>
      </c>
      <c r="BP86" s="87">
        <f t="shared" si="68"/>
        <v>0.27083333333333331</v>
      </c>
      <c r="BQ86" s="88">
        <v>119</v>
      </c>
      <c r="BR86" s="88">
        <v>112</v>
      </c>
      <c r="BS86" s="88">
        <v>126</v>
      </c>
      <c r="BT86" s="88">
        <v>102</v>
      </c>
      <c r="BU86" s="88">
        <v>64</v>
      </c>
      <c r="BV86" s="88">
        <v>64</v>
      </c>
      <c r="BW86" s="88">
        <v>70</v>
      </c>
      <c r="BX86" s="88">
        <v>60</v>
      </c>
      <c r="BY86" s="88">
        <v>71</v>
      </c>
      <c r="BZ86" s="88">
        <v>72</v>
      </c>
      <c r="CA86" s="88">
        <v>50</v>
      </c>
      <c r="CB86" s="88">
        <v>66</v>
      </c>
      <c r="CC86" s="88">
        <v>39.799999999999997</v>
      </c>
      <c r="CD86" s="88">
        <v>43</v>
      </c>
      <c r="CE86" s="88">
        <v>43.7</v>
      </c>
      <c r="CF86" s="88">
        <v>43.7</v>
      </c>
      <c r="CG86" s="86">
        <f t="shared" si="75"/>
        <v>2.5125628140703519E-2</v>
      </c>
      <c r="CH86" s="86">
        <f t="shared" si="75"/>
        <v>2.3255813953488372E-2</v>
      </c>
      <c r="CI86" s="86">
        <f t="shared" si="75"/>
        <v>2.2883295194508008E-2</v>
      </c>
      <c r="CJ86" s="86">
        <f t="shared" si="75"/>
        <v>2.2883295194508008E-2</v>
      </c>
      <c r="CK86" s="88">
        <v>3.7</v>
      </c>
      <c r="CL86" s="88">
        <v>3.3</v>
      </c>
      <c r="CM86" s="88">
        <v>3.2</v>
      </c>
      <c r="CN86" s="88">
        <v>3.3</v>
      </c>
      <c r="CO86" s="88">
        <v>28</v>
      </c>
      <c r="CP86" s="88">
        <v>19</v>
      </c>
      <c r="CQ86" s="88">
        <v>11</v>
      </c>
      <c r="CR86" s="88">
        <v>12</v>
      </c>
      <c r="CS86" s="88">
        <v>20</v>
      </c>
      <c r="CT86" s="88">
        <v>0.71</v>
      </c>
      <c r="CU86" s="88">
        <v>0.72</v>
      </c>
      <c r="CV86" s="88">
        <v>0.64</v>
      </c>
      <c r="CW86" s="88">
        <v>0.71</v>
      </c>
      <c r="CX86" s="85">
        <v>0.65</v>
      </c>
      <c r="CY86" s="86">
        <f t="shared" si="56"/>
        <v>7.999999999999996E-2</v>
      </c>
      <c r="CZ86" s="86">
        <f t="shared" si="61"/>
        <v>1.0000000000000009E-2</v>
      </c>
      <c r="DA86" s="88">
        <v>0</v>
      </c>
      <c r="DB86" s="86">
        <f t="shared" si="54"/>
        <v>39.436619718309863</v>
      </c>
      <c r="DC86" s="86">
        <f t="shared" si="54"/>
        <v>26.388888888888889</v>
      </c>
      <c r="DD86" s="86">
        <f t="shared" si="54"/>
        <v>17.1875</v>
      </c>
      <c r="DE86" s="86">
        <f t="shared" si="54"/>
        <v>16.901408450704228</v>
      </c>
      <c r="DF86" s="88">
        <v>60.2</v>
      </c>
      <c r="DG86" s="88">
        <v>59.3</v>
      </c>
      <c r="DH86" s="88">
        <v>67.400000000000006</v>
      </c>
      <c r="DI86" s="88">
        <v>60.2</v>
      </c>
      <c r="DJ86" s="88">
        <v>6</v>
      </c>
      <c r="DK86" s="88">
        <v>6.9</v>
      </c>
      <c r="DL86" s="88">
        <v>6.1</v>
      </c>
      <c r="DM86" s="88">
        <v>6.1</v>
      </c>
      <c r="DN86" s="88">
        <v>136</v>
      </c>
      <c r="DO86" s="88">
        <v>146</v>
      </c>
      <c r="DP86" s="88">
        <v>142</v>
      </c>
      <c r="DQ86" s="88">
        <v>143</v>
      </c>
      <c r="DR86" s="85">
        <v>139</v>
      </c>
      <c r="DS86" s="86">
        <f t="shared" si="57"/>
        <v>10</v>
      </c>
      <c r="DT86" s="86">
        <f t="shared" si="73"/>
        <v>6</v>
      </c>
      <c r="DU86" s="86">
        <f t="shared" si="74"/>
        <v>7</v>
      </c>
      <c r="DV86" s="86">
        <f t="shared" si="62"/>
        <v>146</v>
      </c>
      <c r="DW86" s="86">
        <f t="shared" si="63"/>
        <v>10</v>
      </c>
      <c r="DX86" s="86">
        <f t="shared" si="58"/>
        <v>10</v>
      </c>
      <c r="DY86" s="86">
        <f t="shared" si="64"/>
        <v>17.494771830985915</v>
      </c>
      <c r="DZ86" s="88">
        <v>4.2</v>
      </c>
      <c r="EA86" s="88">
        <v>3.7</v>
      </c>
      <c r="EB86" s="88">
        <v>3.6</v>
      </c>
      <c r="EC86" s="88">
        <v>3.9</v>
      </c>
      <c r="ED86" s="88">
        <v>4.4000000000000004</v>
      </c>
      <c r="EE86" s="88">
        <v>105</v>
      </c>
      <c r="EF86" s="88">
        <v>607.6</v>
      </c>
      <c r="EG86" s="88">
        <v>98.7</v>
      </c>
      <c r="EH86" s="85">
        <f t="shared" si="69"/>
        <v>-508.90000000000003</v>
      </c>
      <c r="EI86" s="88">
        <v>283</v>
      </c>
      <c r="EJ86" s="82">
        <f t="shared" si="65"/>
        <v>287.83333333333331</v>
      </c>
      <c r="EK86" s="88">
        <v>288</v>
      </c>
      <c r="EL86" s="88">
        <v>285</v>
      </c>
      <c r="EM86" s="84"/>
      <c r="EN86" s="85">
        <v>249</v>
      </c>
      <c r="EO86" s="85">
        <v>459</v>
      </c>
      <c r="EP86" s="85">
        <v>630</v>
      </c>
      <c r="EQ86" s="84"/>
      <c r="ER86" s="86">
        <f t="shared" si="37"/>
        <v>210</v>
      </c>
      <c r="ES86" s="85">
        <v>109</v>
      </c>
      <c r="ET86" s="85">
        <v>894</v>
      </c>
      <c r="EU86" s="85"/>
      <c r="EV86" s="85">
        <v>5.8</v>
      </c>
      <c r="EW86" s="85">
        <v>137.6</v>
      </c>
      <c r="EX86" s="85"/>
      <c r="EY86" s="85">
        <v>100</v>
      </c>
      <c r="EZ86" s="85"/>
      <c r="FA86" s="85">
        <v>88</v>
      </c>
      <c r="FB86" s="85"/>
      <c r="FC86" s="85">
        <v>10.9</v>
      </c>
      <c r="FD86" s="85">
        <v>41.8</v>
      </c>
      <c r="FE86" s="85"/>
      <c r="FF86" s="85">
        <v>27.7</v>
      </c>
      <c r="FG86" s="85"/>
      <c r="FH86" s="85">
        <f t="shared" si="39"/>
        <v>0.87985865724381629</v>
      </c>
      <c r="FI86" s="85">
        <f t="shared" si="50"/>
        <v>2.2105263157894739</v>
      </c>
      <c r="FJ86" s="85">
        <f t="shared" si="40"/>
        <v>9.0010141987829613</v>
      </c>
      <c r="FK86" s="86">
        <f t="shared" si="48"/>
        <v>0.29906307512129837</v>
      </c>
      <c r="FL86" s="86">
        <f t="shared" si="44"/>
        <v>31.769293924466339</v>
      </c>
      <c r="FM86" s="86">
        <f t="shared" si="70"/>
        <v>4.4876453488372086</v>
      </c>
      <c r="FN86" s="84">
        <f t="shared" si="45"/>
        <v>47.653940886699509</v>
      </c>
      <c r="FO86" s="84">
        <f t="shared" si="49"/>
        <v>21.115552325581394</v>
      </c>
      <c r="FP86" s="84">
        <f t="shared" si="46"/>
        <v>2.9496079556320525</v>
      </c>
      <c r="FQ86" s="84">
        <f t="shared" si="71"/>
        <v>4.2976190476190474</v>
      </c>
      <c r="FR86" s="86">
        <f t="shared" si="66"/>
        <v>-1.3450292397660819</v>
      </c>
      <c r="FS86" s="85">
        <v>0.1</v>
      </c>
      <c r="FT86" s="85">
        <v>5.5</v>
      </c>
      <c r="FU86" s="85">
        <v>35.299999999999997</v>
      </c>
      <c r="FV86" s="85">
        <v>132</v>
      </c>
      <c r="FW86" s="85">
        <v>38</v>
      </c>
      <c r="FX86" s="85">
        <v>15</v>
      </c>
      <c r="FY86" s="85">
        <v>231</v>
      </c>
      <c r="FZ86" s="85">
        <v>84</v>
      </c>
      <c r="GA86" s="85">
        <v>9</v>
      </c>
      <c r="GB86" s="85">
        <v>5</v>
      </c>
    </row>
    <row r="87" spans="1:184">
      <c r="A87" s="84">
        <v>85</v>
      </c>
      <c r="B87" s="93">
        <v>2837041</v>
      </c>
      <c r="C87" s="85">
        <v>20180302</v>
      </c>
      <c r="D87" s="88">
        <v>83</v>
      </c>
      <c r="E87" s="85">
        <v>1</v>
      </c>
      <c r="F87" s="88">
        <v>166</v>
      </c>
      <c r="G87" s="88">
        <v>59.1</v>
      </c>
      <c r="H87" s="84">
        <f t="shared" si="59"/>
        <v>21.44723472202061</v>
      </c>
      <c r="I87" s="86">
        <v>0</v>
      </c>
      <c r="J87" s="86">
        <v>0</v>
      </c>
      <c r="K87" s="86">
        <v>0</v>
      </c>
      <c r="L87" s="86">
        <v>0</v>
      </c>
      <c r="M87" s="86">
        <v>0</v>
      </c>
      <c r="N87" s="86">
        <v>0</v>
      </c>
      <c r="O87" s="86">
        <v>1</v>
      </c>
      <c r="P87" s="86">
        <v>0</v>
      </c>
      <c r="Q87" s="86">
        <v>0</v>
      </c>
      <c r="R87" s="86">
        <v>0</v>
      </c>
      <c r="S87" s="85">
        <v>0</v>
      </c>
      <c r="T87" s="85">
        <v>0</v>
      </c>
      <c r="U87" s="85">
        <v>0</v>
      </c>
      <c r="V87" s="85">
        <v>0</v>
      </c>
      <c r="W87" s="85">
        <v>0</v>
      </c>
      <c r="X87" s="85">
        <v>2</v>
      </c>
      <c r="Y87" s="85">
        <v>2</v>
      </c>
      <c r="Z87" s="85">
        <v>1</v>
      </c>
      <c r="AA87" s="85">
        <v>1</v>
      </c>
      <c r="AB87" s="85">
        <v>0</v>
      </c>
      <c r="AC87" s="85">
        <v>0</v>
      </c>
      <c r="AD87" s="85">
        <v>0</v>
      </c>
      <c r="AE87" s="85">
        <v>0</v>
      </c>
      <c r="AF87" s="88">
        <v>45.8</v>
      </c>
      <c r="AG87" s="85">
        <v>30.3</v>
      </c>
      <c r="AH87" s="88">
        <v>7.5</v>
      </c>
      <c r="AI87" s="88">
        <v>4</v>
      </c>
      <c r="AJ87" s="85">
        <v>0</v>
      </c>
      <c r="AK87" s="85">
        <v>0</v>
      </c>
      <c r="AL87" s="85">
        <v>0</v>
      </c>
      <c r="AM87" s="85">
        <v>1</v>
      </c>
      <c r="AN87" s="86">
        <f t="shared" si="55"/>
        <v>2.3500658018424516E-2</v>
      </c>
      <c r="AO87" s="85">
        <v>1</v>
      </c>
      <c r="AP87" s="85">
        <v>0</v>
      </c>
      <c r="AQ87" s="88">
        <v>11</v>
      </c>
      <c r="AR87" s="88" t="s">
        <v>118</v>
      </c>
      <c r="AS87" s="88">
        <v>1</v>
      </c>
      <c r="AT87" s="88" t="s">
        <v>119</v>
      </c>
      <c r="AU87" s="88">
        <v>200</v>
      </c>
      <c r="AV87" s="88">
        <v>200</v>
      </c>
      <c r="AW87" s="88">
        <v>1400</v>
      </c>
      <c r="AX87" s="88">
        <v>2400</v>
      </c>
      <c r="AY87" s="85">
        <v>800</v>
      </c>
      <c r="AZ87" s="85">
        <f t="shared" si="60"/>
        <v>400</v>
      </c>
      <c r="BA87" s="86">
        <f t="shared" ref="BA87:BA119" si="76">AU87+AV87+AW87+AX87</f>
        <v>4200</v>
      </c>
      <c r="BB87" s="86">
        <v>0</v>
      </c>
      <c r="BC87" s="86">
        <v>700</v>
      </c>
      <c r="BD87" s="86">
        <v>900</v>
      </c>
      <c r="BE87" s="86">
        <v>250</v>
      </c>
      <c r="BF87" s="86">
        <f t="shared" si="52"/>
        <v>1850</v>
      </c>
      <c r="BG87" s="86">
        <f t="shared" si="53"/>
        <v>200</v>
      </c>
      <c r="BH87" s="86">
        <f t="shared" si="53"/>
        <v>-500</v>
      </c>
      <c r="BI87" s="86">
        <f t="shared" si="53"/>
        <v>500</v>
      </c>
      <c r="BJ87" s="86">
        <f t="shared" si="53"/>
        <v>2150</v>
      </c>
      <c r="BK87" s="87">
        <f t="shared" si="67"/>
        <v>2350</v>
      </c>
      <c r="BL87" s="87">
        <f t="shared" si="72"/>
        <v>0</v>
      </c>
      <c r="BM87" s="87">
        <f t="shared" si="72"/>
        <v>3.5</v>
      </c>
      <c r="BN87" s="87">
        <f t="shared" si="72"/>
        <v>0.6428571428571429</v>
      </c>
      <c r="BO87" s="87">
        <f t="shared" si="72"/>
        <v>0.10416666666666667</v>
      </c>
      <c r="BP87" s="87">
        <f t="shared" si="68"/>
        <v>0.44047619047619047</v>
      </c>
      <c r="BQ87" s="88">
        <v>106</v>
      </c>
      <c r="BR87" s="88">
        <v>123</v>
      </c>
      <c r="BS87" s="88">
        <v>111</v>
      </c>
      <c r="BT87" s="88">
        <v>118</v>
      </c>
      <c r="BU87" s="88">
        <v>74</v>
      </c>
      <c r="BV87" s="88">
        <v>77</v>
      </c>
      <c r="BW87" s="88">
        <v>69</v>
      </c>
      <c r="BX87" s="88">
        <v>78</v>
      </c>
      <c r="BY87" s="88">
        <v>98</v>
      </c>
      <c r="BZ87" s="88">
        <v>63</v>
      </c>
      <c r="CA87" s="88">
        <v>69</v>
      </c>
      <c r="CB87" s="88">
        <v>86</v>
      </c>
      <c r="CC87" s="88">
        <v>29.9</v>
      </c>
      <c r="CD87" s="88">
        <v>31.8</v>
      </c>
      <c r="CE87" s="88">
        <v>26.6</v>
      </c>
      <c r="CF87" s="88">
        <v>25.1</v>
      </c>
      <c r="CG87" s="86">
        <f t="shared" si="75"/>
        <v>3.3444816053511704E-2</v>
      </c>
      <c r="CH87" s="86">
        <f t="shared" si="75"/>
        <v>3.1446540880503145E-2</v>
      </c>
      <c r="CI87" s="86">
        <f t="shared" si="75"/>
        <v>3.7593984962406013E-2</v>
      </c>
      <c r="CJ87" s="86">
        <f t="shared" si="75"/>
        <v>3.9840637450199202E-2</v>
      </c>
      <c r="CK87" s="88">
        <v>1.8</v>
      </c>
      <c r="CL87" s="88">
        <v>1.7</v>
      </c>
      <c r="CM87" s="88">
        <v>1.6</v>
      </c>
      <c r="CN87" s="88">
        <v>1.5</v>
      </c>
      <c r="CO87" s="88">
        <v>16</v>
      </c>
      <c r="CP87" s="88">
        <v>17</v>
      </c>
      <c r="CQ87" s="88">
        <v>19</v>
      </c>
      <c r="CR87" s="88">
        <v>19</v>
      </c>
      <c r="CS87" s="88">
        <v>19</v>
      </c>
      <c r="CT87" s="88">
        <v>1.71</v>
      </c>
      <c r="CU87" s="88">
        <v>1.87</v>
      </c>
      <c r="CV87" s="88">
        <v>2.12</v>
      </c>
      <c r="CW87" s="88">
        <v>2.06</v>
      </c>
      <c r="CX87" s="85">
        <v>1.92</v>
      </c>
      <c r="CY87" s="86">
        <f t="shared" si="56"/>
        <v>0.41000000000000014</v>
      </c>
      <c r="CZ87" s="86">
        <f t="shared" si="61"/>
        <v>0.41000000000000014</v>
      </c>
      <c r="DA87" s="88">
        <v>1</v>
      </c>
      <c r="DB87" s="86">
        <f t="shared" si="54"/>
        <v>9.3567251461988299</v>
      </c>
      <c r="DC87" s="86">
        <f t="shared" si="54"/>
        <v>9.0909090909090899</v>
      </c>
      <c r="DD87" s="86">
        <f t="shared" si="54"/>
        <v>8.9622641509433958</v>
      </c>
      <c r="DE87" s="86">
        <f t="shared" si="54"/>
        <v>9.2233009708737868</v>
      </c>
      <c r="DF87" s="88">
        <v>30.3</v>
      </c>
      <c r="DG87" s="88">
        <v>27.5</v>
      </c>
      <c r="DH87" s="88">
        <v>24</v>
      </c>
      <c r="DI87" s="88">
        <v>24.8</v>
      </c>
      <c r="DJ87" s="88">
        <v>9.6999999999999993</v>
      </c>
      <c r="DK87" s="88">
        <v>9.6</v>
      </c>
      <c r="DL87" s="88">
        <v>10.1</v>
      </c>
      <c r="DM87" s="88">
        <v>10.7</v>
      </c>
      <c r="DN87" s="88">
        <v>142</v>
      </c>
      <c r="DO87" s="88">
        <v>142</v>
      </c>
      <c r="DP87" s="88">
        <v>141</v>
      </c>
      <c r="DQ87" s="88">
        <v>144</v>
      </c>
      <c r="DR87" s="85">
        <v>143</v>
      </c>
      <c r="DS87" s="86">
        <f t="shared" si="57"/>
        <v>0</v>
      </c>
      <c r="DT87" s="86">
        <f t="shared" si="73"/>
        <v>-1</v>
      </c>
      <c r="DU87" s="86">
        <f t="shared" si="74"/>
        <v>2</v>
      </c>
      <c r="DV87" s="86">
        <f t="shared" si="62"/>
        <v>144</v>
      </c>
      <c r="DW87" s="86">
        <f t="shared" si="63"/>
        <v>2</v>
      </c>
      <c r="DX87" s="86">
        <f t="shared" si="58"/>
        <v>3</v>
      </c>
      <c r="DY87" s="86">
        <f t="shared" si="64"/>
        <v>16.944215204678361</v>
      </c>
      <c r="DZ87" s="88">
        <v>5.2</v>
      </c>
      <c r="EA87" s="88">
        <v>4.9000000000000004</v>
      </c>
      <c r="EB87" s="88">
        <v>4.5</v>
      </c>
      <c r="EC87" s="88">
        <v>4.3</v>
      </c>
      <c r="ED87" s="88">
        <v>4.5</v>
      </c>
      <c r="EE87" s="88">
        <v>110</v>
      </c>
      <c r="EF87" s="88">
        <v>217.8</v>
      </c>
      <c r="EG87" s="88">
        <v>159.30000000000001</v>
      </c>
      <c r="EH87" s="85">
        <f t="shared" si="69"/>
        <v>-58.5</v>
      </c>
      <c r="EI87" s="88">
        <v>295</v>
      </c>
      <c r="EJ87" s="82">
        <f t="shared" si="65"/>
        <v>295.82539682539681</v>
      </c>
      <c r="EK87" s="88">
        <v>290</v>
      </c>
      <c r="EL87" s="88">
        <v>292</v>
      </c>
      <c r="EM87" s="84"/>
      <c r="EN87" s="85"/>
      <c r="EO87" s="85">
        <v>430</v>
      </c>
      <c r="EP87" s="85">
        <v>425</v>
      </c>
      <c r="EQ87" s="84"/>
      <c r="ER87" s="86">
        <f t="shared" ref="ER87:ER119" si="77">EO87-EN87</f>
        <v>430</v>
      </c>
      <c r="ES87" s="85"/>
      <c r="ET87" s="85">
        <v>267</v>
      </c>
      <c r="EU87" s="85"/>
      <c r="EV87" s="85"/>
      <c r="EW87" s="85">
        <v>88.1</v>
      </c>
      <c r="EX87" s="85"/>
      <c r="EY87" s="85"/>
      <c r="EZ87" s="85"/>
      <c r="FA87" s="85">
        <v>98</v>
      </c>
      <c r="FB87" s="85"/>
      <c r="FC87" s="85"/>
      <c r="FD87" s="85">
        <v>44</v>
      </c>
      <c r="FE87" s="85"/>
      <c r="FF87" s="85">
        <v>11.7</v>
      </c>
      <c r="FG87" s="85"/>
      <c r="FH87" s="85"/>
      <c r="FI87" s="85">
        <f t="shared" si="50"/>
        <v>1.4554794520547945</v>
      </c>
      <c r="FJ87" s="85"/>
      <c r="FK87" s="86">
        <f t="shared" si="48"/>
        <v>1.4935348420024925</v>
      </c>
      <c r="FL87" s="86"/>
      <c r="FM87" s="86">
        <f t="shared" si="70"/>
        <v>21.30911842603102</v>
      </c>
      <c r="FN87" s="84"/>
      <c r="FO87" s="84">
        <f t="shared" si="49"/>
        <v>30.62548539339268</v>
      </c>
      <c r="FP87" s="84"/>
      <c r="FQ87" s="84">
        <f t="shared" si="71"/>
        <v>6.7179084967320257</v>
      </c>
      <c r="FR87" s="86">
        <f t="shared" si="66"/>
        <v>-0.25304414003044134</v>
      </c>
      <c r="FS87" s="85">
        <v>0.3</v>
      </c>
      <c r="FT87" s="85">
        <v>0.3</v>
      </c>
      <c r="FU87" s="85">
        <v>10</v>
      </c>
      <c r="FV87" s="85">
        <v>64.099999999999994</v>
      </c>
      <c r="FW87" s="85">
        <v>10</v>
      </c>
      <c r="FX87" s="85">
        <v>11</v>
      </c>
      <c r="FY87" s="85">
        <v>686</v>
      </c>
      <c r="FZ87" s="85">
        <v>500</v>
      </c>
      <c r="GA87" s="85">
        <v>15</v>
      </c>
      <c r="GB87" s="85">
        <v>21</v>
      </c>
    </row>
    <row r="88" spans="1:184">
      <c r="A88" s="84">
        <v>86</v>
      </c>
      <c r="B88" s="93">
        <v>5139860</v>
      </c>
      <c r="C88" s="85">
        <v>20180309</v>
      </c>
      <c r="D88" s="88">
        <v>77</v>
      </c>
      <c r="E88" s="85">
        <v>0</v>
      </c>
      <c r="F88" s="88">
        <v>155</v>
      </c>
      <c r="G88" s="88">
        <v>68.5</v>
      </c>
      <c r="H88" s="84">
        <f t="shared" si="59"/>
        <v>28.511966701352758</v>
      </c>
      <c r="I88" s="86">
        <v>1</v>
      </c>
      <c r="J88" s="86">
        <v>1</v>
      </c>
      <c r="K88" s="86">
        <v>0</v>
      </c>
      <c r="L88" s="86">
        <v>1</v>
      </c>
      <c r="M88" s="86">
        <v>1</v>
      </c>
      <c r="N88" s="86">
        <v>0</v>
      </c>
      <c r="O88" s="86">
        <v>0</v>
      </c>
      <c r="P88" s="86">
        <v>1</v>
      </c>
      <c r="Q88" s="86">
        <v>1</v>
      </c>
      <c r="R88" s="86">
        <v>1</v>
      </c>
      <c r="S88" s="85">
        <v>1</v>
      </c>
      <c r="T88" s="85">
        <v>1</v>
      </c>
      <c r="U88" s="85">
        <v>0</v>
      </c>
      <c r="V88" s="85">
        <v>1</v>
      </c>
      <c r="W88" s="85">
        <v>0</v>
      </c>
      <c r="X88" s="85">
        <v>2</v>
      </c>
      <c r="Y88" s="85">
        <v>2</v>
      </c>
      <c r="Z88" s="85">
        <v>1</v>
      </c>
      <c r="AA88" s="85">
        <v>1</v>
      </c>
      <c r="AB88" s="85">
        <v>0</v>
      </c>
      <c r="AC88" s="85">
        <v>1</v>
      </c>
      <c r="AD88" s="85">
        <v>1</v>
      </c>
      <c r="AE88" s="85">
        <v>0</v>
      </c>
      <c r="AF88" s="88">
        <v>63.6</v>
      </c>
      <c r="AG88" s="85">
        <v>55.1</v>
      </c>
      <c r="AH88" s="88">
        <v>7.5</v>
      </c>
      <c r="AI88" s="88">
        <v>11</v>
      </c>
      <c r="AJ88" s="85">
        <v>0</v>
      </c>
      <c r="AK88" s="85">
        <v>0</v>
      </c>
      <c r="AL88" s="85">
        <v>0</v>
      </c>
      <c r="AM88" s="85">
        <v>1</v>
      </c>
      <c r="AN88" s="86">
        <f t="shared" si="55"/>
        <v>2.02757502027575E-2</v>
      </c>
      <c r="AO88" s="85">
        <v>7</v>
      </c>
      <c r="AP88" s="85">
        <v>0</v>
      </c>
      <c r="AQ88" s="88">
        <v>18</v>
      </c>
      <c r="AR88" s="88" t="s">
        <v>201</v>
      </c>
      <c r="AS88" s="88">
        <v>0</v>
      </c>
      <c r="AT88" s="88"/>
      <c r="AU88" s="88">
        <v>1700</v>
      </c>
      <c r="AV88" s="88">
        <v>2300</v>
      </c>
      <c r="AW88" s="88">
        <v>2000</v>
      </c>
      <c r="AX88" s="88">
        <v>2500</v>
      </c>
      <c r="AY88" s="85">
        <v>1700</v>
      </c>
      <c r="AZ88" s="85">
        <f t="shared" si="60"/>
        <v>4000</v>
      </c>
      <c r="BA88" s="86">
        <f t="shared" si="76"/>
        <v>8500</v>
      </c>
      <c r="BB88" s="86">
        <v>0</v>
      </c>
      <c r="BC88" s="86">
        <v>450</v>
      </c>
      <c r="BD88" s="86">
        <v>1000</v>
      </c>
      <c r="BE88" s="86">
        <v>1000</v>
      </c>
      <c r="BF88" s="86">
        <f t="shared" si="52"/>
        <v>2450</v>
      </c>
      <c r="BG88" s="86">
        <f t="shared" si="53"/>
        <v>1700</v>
      </c>
      <c r="BH88" s="86">
        <f t="shared" si="53"/>
        <v>1850</v>
      </c>
      <c r="BI88" s="86">
        <f t="shared" si="53"/>
        <v>1000</v>
      </c>
      <c r="BJ88" s="86">
        <f t="shared" si="53"/>
        <v>1500</v>
      </c>
      <c r="BK88" s="87">
        <f t="shared" si="67"/>
        <v>6050</v>
      </c>
      <c r="BL88" s="87">
        <f t="shared" si="72"/>
        <v>0</v>
      </c>
      <c r="BM88" s="87">
        <f t="shared" si="72"/>
        <v>0.19565217391304349</v>
      </c>
      <c r="BN88" s="87">
        <f t="shared" si="72"/>
        <v>0.5</v>
      </c>
      <c r="BO88" s="87">
        <f t="shared" si="72"/>
        <v>0.4</v>
      </c>
      <c r="BP88" s="87">
        <f t="shared" si="68"/>
        <v>0.28823529411764703</v>
      </c>
      <c r="BQ88" s="88">
        <v>110</v>
      </c>
      <c r="BR88" s="88">
        <v>102</v>
      </c>
      <c r="BS88" s="88">
        <v>107</v>
      </c>
      <c r="BT88" s="88">
        <v>101</v>
      </c>
      <c r="BU88" s="88">
        <v>62</v>
      </c>
      <c r="BV88" s="88">
        <v>66</v>
      </c>
      <c r="BW88" s="88">
        <v>59</v>
      </c>
      <c r="BX88" s="88">
        <v>51</v>
      </c>
      <c r="BY88" s="88">
        <v>58</v>
      </c>
      <c r="BZ88" s="88">
        <v>63</v>
      </c>
      <c r="CA88" s="88">
        <v>65</v>
      </c>
      <c r="CB88" s="88">
        <v>70</v>
      </c>
      <c r="CC88" s="88">
        <v>21.4</v>
      </c>
      <c r="CD88" s="88">
        <v>22.3</v>
      </c>
      <c r="CE88" s="88">
        <v>24.3</v>
      </c>
      <c r="CF88" s="88">
        <v>23.6</v>
      </c>
      <c r="CG88" s="86">
        <f t="shared" si="75"/>
        <v>4.6728971962616828E-2</v>
      </c>
      <c r="CH88" s="86">
        <f t="shared" si="75"/>
        <v>4.4843049327354258E-2</v>
      </c>
      <c r="CI88" s="86">
        <f t="shared" si="75"/>
        <v>4.1152263374485597E-2</v>
      </c>
      <c r="CJ88" s="86">
        <f t="shared" si="75"/>
        <v>4.2372881355932202E-2</v>
      </c>
      <c r="CK88" s="88">
        <v>3.6</v>
      </c>
      <c r="CL88" s="88">
        <v>3.4</v>
      </c>
      <c r="CM88" s="88">
        <v>3.2</v>
      </c>
      <c r="CN88" s="88">
        <v>3.1</v>
      </c>
      <c r="CO88" s="88">
        <v>16</v>
      </c>
      <c r="CP88" s="88">
        <v>12</v>
      </c>
      <c r="CQ88" s="88">
        <v>14</v>
      </c>
      <c r="CR88" s="88">
        <v>15</v>
      </c>
      <c r="CS88" s="88">
        <v>21</v>
      </c>
      <c r="CT88" s="88">
        <v>0.86</v>
      </c>
      <c r="CU88" s="88">
        <v>0.86</v>
      </c>
      <c r="CV88" s="88">
        <v>1</v>
      </c>
      <c r="CW88" s="88">
        <v>0.95</v>
      </c>
      <c r="CX88" s="85">
        <v>0.96</v>
      </c>
      <c r="CY88" s="86">
        <f t="shared" si="56"/>
        <v>0.14000000000000001</v>
      </c>
      <c r="CZ88" s="86">
        <f t="shared" si="61"/>
        <v>0.14000000000000001</v>
      </c>
      <c r="DA88" s="88">
        <v>0</v>
      </c>
      <c r="DB88" s="86">
        <f t="shared" si="54"/>
        <v>18.604651162790699</v>
      </c>
      <c r="DC88" s="86">
        <f t="shared" si="54"/>
        <v>13.953488372093023</v>
      </c>
      <c r="DD88" s="86">
        <f t="shared" si="54"/>
        <v>14</v>
      </c>
      <c r="DE88" s="86">
        <f t="shared" si="54"/>
        <v>15.789473684210527</v>
      </c>
      <c r="DF88" s="88">
        <v>48.6</v>
      </c>
      <c r="DG88" s="88">
        <v>48.6</v>
      </c>
      <c r="DH88" s="88">
        <v>41.2</v>
      </c>
      <c r="DI88" s="88">
        <v>43.6</v>
      </c>
      <c r="DJ88" s="88">
        <v>3.9</v>
      </c>
      <c r="DK88" s="88">
        <v>4</v>
      </c>
      <c r="DL88" s="88">
        <v>4.5</v>
      </c>
      <c r="DM88" s="88">
        <v>5</v>
      </c>
      <c r="DN88" s="88">
        <v>126</v>
      </c>
      <c r="DO88" s="88">
        <v>136</v>
      </c>
      <c r="DP88" s="88">
        <v>140</v>
      </c>
      <c r="DQ88" s="88">
        <v>141</v>
      </c>
      <c r="DR88" s="85">
        <v>140</v>
      </c>
      <c r="DS88" s="86">
        <f t="shared" si="57"/>
        <v>10</v>
      </c>
      <c r="DT88" s="86">
        <f t="shared" si="73"/>
        <v>14</v>
      </c>
      <c r="DU88" s="86">
        <f t="shared" si="74"/>
        <v>15</v>
      </c>
      <c r="DV88" s="86">
        <f t="shared" si="62"/>
        <v>141</v>
      </c>
      <c r="DW88" s="86">
        <f t="shared" si="63"/>
        <v>15</v>
      </c>
      <c r="DX88" s="86">
        <f t="shared" si="58"/>
        <v>15</v>
      </c>
      <c r="DY88" s="86">
        <f t="shared" si="64"/>
        <v>15.4613488372093</v>
      </c>
      <c r="DZ88" s="88">
        <v>4.5</v>
      </c>
      <c r="EA88" s="88">
        <v>4.0999999999999996</v>
      </c>
      <c r="EB88" s="88">
        <v>4.3</v>
      </c>
      <c r="EC88" s="88">
        <v>4.3</v>
      </c>
      <c r="ED88" s="88">
        <v>4.5</v>
      </c>
      <c r="EE88" s="88">
        <v>124</v>
      </c>
      <c r="EF88" s="88">
        <v>455</v>
      </c>
      <c r="EG88" s="88">
        <v>247</v>
      </c>
      <c r="EH88" s="85">
        <f t="shared" si="69"/>
        <v>-208</v>
      </c>
      <c r="EI88" s="88">
        <v>257</v>
      </c>
      <c r="EJ88" s="82">
        <f t="shared" si="65"/>
        <v>264.60317460317464</v>
      </c>
      <c r="EK88" s="88">
        <v>274</v>
      </c>
      <c r="EL88" s="88">
        <v>287</v>
      </c>
      <c r="EM88" s="84"/>
      <c r="EN88" s="85">
        <v>350</v>
      </c>
      <c r="EO88" s="85">
        <v>90</v>
      </c>
      <c r="EP88" s="85">
        <v>287</v>
      </c>
      <c r="EQ88" s="84"/>
      <c r="ER88" s="86">
        <f t="shared" si="77"/>
        <v>-260</v>
      </c>
      <c r="ES88" s="85">
        <v>303</v>
      </c>
      <c r="ET88" s="85">
        <v>408</v>
      </c>
      <c r="EU88" s="85"/>
      <c r="EV88" s="85">
        <v>49.4</v>
      </c>
      <c r="EW88" s="85">
        <v>67</v>
      </c>
      <c r="EX88" s="85"/>
      <c r="EY88" s="85">
        <v>73</v>
      </c>
      <c r="EZ88" s="85"/>
      <c r="FA88" s="85">
        <v>40</v>
      </c>
      <c r="FB88" s="85"/>
      <c r="FC88" s="85">
        <v>26.3</v>
      </c>
      <c r="FD88" s="85">
        <v>20.3</v>
      </c>
      <c r="FE88" s="85"/>
      <c r="FF88" s="85"/>
      <c r="FG88" s="85"/>
      <c r="FH88" s="85">
        <f t="shared" si="39"/>
        <v>1.3618677042801557</v>
      </c>
      <c r="FI88" s="85">
        <f t="shared" si="50"/>
        <v>1</v>
      </c>
      <c r="FJ88" s="85">
        <f t="shared" si="40"/>
        <v>1.0086112717691667</v>
      </c>
      <c r="FK88" s="86">
        <f t="shared" si="48"/>
        <v>0.40938166311300639</v>
      </c>
      <c r="FL88" s="86">
        <f t="shared" si="44"/>
        <v>10.174538911381017</v>
      </c>
      <c r="FM88" s="86">
        <f t="shared" si="70"/>
        <v>6.4636815920398005</v>
      </c>
      <c r="FN88" s="84">
        <f t="shared" si="45"/>
        <v>32.968117408906885</v>
      </c>
      <c r="FO88" s="84">
        <f t="shared" si="49"/>
        <v>27.837953091684437</v>
      </c>
      <c r="FP88" s="84">
        <f t="shared" si="46"/>
        <v>4.2914920634920639</v>
      </c>
      <c r="FQ88" s="84">
        <f t="shared" si="71"/>
        <v>4.5111111111111111</v>
      </c>
      <c r="FR88" s="86">
        <f t="shared" si="66"/>
        <v>0</v>
      </c>
      <c r="FS88" s="85">
        <v>2</v>
      </c>
      <c r="FT88" s="85">
        <v>1.2</v>
      </c>
      <c r="FU88" s="85">
        <v>73.3</v>
      </c>
      <c r="FV88" s="85">
        <v>10.3</v>
      </c>
      <c r="FW88" s="85">
        <v>75</v>
      </c>
      <c r="FX88" s="85">
        <v>13</v>
      </c>
      <c r="FY88" s="85">
        <v>1015</v>
      </c>
      <c r="FZ88" s="85">
        <v>181</v>
      </c>
      <c r="GA88" s="85">
        <v>183</v>
      </c>
      <c r="GB88" s="85">
        <v>5</v>
      </c>
    </row>
    <row r="89" spans="1:184">
      <c r="A89" s="84">
        <v>87</v>
      </c>
      <c r="B89" s="93">
        <v>1652321</v>
      </c>
      <c r="C89" s="85">
        <v>20180323</v>
      </c>
      <c r="D89" s="88">
        <v>52</v>
      </c>
      <c r="E89" s="85">
        <v>1</v>
      </c>
      <c r="F89" s="88">
        <v>170.1</v>
      </c>
      <c r="G89" s="88">
        <v>61.5</v>
      </c>
      <c r="H89" s="84">
        <f t="shared" si="59"/>
        <v>21.255263269764544</v>
      </c>
      <c r="I89" s="86">
        <v>0</v>
      </c>
      <c r="J89" s="86">
        <v>1</v>
      </c>
      <c r="K89" s="86">
        <v>0</v>
      </c>
      <c r="L89" s="86">
        <v>0</v>
      </c>
      <c r="M89" s="86">
        <v>0</v>
      </c>
      <c r="N89" s="86">
        <v>0</v>
      </c>
      <c r="O89" s="86">
        <v>0</v>
      </c>
      <c r="P89" s="86">
        <v>0</v>
      </c>
      <c r="Q89" s="86">
        <v>0</v>
      </c>
      <c r="R89" s="86">
        <v>0</v>
      </c>
      <c r="S89" s="85">
        <v>0</v>
      </c>
      <c r="T89" s="85">
        <v>0</v>
      </c>
      <c r="U89" s="85">
        <v>0</v>
      </c>
      <c r="V89" s="85">
        <v>0</v>
      </c>
      <c r="W89" s="85">
        <v>0</v>
      </c>
      <c r="X89" s="85">
        <v>3</v>
      </c>
      <c r="Y89" s="85">
        <v>1</v>
      </c>
      <c r="Z89" s="85">
        <v>1</v>
      </c>
      <c r="AA89" s="85">
        <v>1</v>
      </c>
      <c r="AB89" s="85">
        <v>0</v>
      </c>
      <c r="AC89" s="85">
        <v>0</v>
      </c>
      <c r="AD89" s="85">
        <v>1</v>
      </c>
      <c r="AE89" s="85">
        <v>0</v>
      </c>
      <c r="AF89" s="88">
        <v>34.799999999999997</v>
      </c>
      <c r="AG89" s="85">
        <v>50.2</v>
      </c>
      <c r="AH89" s="88">
        <v>7.5</v>
      </c>
      <c r="AI89" s="88">
        <v>7</v>
      </c>
      <c r="AJ89" s="85">
        <v>0</v>
      </c>
      <c r="AK89" s="85">
        <v>0</v>
      </c>
      <c r="AL89" s="85">
        <v>0</v>
      </c>
      <c r="AM89" s="85">
        <v>1</v>
      </c>
      <c r="AN89" s="86">
        <f t="shared" si="55"/>
        <v>2.2583559168925023E-2</v>
      </c>
      <c r="AO89" s="85">
        <v>5</v>
      </c>
      <c r="AP89" s="85">
        <v>0</v>
      </c>
      <c r="AQ89" s="88">
        <v>21</v>
      </c>
      <c r="AR89" s="88" t="s">
        <v>204</v>
      </c>
      <c r="AS89" s="88">
        <v>0</v>
      </c>
      <c r="AT89" s="88"/>
      <c r="AU89" s="88">
        <v>2100</v>
      </c>
      <c r="AV89" s="88">
        <v>2600</v>
      </c>
      <c r="AW89" s="88">
        <v>2000</v>
      </c>
      <c r="AX89" s="88">
        <v>2300</v>
      </c>
      <c r="AY89" s="85">
        <v>2000</v>
      </c>
      <c r="AZ89" s="85">
        <f t="shared" si="60"/>
        <v>4700</v>
      </c>
      <c r="BA89" s="86">
        <f t="shared" si="76"/>
        <v>9000</v>
      </c>
      <c r="BB89" s="86">
        <v>0</v>
      </c>
      <c r="BC89" s="86">
        <v>2100</v>
      </c>
      <c r="BD89" s="86">
        <v>1050</v>
      </c>
      <c r="BE89" s="86">
        <v>1460</v>
      </c>
      <c r="BF89" s="86">
        <f t="shared" si="52"/>
        <v>4610</v>
      </c>
      <c r="BG89" s="86">
        <f t="shared" si="53"/>
        <v>2100</v>
      </c>
      <c r="BH89" s="86">
        <f t="shared" si="53"/>
        <v>500</v>
      </c>
      <c r="BI89" s="86">
        <f t="shared" si="53"/>
        <v>950</v>
      </c>
      <c r="BJ89" s="86">
        <f t="shared" si="53"/>
        <v>840</v>
      </c>
      <c r="BK89" s="87">
        <f t="shared" si="67"/>
        <v>4390</v>
      </c>
      <c r="BL89" s="87">
        <f t="shared" si="72"/>
        <v>0</v>
      </c>
      <c r="BM89" s="87">
        <f t="shared" si="72"/>
        <v>0.80769230769230771</v>
      </c>
      <c r="BN89" s="87">
        <f t="shared" si="72"/>
        <v>0.52500000000000002</v>
      </c>
      <c r="BO89" s="87">
        <f t="shared" si="72"/>
        <v>0.63478260869565217</v>
      </c>
      <c r="BP89" s="87">
        <f t="shared" si="68"/>
        <v>0.51222222222222225</v>
      </c>
      <c r="BQ89" s="88">
        <v>182</v>
      </c>
      <c r="BR89" s="88">
        <v>123</v>
      </c>
      <c r="BS89" s="88">
        <v>130</v>
      </c>
      <c r="BT89" s="88">
        <v>138</v>
      </c>
      <c r="BU89" s="88">
        <v>114</v>
      </c>
      <c r="BV89" s="88">
        <v>69</v>
      </c>
      <c r="BW89" s="88">
        <v>74</v>
      </c>
      <c r="BX89" s="88">
        <v>78</v>
      </c>
      <c r="BY89" s="88">
        <v>106</v>
      </c>
      <c r="BZ89" s="88">
        <v>90</v>
      </c>
      <c r="CA89" s="88">
        <v>94</v>
      </c>
      <c r="CB89" s="88">
        <v>94</v>
      </c>
      <c r="CC89" s="88">
        <v>50.2</v>
      </c>
      <c r="CD89" s="88">
        <v>53.5</v>
      </c>
      <c r="CE89" s="88">
        <v>56.5</v>
      </c>
      <c r="CF89" s="88">
        <v>51.6</v>
      </c>
      <c r="CG89" s="86">
        <f t="shared" si="75"/>
        <v>1.9920318725099601E-2</v>
      </c>
      <c r="CH89" s="86">
        <f t="shared" si="75"/>
        <v>1.8691588785046728E-2</v>
      </c>
      <c r="CI89" s="86">
        <f t="shared" si="75"/>
        <v>1.7699115044247787E-2</v>
      </c>
      <c r="CJ89" s="86">
        <f t="shared" si="75"/>
        <v>1.937984496124031E-2</v>
      </c>
      <c r="CK89" s="88">
        <v>4.3</v>
      </c>
      <c r="CL89" s="88">
        <v>4.5</v>
      </c>
      <c r="CM89" s="88">
        <v>4.3</v>
      </c>
      <c r="CN89" s="88">
        <v>4</v>
      </c>
      <c r="CO89" s="88">
        <v>19</v>
      </c>
      <c r="CP89" s="88">
        <v>18</v>
      </c>
      <c r="CQ89" s="88">
        <v>18</v>
      </c>
      <c r="CR89" s="88">
        <v>15</v>
      </c>
      <c r="CS89" s="88">
        <v>16</v>
      </c>
      <c r="CT89" s="88">
        <v>1.04</v>
      </c>
      <c r="CU89" s="88">
        <v>1.2</v>
      </c>
      <c r="CV89" s="88">
        <v>1.23</v>
      </c>
      <c r="CW89" s="88">
        <v>1.17</v>
      </c>
      <c r="CX89" s="85">
        <v>1.1299999999999999</v>
      </c>
      <c r="CY89" s="86">
        <f t="shared" si="56"/>
        <v>0.18999999999999995</v>
      </c>
      <c r="CZ89" s="86">
        <f t="shared" si="61"/>
        <v>0.18999999999999995</v>
      </c>
      <c r="DA89" s="88">
        <v>0</v>
      </c>
      <c r="DB89" s="86">
        <f t="shared" si="54"/>
        <v>18.26923076923077</v>
      </c>
      <c r="DC89" s="86">
        <f t="shared" si="54"/>
        <v>15</v>
      </c>
      <c r="DD89" s="86">
        <f t="shared" si="54"/>
        <v>14.634146341463415</v>
      </c>
      <c r="DE89" s="86">
        <f t="shared" si="54"/>
        <v>12.820512820512821</v>
      </c>
      <c r="DF89" s="88">
        <v>59.8</v>
      </c>
      <c r="DG89" s="88">
        <v>51.1</v>
      </c>
      <c r="DH89" s="88">
        <v>49.8</v>
      </c>
      <c r="DI89" s="88">
        <v>52.6</v>
      </c>
      <c r="DJ89" s="88">
        <v>9.3000000000000007</v>
      </c>
      <c r="DK89" s="88">
        <v>11.9</v>
      </c>
      <c r="DL89" s="88">
        <v>12.3</v>
      </c>
      <c r="DM89" s="88">
        <v>11.6</v>
      </c>
      <c r="DN89" s="88">
        <v>142</v>
      </c>
      <c r="DO89" s="88">
        <v>140</v>
      </c>
      <c r="DP89" s="88">
        <v>143</v>
      </c>
      <c r="DQ89" s="88">
        <v>144</v>
      </c>
      <c r="DR89" s="85">
        <v>142</v>
      </c>
      <c r="DS89" s="86">
        <f t="shared" si="57"/>
        <v>-2</v>
      </c>
      <c r="DT89" s="86">
        <f t="shared" si="73"/>
        <v>1</v>
      </c>
      <c r="DU89" s="86">
        <f t="shared" si="74"/>
        <v>2</v>
      </c>
      <c r="DV89" s="86">
        <f t="shared" si="62"/>
        <v>144</v>
      </c>
      <c r="DW89" s="86">
        <f t="shared" si="63"/>
        <v>2</v>
      </c>
      <c r="DX89" s="86">
        <f t="shared" si="58"/>
        <v>4</v>
      </c>
      <c r="DY89" s="86">
        <f t="shared" si="64"/>
        <v>17.144215384615386</v>
      </c>
      <c r="DZ89" s="88">
        <v>4.4000000000000004</v>
      </c>
      <c r="EA89" s="88">
        <v>4</v>
      </c>
      <c r="EB89" s="88">
        <v>4.7</v>
      </c>
      <c r="EC89" s="88">
        <v>4.3</v>
      </c>
      <c r="ED89" s="88">
        <v>4.7</v>
      </c>
      <c r="EE89" s="88">
        <v>102</v>
      </c>
      <c r="EF89" s="88">
        <v>1523.1</v>
      </c>
      <c r="EG89" s="88">
        <v>1321.8</v>
      </c>
      <c r="EH89" s="85">
        <f t="shared" si="69"/>
        <v>-201.29999999999995</v>
      </c>
      <c r="EI89" s="84"/>
      <c r="EJ89" s="82">
        <f t="shared" si="65"/>
        <v>296.45238095238096</v>
      </c>
      <c r="EK89" s="88">
        <v>283</v>
      </c>
      <c r="EL89" s="88">
        <v>282</v>
      </c>
      <c r="EM89" s="84"/>
      <c r="EN89" s="85"/>
      <c r="EO89" s="85">
        <v>532</v>
      </c>
      <c r="EP89" s="85">
        <v>490</v>
      </c>
      <c r="EQ89" s="84"/>
      <c r="ER89" s="86">
        <f t="shared" si="77"/>
        <v>532</v>
      </c>
      <c r="ES89" s="85">
        <v>980</v>
      </c>
      <c r="ET89" s="85">
        <v>674</v>
      </c>
      <c r="EU89" s="85"/>
      <c r="EV89" s="85">
        <v>251.6</v>
      </c>
      <c r="EW89" s="85">
        <v>125.4</v>
      </c>
      <c r="EX89" s="85"/>
      <c r="EY89" s="85">
        <v>11</v>
      </c>
      <c r="EZ89" s="85"/>
      <c r="FA89" s="85">
        <v>64</v>
      </c>
      <c r="FB89" s="85"/>
      <c r="FC89" s="85">
        <v>44.4</v>
      </c>
      <c r="FD89" s="85">
        <v>47</v>
      </c>
      <c r="FE89" s="85"/>
      <c r="FF89" s="85">
        <v>32</v>
      </c>
      <c r="FG89" s="85"/>
      <c r="FH89" s="85"/>
      <c r="FI89" s="85">
        <f t="shared" si="50"/>
        <v>1.7375886524822695</v>
      </c>
      <c r="FJ89" s="85">
        <f t="shared" si="40"/>
        <v>3.2020421415616125E-2</v>
      </c>
      <c r="FK89" s="86">
        <f t="shared" si="48"/>
        <v>0.40613698137790055</v>
      </c>
      <c r="FL89" s="86">
        <f t="shared" si="44"/>
        <v>4.1711229946524071</v>
      </c>
      <c r="FM89" s="86">
        <f t="shared" si="70"/>
        <v>9.0111642743221676</v>
      </c>
      <c r="FN89" s="84">
        <f t="shared" si="45"/>
        <v>21.320391599029371</v>
      </c>
      <c r="FO89" s="84">
        <f t="shared" si="49"/>
        <v>37.959529505582125</v>
      </c>
      <c r="FP89" s="84"/>
      <c r="FQ89" s="84">
        <f t="shared" si="71"/>
        <v>5.7551020408163263</v>
      </c>
      <c r="FR89" s="86">
        <f t="shared" si="66"/>
        <v>-1.024428684003152</v>
      </c>
      <c r="FS89" s="85">
        <v>1.3</v>
      </c>
      <c r="FT89" s="85">
        <v>0.9</v>
      </c>
      <c r="FU89" s="85">
        <v>387</v>
      </c>
      <c r="FV89" s="85">
        <v>85.5</v>
      </c>
      <c r="FW89" s="85">
        <v>25</v>
      </c>
      <c r="FX89" s="85">
        <v>9</v>
      </c>
      <c r="FY89" s="85">
        <v>602</v>
      </c>
      <c r="FZ89" s="85">
        <v>106</v>
      </c>
      <c r="GA89" s="85">
        <v>6</v>
      </c>
      <c r="GB89" s="85">
        <v>5</v>
      </c>
    </row>
    <row r="90" spans="1:184">
      <c r="A90" s="84">
        <v>88</v>
      </c>
      <c r="B90" s="93">
        <v>5600370</v>
      </c>
      <c r="C90" s="85">
        <v>20180514</v>
      </c>
      <c r="D90" s="88">
        <v>73</v>
      </c>
      <c r="E90" s="85">
        <v>0</v>
      </c>
      <c r="F90" s="88">
        <v>152.9</v>
      </c>
      <c r="G90" s="88">
        <v>52.8</v>
      </c>
      <c r="H90" s="84">
        <f t="shared" si="59"/>
        <v>22.584940549849197</v>
      </c>
      <c r="I90" s="86">
        <v>1</v>
      </c>
      <c r="J90" s="86">
        <v>1</v>
      </c>
      <c r="K90" s="86">
        <v>1</v>
      </c>
      <c r="L90" s="86">
        <v>0</v>
      </c>
      <c r="M90" s="86">
        <v>0</v>
      </c>
      <c r="N90" s="86">
        <v>0</v>
      </c>
      <c r="O90" s="86">
        <v>1</v>
      </c>
      <c r="P90" s="86">
        <v>1</v>
      </c>
      <c r="Q90" s="86">
        <v>1</v>
      </c>
      <c r="R90" s="86">
        <v>0</v>
      </c>
      <c r="S90" s="85">
        <v>1</v>
      </c>
      <c r="T90" s="85">
        <v>0</v>
      </c>
      <c r="U90" s="85">
        <v>0</v>
      </c>
      <c r="V90" s="85">
        <v>1</v>
      </c>
      <c r="W90" s="85">
        <v>0</v>
      </c>
      <c r="X90" s="85">
        <v>2</v>
      </c>
      <c r="Y90" s="85">
        <v>2</v>
      </c>
      <c r="Z90" s="85">
        <v>1</v>
      </c>
      <c r="AA90" s="85">
        <v>1</v>
      </c>
      <c r="AB90" s="85">
        <v>0</v>
      </c>
      <c r="AC90" s="85">
        <v>0</v>
      </c>
      <c r="AD90" s="85">
        <v>0</v>
      </c>
      <c r="AE90" s="85">
        <v>0</v>
      </c>
      <c r="AF90" s="88">
        <v>31.4</v>
      </c>
      <c r="AG90" s="85">
        <v>18.399999999999999</v>
      </c>
      <c r="AH90" s="88">
        <v>3.75</v>
      </c>
      <c r="AI90" s="88">
        <v>18</v>
      </c>
      <c r="AJ90" s="85">
        <v>0</v>
      </c>
      <c r="AK90" s="85">
        <v>0</v>
      </c>
      <c r="AL90" s="85">
        <v>0</v>
      </c>
      <c r="AM90" s="85">
        <v>1</v>
      </c>
      <c r="AN90" s="86">
        <f t="shared" si="55"/>
        <v>2.6304713804713806E-2</v>
      </c>
      <c r="AO90" s="85">
        <v>6</v>
      </c>
      <c r="AP90" s="85">
        <v>1</v>
      </c>
      <c r="AQ90" s="88">
        <v>18</v>
      </c>
      <c r="AR90" s="88" t="s">
        <v>205</v>
      </c>
      <c r="AS90" s="88">
        <v>0</v>
      </c>
      <c r="AT90" s="88"/>
      <c r="AU90" s="88">
        <v>2500</v>
      </c>
      <c r="AV90" s="88">
        <v>3700</v>
      </c>
      <c r="AW90" s="88">
        <v>2200</v>
      </c>
      <c r="AX90" s="88">
        <v>2800</v>
      </c>
      <c r="AY90" s="85">
        <v>3200</v>
      </c>
      <c r="AZ90" s="85">
        <f t="shared" si="60"/>
        <v>6200</v>
      </c>
      <c r="BA90" s="86">
        <f t="shared" si="76"/>
        <v>11200</v>
      </c>
      <c r="BB90" s="86">
        <v>500</v>
      </c>
      <c r="BC90" s="86">
        <v>1050</v>
      </c>
      <c r="BD90" s="86">
        <v>1000</v>
      </c>
      <c r="BE90" s="86">
        <v>1050</v>
      </c>
      <c r="BF90" s="86">
        <f t="shared" si="52"/>
        <v>3600</v>
      </c>
      <c r="BG90" s="86">
        <f t="shared" si="53"/>
        <v>2000</v>
      </c>
      <c r="BH90" s="86">
        <f t="shared" si="53"/>
        <v>2650</v>
      </c>
      <c r="BI90" s="86">
        <f t="shared" si="53"/>
        <v>1200</v>
      </c>
      <c r="BJ90" s="86">
        <f t="shared" si="53"/>
        <v>1750</v>
      </c>
      <c r="BK90" s="87">
        <f t="shared" si="67"/>
        <v>7600</v>
      </c>
      <c r="BL90" s="87">
        <f t="shared" si="72"/>
        <v>0.2</v>
      </c>
      <c r="BM90" s="87">
        <f t="shared" si="72"/>
        <v>0.28378378378378377</v>
      </c>
      <c r="BN90" s="87">
        <f t="shared" si="72"/>
        <v>0.45454545454545453</v>
      </c>
      <c r="BO90" s="87">
        <f t="shared" si="72"/>
        <v>0.375</v>
      </c>
      <c r="BP90" s="87">
        <f t="shared" si="68"/>
        <v>0.32142857142857145</v>
      </c>
      <c r="BQ90" s="88">
        <v>153</v>
      </c>
      <c r="BR90" s="88">
        <v>168</v>
      </c>
      <c r="BS90" s="88">
        <v>157</v>
      </c>
      <c r="BT90" s="88">
        <v>129</v>
      </c>
      <c r="BU90" s="88">
        <v>74</v>
      </c>
      <c r="BV90" s="88">
        <v>74</v>
      </c>
      <c r="BW90" s="88">
        <v>82</v>
      </c>
      <c r="BX90" s="88">
        <v>66</v>
      </c>
      <c r="BY90" s="88">
        <v>74</v>
      </c>
      <c r="BZ90" s="88">
        <v>68</v>
      </c>
      <c r="CA90" s="88">
        <v>77</v>
      </c>
      <c r="CB90" s="88">
        <v>77</v>
      </c>
      <c r="CC90" s="88">
        <v>25.4</v>
      </c>
      <c r="CD90" s="88">
        <v>35.4</v>
      </c>
      <c r="CE90" s="88">
        <v>27.3</v>
      </c>
      <c r="CF90" s="88">
        <v>27.2</v>
      </c>
      <c r="CG90" s="86">
        <f t="shared" si="75"/>
        <v>3.937007874015748E-2</v>
      </c>
      <c r="CH90" s="86">
        <f t="shared" si="75"/>
        <v>2.8248587570621469E-2</v>
      </c>
      <c r="CI90" s="86">
        <f t="shared" si="75"/>
        <v>3.6630036630036632E-2</v>
      </c>
      <c r="CJ90" s="86">
        <f t="shared" si="75"/>
        <v>3.6764705882352942E-2</v>
      </c>
      <c r="CK90" s="88">
        <v>2.8</v>
      </c>
      <c r="CL90" s="88">
        <v>2.5</v>
      </c>
      <c r="CM90" s="88">
        <v>2.5</v>
      </c>
      <c r="CN90" s="88">
        <v>2.4</v>
      </c>
      <c r="CO90" s="88">
        <v>48.8</v>
      </c>
      <c r="CP90" s="88">
        <v>45.2</v>
      </c>
      <c r="CQ90" s="88">
        <v>40.200000000000003</v>
      </c>
      <c r="CR90" s="88">
        <v>35.700000000000003</v>
      </c>
      <c r="CS90" s="88">
        <v>40.5</v>
      </c>
      <c r="CT90" s="88">
        <v>2.2000000000000002</v>
      </c>
      <c r="CU90" s="88">
        <v>2.12</v>
      </c>
      <c r="CV90" s="88">
        <v>2.19</v>
      </c>
      <c r="CW90" s="88">
        <v>2.14</v>
      </c>
      <c r="CX90" s="88">
        <v>2.15</v>
      </c>
      <c r="CY90" s="86">
        <f t="shared" si="56"/>
        <v>8.0000000000000071E-2</v>
      </c>
      <c r="CZ90" s="86">
        <f t="shared" si="61"/>
        <v>-1.0000000000000231E-2</v>
      </c>
      <c r="DA90" s="88">
        <v>0</v>
      </c>
      <c r="DB90" s="86">
        <f t="shared" si="54"/>
        <v>22.18181818181818</v>
      </c>
      <c r="DC90" s="86">
        <f t="shared" si="54"/>
        <v>21.320754716981131</v>
      </c>
      <c r="DD90" s="86">
        <f t="shared" si="54"/>
        <v>18.356164383561644</v>
      </c>
      <c r="DE90" s="86">
        <f t="shared" si="54"/>
        <v>16.682242990654206</v>
      </c>
      <c r="DF90" s="88">
        <v>17.7</v>
      </c>
      <c r="DG90" s="88">
        <v>18.399999999999999</v>
      </c>
      <c r="DH90" s="88">
        <v>17.8</v>
      </c>
      <c r="DI90" s="88">
        <v>18.2</v>
      </c>
      <c r="DJ90" s="88">
        <v>8.1999999999999993</v>
      </c>
      <c r="DK90" s="88">
        <v>8.1999999999999993</v>
      </c>
      <c r="DL90" s="88">
        <v>8.1</v>
      </c>
      <c r="DM90" s="88">
        <v>7.8</v>
      </c>
      <c r="DN90" s="88">
        <v>145</v>
      </c>
      <c r="DO90" s="88">
        <v>142</v>
      </c>
      <c r="DP90" s="88">
        <v>147</v>
      </c>
      <c r="DQ90" s="88">
        <v>146</v>
      </c>
      <c r="DR90" s="85">
        <v>142</v>
      </c>
      <c r="DS90" s="86">
        <f t="shared" si="57"/>
        <v>-3</v>
      </c>
      <c r="DT90" s="86">
        <f t="shared" si="73"/>
        <v>2</v>
      </c>
      <c r="DU90" s="86">
        <f t="shared" si="74"/>
        <v>1</v>
      </c>
      <c r="DV90" s="86">
        <f t="shared" si="62"/>
        <v>147</v>
      </c>
      <c r="DW90" s="86">
        <f t="shared" si="63"/>
        <v>2</v>
      </c>
      <c r="DX90" s="86">
        <f t="shared" si="58"/>
        <v>5</v>
      </c>
      <c r="DY90" s="86">
        <f t="shared" si="64"/>
        <v>18.025618181818182</v>
      </c>
      <c r="DZ90" s="88">
        <v>4.2</v>
      </c>
      <c r="EA90" s="88">
        <v>3.7</v>
      </c>
      <c r="EB90" s="88">
        <v>3.9</v>
      </c>
      <c r="EC90" s="88">
        <v>4</v>
      </c>
      <c r="ED90" s="88">
        <v>4.5</v>
      </c>
      <c r="EE90" s="88">
        <v>70</v>
      </c>
      <c r="EF90" s="88">
        <v>1975.7</v>
      </c>
      <c r="EG90" s="88">
        <v>703</v>
      </c>
      <c r="EH90" s="85">
        <f t="shared" si="69"/>
        <v>-1272.7</v>
      </c>
      <c r="EI90" s="88">
        <v>307</v>
      </c>
      <c r="EJ90" s="82">
        <f t="shared" si="65"/>
        <v>311.31746031746036</v>
      </c>
      <c r="EK90" s="88">
        <v>299</v>
      </c>
      <c r="EL90" s="88">
        <v>295</v>
      </c>
      <c r="EM90" s="84"/>
      <c r="EN90" s="85">
        <v>368</v>
      </c>
      <c r="EO90" s="85">
        <v>327</v>
      </c>
      <c r="EP90" s="85">
        <v>165</v>
      </c>
      <c r="EQ90" s="84"/>
      <c r="ER90" s="86">
        <f t="shared" si="77"/>
        <v>-41</v>
      </c>
      <c r="ES90" s="85">
        <v>186</v>
      </c>
      <c r="ET90" s="85">
        <v>166</v>
      </c>
      <c r="EU90" s="85"/>
      <c r="EV90" s="85">
        <v>21.1</v>
      </c>
      <c r="EW90" s="85">
        <v>20.6</v>
      </c>
      <c r="EX90" s="85"/>
      <c r="EY90" s="85">
        <v>139</v>
      </c>
      <c r="EZ90" s="85"/>
      <c r="FA90" s="85">
        <v>47</v>
      </c>
      <c r="FB90" s="85"/>
      <c r="FC90" s="85">
        <v>12.8</v>
      </c>
      <c r="FD90" s="85">
        <v>7.1</v>
      </c>
      <c r="FE90" s="85"/>
      <c r="FF90" s="85">
        <v>11.9</v>
      </c>
      <c r="FG90" s="85"/>
      <c r="FH90" s="85">
        <f t="shared" si="39"/>
        <v>1.1986970684039089</v>
      </c>
      <c r="FI90" s="85">
        <f t="shared" si="50"/>
        <v>0.55932203389830504</v>
      </c>
      <c r="FJ90" s="85">
        <f t="shared" si="40"/>
        <v>9.9950972381108016</v>
      </c>
      <c r="FK90" s="86">
        <f t="shared" si="48"/>
        <v>3.4544646519896074</v>
      </c>
      <c r="FL90" s="86">
        <f t="shared" si="44"/>
        <v>31.776122771383434</v>
      </c>
      <c r="FM90" s="86">
        <f t="shared" si="70"/>
        <v>16.46709816612729</v>
      </c>
      <c r="FN90" s="84">
        <f t="shared" si="45"/>
        <v>39.740501903504004</v>
      </c>
      <c r="FO90" s="84">
        <f t="shared" si="49"/>
        <v>42.7783770825842</v>
      </c>
      <c r="FP90" s="84">
        <f t="shared" si="46"/>
        <v>2.5424430641821947</v>
      </c>
      <c r="FQ90" s="84">
        <f t="shared" si="71"/>
        <v>2.8208754208754208</v>
      </c>
      <c r="FR90" s="86">
        <f t="shared" si="66"/>
        <v>0.9792843691148776</v>
      </c>
      <c r="FS90" s="85">
        <v>0.1</v>
      </c>
      <c r="FT90" s="85">
        <v>0.4</v>
      </c>
      <c r="FU90" s="85">
        <v>36.700000000000003</v>
      </c>
      <c r="FV90" s="85">
        <v>46.6</v>
      </c>
      <c r="FW90" s="85">
        <v>5</v>
      </c>
      <c r="FX90" s="85">
        <v>5</v>
      </c>
      <c r="FY90" s="85">
        <v>216</v>
      </c>
      <c r="FZ90" s="85">
        <v>41</v>
      </c>
      <c r="GA90" s="85">
        <v>8</v>
      </c>
      <c r="GB90" s="85">
        <v>10</v>
      </c>
    </row>
    <row r="91" spans="1:184">
      <c r="A91" s="84">
        <v>89</v>
      </c>
      <c r="B91" s="93">
        <v>5666335</v>
      </c>
      <c r="C91" s="85">
        <v>20180525</v>
      </c>
      <c r="D91" s="88">
        <v>61</v>
      </c>
      <c r="E91" s="85">
        <v>1</v>
      </c>
      <c r="F91" s="88">
        <v>167</v>
      </c>
      <c r="G91" s="88">
        <v>60.1</v>
      </c>
      <c r="H91" s="84">
        <f t="shared" si="59"/>
        <v>21.549714941374734</v>
      </c>
      <c r="I91" s="86">
        <v>1</v>
      </c>
      <c r="J91" s="86">
        <v>1</v>
      </c>
      <c r="K91" s="86">
        <v>0</v>
      </c>
      <c r="L91" s="86">
        <v>0</v>
      </c>
      <c r="M91" s="86">
        <v>0</v>
      </c>
      <c r="N91" s="86">
        <v>0</v>
      </c>
      <c r="O91" s="86">
        <v>0</v>
      </c>
      <c r="P91" s="86">
        <v>1</v>
      </c>
      <c r="Q91" s="86">
        <v>0</v>
      </c>
      <c r="R91" s="86">
        <v>1</v>
      </c>
      <c r="S91" s="85">
        <v>1</v>
      </c>
      <c r="T91" s="85">
        <v>0</v>
      </c>
      <c r="U91" s="85">
        <v>0</v>
      </c>
      <c r="V91" s="85">
        <v>0</v>
      </c>
      <c r="W91" s="85">
        <v>0</v>
      </c>
      <c r="X91" s="85">
        <v>2</v>
      </c>
      <c r="Y91" s="85">
        <v>1</v>
      </c>
      <c r="Z91" s="85">
        <v>1</v>
      </c>
      <c r="AA91" s="85">
        <v>1</v>
      </c>
      <c r="AB91" s="85">
        <v>1</v>
      </c>
      <c r="AC91" s="85">
        <v>0</v>
      </c>
      <c r="AD91" s="85">
        <v>0</v>
      </c>
      <c r="AE91" s="85">
        <v>0</v>
      </c>
      <c r="AF91" s="88">
        <v>22.7</v>
      </c>
      <c r="AG91" s="85">
        <v>81.7</v>
      </c>
      <c r="AH91" s="88">
        <v>7.5</v>
      </c>
      <c r="AI91" s="88">
        <v>19</v>
      </c>
      <c r="AJ91" s="85">
        <v>0</v>
      </c>
      <c r="AK91" s="85">
        <v>0</v>
      </c>
      <c r="AL91" s="85">
        <v>0</v>
      </c>
      <c r="AM91" s="85">
        <v>1</v>
      </c>
      <c r="AN91" s="86">
        <f t="shared" si="55"/>
        <v>2.3109632094657051E-2</v>
      </c>
      <c r="AO91" s="85">
        <v>5</v>
      </c>
      <c r="AP91" s="85">
        <v>1</v>
      </c>
      <c r="AQ91" s="88">
        <v>19</v>
      </c>
      <c r="AR91" s="85"/>
      <c r="AS91" s="88">
        <v>0</v>
      </c>
      <c r="AT91" s="85"/>
      <c r="AU91" s="88">
        <v>2200</v>
      </c>
      <c r="AV91" s="88">
        <v>3700</v>
      </c>
      <c r="AW91" s="88">
        <v>1400</v>
      </c>
      <c r="AX91" s="88">
        <v>2800</v>
      </c>
      <c r="AY91" s="85">
        <v>2000</v>
      </c>
      <c r="AZ91" s="85">
        <f t="shared" si="60"/>
        <v>5900</v>
      </c>
      <c r="BA91" s="86">
        <f t="shared" si="76"/>
        <v>10100</v>
      </c>
      <c r="BB91" s="86">
        <v>580</v>
      </c>
      <c r="BC91" s="86">
        <v>780</v>
      </c>
      <c r="BD91" s="86">
        <v>900</v>
      </c>
      <c r="BE91" s="86">
        <v>300</v>
      </c>
      <c r="BF91" s="86">
        <f t="shared" si="52"/>
        <v>2560</v>
      </c>
      <c r="BG91" s="86">
        <f t="shared" si="53"/>
        <v>1620</v>
      </c>
      <c r="BH91" s="86">
        <f t="shared" si="53"/>
        <v>2920</v>
      </c>
      <c r="BI91" s="86">
        <f t="shared" si="53"/>
        <v>500</v>
      </c>
      <c r="BJ91" s="86">
        <f t="shared" si="53"/>
        <v>2500</v>
      </c>
      <c r="BK91" s="87">
        <f t="shared" si="67"/>
        <v>7540</v>
      </c>
      <c r="BL91" s="87">
        <f t="shared" si="72"/>
        <v>0.26363636363636361</v>
      </c>
      <c r="BM91" s="87">
        <f t="shared" si="72"/>
        <v>0.21081081081081082</v>
      </c>
      <c r="BN91" s="87">
        <f t="shared" si="72"/>
        <v>0.6428571428571429</v>
      </c>
      <c r="BO91" s="87">
        <f t="shared" si="72"/>
        <v>0.10714285714285714</v>
      </c>
      <c r="BP91" s="87">
        <f t="shared" si="68"/>
        <v>0.25346534653465347</v>
      </c>
      <c r="BQ91" s="88">
        <v>170</v>
      </c>
      <c r="BR91" s="88">
        <v>156</v>
      </c>
      <c r="BS91" s="88">
        <v>155</v>
      </c>
      <c r="BT91" s="88">
        <v>109</v>
      </c>
      <c r="BU91" s="88">
        <v>96</v>
      </c>
      <c r="BV91" s="88">
        <v>92</v>
      </c>
      <c r="BW91" s="88">
        <v>84</v>
      </c>
      <c r="BX91" s="88">
        <v>64</v>
      </c>
      <c r="BY91" s="88">
        <v>105</v>
      </c>
      <c r="BZ91" s="88">
        <v>82</v>
      </c>
      <c r="CA91" s="88">
        <v>90</v>
      </c>
      <c r="CB91" s="88">
        <v>70</v>
      </c>
      <c r="CC91" s="88">
        <v>44.1</v>
      </c>
      <c r="CD91" s="88">
        <v>46.7</v>
      </c>
      <c r="CE91" s="88">
        <v>49.4</v>
      </c>
      <c r="CF91" s="88">
        <v>49.8</v>
      </c>
      <c r="CG91" s="86">
        <f t="shared" si="75"/>
        <v>2.2675736961451247E-2</v>
      </c>
      <c r="CH91" s="86">
        <f t="shared" si="75"/>
        <v>2.1413276231263382E-2</v>
      </c>
      <c r="CI91" s="86">
        <f t="shared" si="75"/>
        <v>2.0242914979757085E-2</v>
      </c>
      <c r="CJ91" s="86">
        <f t="shared" si="75"/>
        <v>2.0080321285140562E-2</v>
      </c>
      <c r="CK91" s="88">
        <v>4.0999999999999996</v>
      </c>
      <c r="CL91" s="88">
        <v>4</v>
      </c>
      <c r="CM91" s="88">
        <v>3.8</v>
      </c>
      <c r="CN91" s="88">
        <v>3.8</v>
      </c>
      <c r="CO91" s="88">
        <v>19.2</v>
      </c>
      <c r="CP91" s="88">
        <v>13.3</v>
      </c>
      <c r="CQ91" s="88">
        <v>16.399999999999999</v>
      </c>
      <c r="CR91" s="88">
        <v>17.600000000000001</v>
      </c>
      <c r="CS91" s="88">
        <v>16.899999999999999</v>
      </c>
      <c r="CT91" s="88">
        <v>0.8</v>
      </c>
      <c r="CU91" s="88">
        <v>0.67</v>
      </c>
      <c r="CV91" s="88">
        <v>0.75</v>
      </c>
      <c r="CW91" s="88">
        <v>0.64</v>
      </c>
      <c r="CX91" s="85">
        <v>0.74</v>
      </c>
      <c r="CY91" s="86">
        <f t="shared" si="56"/>
        <v>0.16000000000000003</v>
      </c>
      <c r="CZ91" s="86">
        <f t="shared" si="61"/>
        <v>-5.0000000000000044E-2</v>
      </c>
      <c r="DA91" s="88">
        <v>0</v>
      </c>
      <c r="DB91" s="86">
        <f t="shared" si="54"/>
        <v>23.999999999999996</v>
      </c>
      <c r="DC91" s="86">
        <f t="shared" si="54"/>
        <v>19.850746268656717</v>
      </c>
      <c r="DD91" s="86">
        <f t="shared" si="54"/>
        <v>21.866666666666664</v>
      </c>
      <c r="DE91" s="86">
        <f t="shared" si="54"/>
        <v>27.5</v>
      </c>
      <c r="DF91" s="88">
        <v>76.099999999999994</v>
      </c>
      <c r="DG91" s="88">
        <v>92.4</v>
      </c>
      <c r="DH91" s="88">
        <v>81.7</v>
      </c>
      <c r="DI91" s="88">
        <v>97.2</v>
      </c>
      <c r="DJ91" s="88">
        <v>6.2</v>
      </c>
      <c r="DK91" s="88">
        <v>6</v>
      </c>
      <c r="DL91" s="88">
        <v>5.7</v>
      </c>
      <c r="DM91" s="88">
        <v>6</v>
      </c>
      <c r="DN91" s="88">
        <v>141</v>
      </c>
      <c r="DO91" s="88">
        <v>144</v>
      </c>
      <c r="DP91" s="88">
        <v>143</v>
      </c>
      <c r="DQ91" s="88">
        <v>143</v>
      </c>
      <c r="DR91" s="85">
        <v>141</v>
      </c>
      <c r="DS91" s="86">
        <f t="shared" si="57"/>
        <v>3</v>
      </c>
      <c r="DT91" s="86">
        <f t="shared" si="73"/>
        <v>2</v>
      </c>
      <c r="DU91" s="86">
        <f t="shared" si="74"/>
        <v>2</v>
      </c>
      <c r="DV91" s="86">
        <f t="shared" si="62"/>
        <v>144</v>
      </c>
      <c r="DW91" s="86">
        <f t="shared" si="63"/>
        <v>3</v>
      </c>
      <c r="DX91" s="86">
        <f t="shared" si="58"/>
        <v>3</v>
      </c>
      <c r="DY91" s="86">
        <f t="shared" si="64"/>
        <v>17.285</v>
      </c>
      <c r="DZ91" s="88">
        <v>4.5</v>
      </c>
      <c r="EA91" s="88">
        <v>3.9</v>
      </c>
      <c r="EB91" s="88">
        <v>3.9</v>
      </c>
      <c r="EC91" s="88">
        <v>3.6</v>
      </c>
      <c r="ED91" s="88">
        <v>4.0999999999999996</v>
      </c>
      <c r="EE91" s="88">
        <v>178</v>
      </c>
      <c r="EF91" s="88">
        <v>566.29999999999995</v>
      </c>
      <c r="EG91" s="88">
        <v>181.1</v>
      </c>
      <c r="EH91" s="85">
        <f t="shared" si="69"/>
        <v>-385.19999999999993</v>
      </c>
      <c r="EI91" s="84"/>
      <c r="EJ91" s="82">
        <f t="shared" si="65"/>
        <v>298.74603174603175</v>
      </c>
      <c r="EK91" s="88">
        <v>292</v>
      </c>
      <c r="EL91" s="88">
        <v>289</v>
      </c>
      <c r="EM91" s="84"/>
      <c r="EN91" s="85"/>
      <c r="EO91" s="85">
        <v>563</v>
      </c>
      <c r="EP91" s="85">
        <v>610</v>
      </c>
      <c r="EQ91" s="84"/>
      <c r="ER91" s="86">
        <f t="shared" si="77"/>
        <v>563</v>
      </c>
      <c r="ES91" s="85"/>
      <c r="ET91" s="85">
        <v>753</v>
      </c>
      <c r="EU91" s="85"/>
      <c r="EV91" s="85">
        <v>52.5</v>
      </c>
      <c r="EW91" s="85">
        <v>127.8</v>
      </c>
      <c r="EX91" s="85"/>
      <c r="EY91" s="85"/>
      <c r="EZ91" s="85"/>
      <c r="FA91" s="85">
        <v>123</v>
      </c>
      <c r="FB91" s="85"/>
      <c r="FC91" s="85"/>
      <c r="FD91" s="85">
        <v>40.6</v>
      </c>
      <c r="FE91" s="85"/>
      <c r="FF91" s="85">
        <v>15.3</v>
      </c>
      <c r="FG91" s="85"/>
      <c r="FH91" s="85"/>
      <c r="FI91" s="85">
        <f t="shared" si="50"/>
        <v>2.1107266435986158</v>
      </c>
      <c r="FJ91" s="85"/>
      <c r="FK91" s="86">
        <f t="shared" si="48"/>
        <v>0.50511104451769717</v>
      </c>
      <c r="FL91" s="86"/>
      <c r="FM91" s="86">
        <f t="shared" si="70"/>
        <v>5.7338066338409872</v>
      </c>
      <c r="FN91" s="84"/>
      <c r="FO91" s="84">
        <f t="shared" si="49"/>
        <v>25.799372169903052</v>
      </c>
      <c r="FP91" s="84"/>
      <c r="FQ91" s="84">
        <f t="shared" si="71"/>
        <v>4.691483406637345</v>
      </c>
      <c r="FR91" s="86">
        <f t="shared" si="66"/>
        <v>-1.5426758938869662</v>
      </c>
      <c r="FS91" s="85"/>
      <c r="FT91" s="85">
        <v>0.8</v>
      </c>
      <c r="FU91" s="85"/>
      <c r="FV91" s="85">
        <v>48.9</v>
      </c>
      <c r="FW91" s="85"/>
      <c r="FX91" s="85">
        <v>5</v>
      </c>
      <c r="FY91" s="85"/>
      <c r="FZ91" s="85">
        <v>67</v>
      </c>
      <c r="GA91" s="85"/>
      <c r="GB91" s="85">
        <v>5</v>
      </c>
    </row>
    <row r="92" spans="1:184">
      <c r="A92" s="84">
        <v>90</v>
      </c>
      <c r="B92" s="93">
        <v>3120508</v>
      </c>
      <c r="C92" s="85">
        <v>20180605</v>
      </c>
      <c r="D92" s="88">
        <v>83</v>
      </c>
      <c r="E92" s="85">
        <v>1</v>
      </c>
      <c r="F92" s="88">
        <v>162</v>
      </c>
      <c r="G92" s="88">
        <v>50</v>
      </c>
      <c r="H92" s="84">
        <f t="shared" si="59"/>
        <v>19.051973784484073</v>
      </c>
      <c r="I92" s="86">
        <v>1</v>
      </c>
      <c r="J92" s="86">
        <v>1</v>
      </c>
      <c r="K92" s="86">
        <v>0</v>
      </c>
      <c r="L92" s="86">
        <v>0</v>
      </c>
      <c r="M92" s="86">
        <v>0</v>
      </c>
      <c r="N92" s="86">
        <v>0</v>
      </c>
      <c r="O92" s="86">
        <v>1</v>
      </c>
      <c r="P92" s="86">
        <v>1</v>
      </c>
      <c r="Q92" s="86">
        <v>1</v>
      </c>
      <c r="R92" s="86">
        <v>0</v>
      </c>
      <c r="S92" s="85">
        <v>1</v>
      </c>
      <c r="T92" s="85">
        <v>1</v>
      </c>
      <c r="U92" s="85">
        <v>0</v>
      </c>
      <c r="V92" s="85">
        <v>1</v>
      </c>
      <c r="W92" s="85">
        <v>1</v>
      </c>
      <c r="X92" s="85">
        <v>2</v>
      </c>
      <c r="Y92" s="85">
        <v>2</v>
      </c>
      <c r="Z92" s="85">
        <v>1</v>
      </c>
      <c r="AA92" s="85">
        <v>1</v>
      </c>
      <c r="AB92" s="85">
        <v>0</v>
      </c>
      <c r="AC92" s="85">
        <v>0</v>
      </c>
      <c r="AD92" s="85">
        <v>0</v>
      </c>
      <c r="AE92" s="85">
        <v>0</v>
      </c>
      <c r="AF92" s="88">
        <v>23.9</v>
      </c>
      <c r="AG92" s="85">
        <v>41.3</v>
      </c>
      <c r="AH92" s="88">
        <v>7.5</v>
      </c>
      <c r="AI92" s="88">
        <v>4</v>
      </c>
      <c r="AJ92" s="85">
        <v>1</v>
      </c>
      <c r="AK92" s="85">
        <v>0</v>
      </c>
      <c r="AL92" s="85">
        <v>0</v>
      </c>
      <c r="AM92" s="85">
        <v>1</v>
      </c>
      <c r="AN92" s="86">
        <f t="shared" si="55"/>
        <v>2.7777777777777776E-2</v>
      </c>
      <c r="AO92" s="85">
        <v>7</v>
      </c>
      <c r="AP92" s="85">
        <v>0</v>
      </c>
      <c r="AQ92" s="88">
        <v>16</v>
      </c>
      <c r="AR92" s="85"/>
      <c r="AS92" s="88">
        <v>0</v>
      </c>
      <c r="AT92" s="85"/>
      <c r="AU92" s="88">
        <v>700</v>
      </c>
      <c r="AV92" s="88">
        <v>2100</v>
      </c>
      <c r="AW92" s="88">
        <v>2300</v>
      </c>
      <c r="AX92" s="88">
        <v>3400</v>
      </c>
      <c r="AY92" s="85">
        <v>1400</v>
      </c>
      <c r="AZ92" s="85">
        <f t="shared" si="60"/>
        <v>2800</v>
      </c>
      <c r="BA92" s="86">
        <f t="shared" si="76"/>
        <v>8500</v>
      </c>
      <c r="BB92" s="86">
        <v>0</v>
      </c>
      <c r="BC92" s="86">
        <v>550</v>
      </c>
      <c r="BD92" s="86">
        <v>700</v>
      </c>
      <c r="BE92" s="86">
        <v>450</v>
      </c>
      <c r="BF92" s="86">
        <f t="shared" si="52"/>
        <v>1700</v>
      </c>
      <c r="BG92" s="86">
        <f t="shared" si="53"/>
        <v>700</v>
      </c>
      <c r="BH92" s="86">
        <f t="shared" si="53"/>
        <v>1550</v>
      </c>
      <c r="BI92" s="86">
        <f t="shared" si="53"/>
        <v>1600</v>
      </c>
      <c r="BJ92" s="86">
        <f t="shared" si="53"/>
        <v>2950</v>
      </c>
      <c r="BK92" s="87">
        <f t="shared" si="67"/>
        <v>6800</v>
      </c>
      <c r="BL92" s="87">
        <f t="shared" si="72"/>
        <v>0</v>
      </c>
      <c r="BM92" s="87">
        <f t="shared" si="72"/>
        <v>0.26190476190476192</v>
      </c>
      <c r="BN92" s="87">
        <f t="shared" si="72"/>
        <v>0.30434782608695654</v>
      </c>
      <c r="BO92" s="87">
        <f t="shared" si="72"/>
        <v>0.13235294117647059</v>
      </c>
      <c r="BP92" s="87">
        <f t="shared" si="68"/>
        <v>0.2</v>
      </c>
      <c r="BQ92" s="88">
        <v>159</v>
      </c>
      <c r="BR92" s="88">
        <v>118</v>
      </c>
      <c r="BS92" s="88">
        <v>100</v>
      </c>
      <c r="BT92" s="88">
        <v>133</v>
      </c>
      <c r="BU92" s="88">
        <v>95</v>
      </c>
      <c r="BV92" s="88">
        <v>60</v>
      </c>
      <c r="BW92" s="88">
        <v>64</v>
      </c>
      <c r="BX92" s="88">
        <v>81</v>
      </c>
      <c r="BY92" s="88">
        <v>113</v>
      </c>
      <c r="BZ92" s="88">
        <v>88</v>
      </c>
      <c r="CA92" s="88">
        <v>88</v>
      </c>
      <c r="CB92" s="88">
        <v>91</v>
      </c>
      <c r="CC92" s="88">
        <v>41.3</v>
      </c>
      <c r="CD92" s="88">
        <v>36.4</v>
      </c>
      <c r="CE92" s="88">
        <v>39</v>
      </c>
      <c r="CF92" s="88">
        <v>35.4</v>
      </c>
      <c r="CG92" s="86">
        <f t="shared" si="75"/>
        <v>2.4213075060532691E-2</v>
      </c>
      <c r="CH92" s="86">
        <f t="shared" si="75"/>
        <v>2.7472527472527472E-2</v>
      </c>
      <c r="CI92" s="86">
        <f t="shared" si="75"/>
        <v>2.564102564102564E-2</v>
      </c>
      <c r="CJ92" s="86">
        <f t="shared" si="75"/>
        <v>2.8248587570621469E-2</v>
      </c>
      <c r="CK92" s="88">
        <v>3.4</v>
      </c>
      <c r="CL92" s="88">
        <v>2.8</v>
      </c>
      <c r="CM92" s="88">
        <v>3</v>
      </c>
      <c r="CN92" s="88">
        <v>2.9</v>
      </c>
      <c r="CO92" s="88">
        <v>13.9</v>
      </c>
      <c r="CP92" s="88">
        <v>12.4</v>
      </c>
      <c r="CQ92" s="88">
        <v>11.2</v>
      </c>
      <c r="CR92" s="88">
        <v>11.5</v>
      </c>
      <c r="CS92" s="88">
        <v>13.8</v>
      </c>
      <c r="CT92" s="88">
        <v>1.06</v>
      </c>
      <c r="CU92" s="88">
        <v>1.06</v>
      </c>
      <c r="CV92" s="88">
        <v>1.1299999999999999</v>
      </c>
      <c r="CW92" s="88">
        <v>1.08</v>
      </c>
      <c r="CX92" s="85">
        <v>1.28</v>
      </c>
      <c r="CY92" s="86">
        <f t="shared" si="56"/>
        <v>6.999999999999984E-2</v>
      </c>
      <c r="CZ92" s="86">
        <f t="shared" si="61"/>
        <v>6.999999999999984E-2</v>
      </c>
      <c r="DA92" s="88">
        <v>0</v>
      </c>
      <c r="DB92" s="86">
        <f t="shared" si="54"/>
        <v>13.113207547169811</v>
      </c>
      <c r="DC92" s="86">
        <f t="shared" si="54"/>
        <v>11.69811320754717</v>
      </c>
      <c r="DD92" s="86">
        <f t="shared" si="54"/>
        <v>9.9115044247787605</v>
      </c>
      <c r="DE92" s="86">
        <f t="shared" si="54"/>
        <v>10.648148148148147</v>
      </c>
      <c r="DF92" s="88">
        <v>51.2</v>
      </c>
      <c r="DG92" s="88">
        <v>51.2</v>
      </c>
      <c r="DH92" s="88">
        <v>47.7</v>
      </c>
      <c r="DI92" s="88">
        <v>50.2</v>
      </c>
      <c r="DJ92" s="84"/>
      <c r="DK92" s="88">
        <v>6.3</v>
      </c>
      <c r="DL92" s="88">
        <v>6.3</v>
      </c>
      <c r="DM92" s="88">
        <v>6.4</v>
      </c>
      <c r="DN92" s="88">
        <v>144</v>
      </c>
      <c r="DO92" s="88">
        <v>145</v>
      </c>
      <c r="DP92" s="88">
        <v>147</v>
      </c>
      <c r="DQ92" s="94">
        <v>148</v>
      </c>
      <c r="DR92" s="85">
        <v>143</v>
      </c>
      <c r="DS92" s="86">
        <f t="shared" si="57"/>
        <v>1</v>
      </c>
      <c r="DT92" s="86">
        <f t="shared" si="73"/>
        <v>3</v>
      </c>
      <c r="DU92" s="86">
        <f t="shared" si="74"/>
        <v>4</v>
      </c>
      <c r="DV92" s="86">
        <f t="shared" si="62"/>
        <v>148</v>
      </c>
      <c r="DW92" s="86">
        <f t="shared" si="63"/>
        <v>4</v>
      </c>
      <c r="DX92" s="86">
        <f t="shared" si="58"/>
        <v>4</v>
      </c>
      <c r="DY92" s="86">
        <f t="shared" si="64"/>
        <v>17.924822641509433</v>
      </c>
      <c r="DZ92" s="88">
        <v>3.8</v>
      </c>
      <c r="EA92" s="88">
        <v>3.1</v>
      </c>
      <c r="EB92" s="88">
        <v>3.1</v>
      </c>
      <c r="EC92" s="88">
        <v>3.3</v>
      </c>
      <c r="ED92" s="88">
        <v>3.7</v>
      </c>
      <c r="EE92" s="88">
        <v>235</v>
      </c>
      <c r="EF92" s="88">
        <v>2723.8</v>
      </c>
      <c r="EG92" s="88">
        <v>294.60000000000002</v>
      </c>
      <c r="EH92" s="85">
        <f t="shared" si="69"/>
        <v>-2429.2000000000003</v>
      </c>
      <c r="EI92" s="88"/>
      <c r="EJ92" s="82">
        <f t="shared" si="65"/>
        <v>306.01984126984127</v>
      </c>
      <c r="EK92" s="88">
        <v>291</v>
      </c>
      <c r="EL92" s="88">
        <v>287</v>
      </c>
      <c r="EM92" s="84"/>
      <c r="EN92" s="85"/>
      <c r="EO92" s="88">
        <v>143</v>
      </c>
      <c r="EP92" s="85">
        <v>114</v>
      </c>
      <c r="EQ92" s="84"/>
      <c r="ER92" s="86">
        <f t="shared" si="77"/>
        <v>143</v>
      </c>
      <c r="ES92" s="85"/>
      <c r="ET92" s="85">
        <v>146</v>
      </c>
      <c r="EU92" s="85"/>
      <c r="EV92" s="85"/>
      <c r="EW92" s="85">
        <v>40</v>
      </c>
      <c r="EX92" s="85"/>
      <c r="EY92" s="85"/>
      <c r="EZ92" s="85"/>
      <c r="FA92" s="85">
        <v>17</v>
      </c>
      <c r="FB92" s="85"/>
      <c r="FC92" s="85"/>
      <c r="FD92" s="85">
        <v>7.9</v>
      </c>
      <c r="FE92" s="85"/>
      <c r="FF92" s="85">
        <v>7.1</v>
      </c>
      <c r="FG92" s="85"/>
      <c r="FH92" s="85"/>
      <c r="FI92" s="85">
        <f t="shared" si="50"/>
        <v>0.39721254355400698</v>
      </c>
      <c r="FJ92" s="85"/>
      <c r="FK92" s="86">
        <f t="shared" si="48"/>
        <v>0.38041958041958041</v>
      </c>
      <c r="FL92" s="86"/>
      <c r="FM92" s="86">
        <f t="shared" si="70"/>
        <v>6.8324324324324328</v>
      </c>
      <c r="FN92" s="84"/>
      <c r="FO92" s="84">
        <f t="shared" si="49"/>
        <v>33.855072463768117</v>
      </c>
      <c r="FP92" s="84"/>
      <c r="FQ92" s="84">
        <f t="shared" si="71"/>
        <v>5.3752963489805596</v>
      </c>
      <c r="FR92" s="86">
        <f t="shared" si="66"/>
        <v>0.58604336043360428</v>
      </c>
      <c r="FS92" s="85"/>
      <c r="FT92" s="85">
        <v>3.2</v>
      </c>
      <c r="FU92" s="85"/>
      <c r="FV92" s="85">
        <v>15</v>
      </c>
      <c r="FW92" s="85"/>
      <c r="FX92" s="85">
        <v>6</v>
      </c>
      <c r="FY92" s="85"/>
      <c r="FZ92" s="85">
        <v>116</v>
      </c>
      <c r="GA92" s="85"/>
      <c r="GB92" s="85">
        <v>17</v>
      </c>
    </row>
    <row r="93" spans="1:184">
      <c r="A93" s="84">
        <v>91</v>
      </c>
      <c r="B93" s="93">
        <v>3947199</v>
      </c>
      <c r="C93" s="85">
        <v>20180605</v>
      </c>
      <c r="D93" s="88">
        <v>87</v>
      </c>
      <c r="E93" s="85">
        <v>0</v>
      </c>
      <c r="F93" s="88">
        <v>152</v>
      </c>
      <c r="G93" s="88">
        <v>50.5</v>
      </c>
      <c r="H93" s="84">
        <f t="shared" si="59"/>
        <v>21.857686980609419</v>
      </c>
      <c r="I93" s="86">
        <v>1</v>
      </c>
      <c r="J93" s="86">
        <v>1</v>
      </c>
      <c r="K93" s="86">
        <v>0</v>
      </c>
      <c r="L93" s="86">
        <v>1</v>
      </c>
      <c r="M93" s="86">
        <v>0</v>
      </c>
      <c r="N93" s="86">
        <v>0</v>
      </c>
      <c r="O93" s="86">
        <v>1</v>
      </c>
      <c r="P93" s="86">
        <v>1</v>
      </c>
      <c r="Q93" s="86">
        <v>0</v>
      </c>
      <c r="R93" s="86">
        <v>1</v>
      </c>
      <c r="S93" s="85">
        <v>0</v>
      </c>
      <c r="T93" s="85">
        <v>0</v>
      </c>
      <c r="U93" s="85">
        <v>0</v>
      </c>
      <c r="V93" s="85">
        <v>0</v>
      </c>
      <c r="W93" s="85">
        <v>1</v>
      </c>
      <c r="X93" s="85">
        <v>3</v>
      </c>
      <c r="Y93" s="85">
        <v>2</v>
      </c>
      <c r="Z93" s="85">
        <v>1</v>
      </c>
      <c r="AA93" s="85">
        <v>1</v>
      </c>
      <c r="AB93" s="85">
        <v>0</v>
      </c>
      <c r="AC93" s="85">
        <v>1</v>
      </c>
      <c r="AD93" s="85">
        <v>0</v>
      </c>
      <c r="AE93" s="85">
        <v>0</v>
      </c>
      <c r="AF93" s="88">
        <v>57.5</v>
      </c>
      <c r="AG93" s="85">
        <v>63.7</v>
      </c>
      <c r="AH93" s="88">
        <v>7.5</v>
      </c>
      <c r="AI93" s="88">
        <v>7</v>
      </c>
      <c r="AJ93" s="85">
        <v>0</v>
      </c>
      <c r="AK93" s="85">
        <v>0</v>
      </c>
      <c r="AL93" s="85">
        <v>0</v>
      </c>
      <c r="AM93" s="85">
        <v>1</v>
      </c>
      <c r="AN93" s="86">
        <f t="shared" si="55"/>
        <v>2.75027502750275E-2</v>
      </c>
      <c r="AO93" s="85">
        <v>7</v>
      </c>
      <c r="AP93" s="85">
        <v>1</v>
      </c>
      <c r="AQ93" s="88">
        <v>38</v>
      </c>
      <c r="AR93" s="88" t="s">
        <v>120</v>
      </c>
      <c r="AS93" s="88">
        <v>0</v>
      </c>
      <c r="AT93" s="88"/>
      <c r="AU93" s="88">
        <v>3100</v>
      </c>
      <c r="AV93" s="88">
        <v>3000</v>
      </c>
      <c r="AW93" s="88">
        <v>3400</v>
      </c>
      <c r="AX93" s="88">
        <v>3700</v>
      </c>
      <c r="AY93" s="85">
        <v>2700</v>
      </c>
      <c r="AZ93" s="85">
        <f t="shared" si="60"/>
        <v>6100</v>
      </c>
      <c r="BA93" s="86">
        <f t="shared" si="76"/>
        <v>13200</v>
      </c>
      <c r="BB93" s="86">
        <v>1000</v>
      </c>
      <c r="BC93" s="86">
        <v>1000</v>
      </c>
      <c r="BD93" s="86">
        <v>1300</v>
      </c>
      <c r="BE93" s="86">
        <v>1200</v>
      </c>
      <c r="BF93" s="86">
        <f t="shared" si="52"/>
        <v>4500</v>
      </c>
      <c r="BG93" s="86">
        <f t="shared" si="53"/>
        <v>2100</v>
      </c>
      <c r="BH93" s="86">
        <f t="shared" si="53"/>
        <v>2000</v>
      </c>
      <c r="BI93" s="86">
        <f t="shared" si="53"/>
        <v>2100</v>
      </c>
      <c r="BJ93" s="86">
        <f t="shared" si="53"/>
        <v>2500</v>
      </c>
      <c r="BK93" s="87">
        <f t="shared" si="67"/>
        <v>8700</v>
      </c>
      <c r="BL93" s="87">
        <f t="shared" si="72"/>
        <v>0.32258064516129031</v>
      </c>
      <c r="BM93" s="87">
        <f t="shared" si="72"/>
        <v>0.33333333333333331</v>
      </c>
      <c r="BN93" s="87">
        <f t="shared" si="72"/>
        <v>0.38235294117647056</v>
      </c>
      <c r="BO93" s="87">
        <f t="shared" si="72"/>
        <v>0.32432432432432434</v>
      </c>
      <c r="BP93" s="87">
        <f t="shared" si="68"/>
        <v>0.34090909090909088</v>
      </c>
      <c r="BQ93" s="88">
        <v>130</v>
      </c>
      <c r="BR93" s="88">
        <v>138</v>
      </c>
      <c r="BS93" s="88">
        <v>124</v>
      </c>
      <c r="BT93" s="88">
        <v>147</v>
      </c>
      <c r="BU93" s="88">
        <v>80</v>
      </c>
      <c r="BV93" s="88">
        <v>58</v>
      </c>
      <c r="BW93" s="88">
        <v>78</v>
      </c>
      <c r="BX93" s="88">
        <v>70</v>
      </c>
      <c r="BY93" s="88">
        <v>98</v>
      </c>
      <c r="BZ93" s="88">
        <v>76</v>
      </c>
      <c r="CA93" s="88">
        <v>82</v>
      </c>
      <c r="CB93" s="88">
        <v>87</v>
      </c>
      <c r="CC93" s="88">
        <v>41.4</v>
      </c>
      <c r="CD93" s="88">
        <v>35.799999999999997</v>
      </c>
      <c r="CE93" s="88">
        <v>36.5</v>
      </c>
      <c r="CF93" s="88">
        <v>36.299999999999997</v>
      </c>
      <c r="CG93" s="86">
        <f t="shared" si="75"/>
        <v>2.4154589371980676E-2</v>
      </c>
      <c r="CH93" s="86">
        <f t="shared" si="75"/>
        <v>2.793296089385475E-2</v>
      </c>
      <c r="CI93" s="86">
        <f t="shared" si="75"/>
        <v>2.7397260273972601E-2</v>
      </c>
      <c r="CJ93" s="86">
        <f t="shared" si="75"/>
        <v>2.7548209366391185E-2</v>
      </c>
      <c r="CK93" s="88">
        <v>3.8</v>
      </c>
      <c r="CL93" s="88">
        <v>3.2</v>
      </c>
      <c r="CM93" s="88">
        <v>3.3</v>
      </c>
      <c r="CN93" s="88">
        <v>3.4</v>
      </c>
      <c r="CO93" s="88">
        <v>14</v>
      </c>
      <c r="CP93" s="88">
        <v>10.3</v>
      </c>
      <c r="CQ93" s="88">
        <v>10.8</v>
      </c>
      <c r="CR93" s="88">
        <v>8.9</v>
      </c>
      <c r="CS93" s="88">
        <v>10.199999999999999</v>
      </c>
      <c r="CT93" s="88">
        <v>0.64</v>
      </c>
      <c r="CU93" s="88">
        <v>0.67</v>
      </c>
      <c r="CV93" s="88">
        <v>0.74</v>
      </c>
      <c r="CW93" s="88">
        <v>0.68</v>
      </c>
      <c r="CX93" s="85">
        <v>0.68</v>
      </c>
      <c r="CY93" s="86">
        <f t="shared" si="56"/>
        <v>9.9999999999999978E-2</v>
      </c>
      <c r="CZ93" s="86">
        <f t="shared" si="61"/>
        <v>9.9999999999999978E-2</v>
      </c>
      <c r="DA93" s="88">
        <v>0</v>
      </c>
      <c r="DB93" s="86">
        <f t="shared" si="54"/>
        <v>21.875</v>
      </c>
      <c r="DC93" s="86">
        <f t="shared" si="54"/>
        <v>15.373134328358208</v>
      </c>
      <c r="DD93" s="86">
        <f t="shared" si="54"/>
        <v>14.594594594594597</v>
      </c>
      <c r="DE93" s="86">
        <f t="shared" si="54"/>
        <v>13.088235294117647</v>
      </c>
      <c r="DF93" s="88">
        <v>64.8</v>
      </c>
      <c r="DG93" s="88">
        <v>61.7</v>
      </c>
      <c r="DH93" s="88">
        <v>55.3</v>
      </c>
      <c r="DI93" s="88">
        <v>60.7</v>
      </c>
      <c r="DJ93" s="88">
        <v>2.2000000000000002</v>
      </c>
      <c r="DK93" s="88">
        <v>2.6</v>
      </c>
      <c r="DL93" s="88">
        <v>2.7</v>
      </c>
      <c r="DM93" s="88">
        <v>2.5</v>
      </c>
      <c r="DN93" s="88">
        <v>136</v>
      </c>
      <c r="DO93" s="88">
        <v>139</v>
      </c>
      <c r="DP93" s="88">
        <v>135</v>
      </c>
      <c r="DQ93" s="88">
        <v>137</v>
      </c>
      <c r="DR93" s="85">
        <v>135</v>
      </c>
      <c r="DS93" s="86">
        <f t="shared" si="57"/>
        <v>3</v>
      </c>
      <c r="DT93" s="86">
        <f t="shared" si="73"/>
        <v>-1</v>
      </c>
      <c r="DU93" s="86">
        <f t="shared" si="74"/>
        <v>1</v>
      </c>
      <c r="DV93" s="86">
        <f t="shared" si="62"/>
        <v>139</v>
      </c>
      <c r="DW93" s="86">
        <f t="shared" si="63"/>
        <v>3</v>
      </c>
      <c r="DX93" s="86">
        <f t="shared" si="58"/>
        <v>4</v>
      </c>
      <c r="DY93" s="86">
        <f t="shared" si="64"/>
        <v>17.086799999999997</v>
      </c>
      <c r="DZ93" s="88">
        <v>4.2</v>
      </c>
      <c r="EA93" s="88">
        <v>4</v>
      </c>
      <c r="EB93" s="88">
        <v>4.0999999999999996</v>
      </c>
      <c r="EC93" s="88">
        <v>3.9</v>
      </c>
      <c r="ED93" s="88">
        <v>4.0999999999999996</v>
      </c>
      <c r="EE93" s="88">
        <v>93</v>
      </c>
      <c r="EF93" s="88">
        <v>975.2</v>
      </c>
      <c r="EG93" s="88">
        <v>493.4</v>
      </c>
      <c r="EH93" s="85">
        <f t="shared" si="69"/>
        <v>-481.80000000000007</v>
      </c>
      <c r="EI93" s="84"/>
      <c r="EJ93" s="82">
        <f t="shared" si="65"/>
        <v>282.16666666666669</v>
      </c>
      <c r="EK93" s="88">
        <v>277</v>
      </c>
      <c r="EL93" s="88">
        <v>273</v>
      </c>
      <c r="EM93" s="84"/>
      <c r="EN93" s="85"/>
      <c r="EO93" s="85">
        <v>261</v>
      </c>
      <c r="EP93" s="85">
        <v>193</v>
      </c>
      <c r="EQ93" s="84"/>
      <c r="ER93" s="86">
        <f t="shared" si="77"/>
        <v>261</v>
      </c>
      <c r="ES93" s="85"/>
      <c r="ET93" s="85">
        <v>185</v>
      </c>
      <c r="EU93" s="85"/>
      <c r="EV93" s="85"/>
      <c r="EW93" s="85">
        <v>23.2</v>
      </c>
      <c r="EX93" s="85"/>
      <c r="EY93" s="85"/>
      <c r="EZ93" s="85"/>
      <c r="FA93" s="85">
        <v>50</v>
      </c>
      <c r="FB93" s="85"/>
      <c r="FC93" s="85"/>
      <c r="FD93" s="85">
        <v>8.1</v>
      </c>
      <c r="FE93" s="85"/>
      <c r="FF93" s="85">
        <v>4.7</v>
      </c>
      <c r="FG93" s="85"/>
      <c r="FH93" s="85"/>
      <c r="FI93" s="85">
        <f t="shared" si="50"/>
        <v>0.706959706959707</v>
      </c>
      <c r="FJ93" s="85"/>
      <c r="FK93" s="86">
        <f t="shared" si="48"/>
        <v>1.0855683269476373</v>
      </c>
      <c r="FL93" s="86"/>
      <c r="FM93" s="86">
        <f t="shared" si="70"/>
        <v>5.7905803195962999</v>
      </c>
      <c r="FN93" s="84"/>
      <c r="FO93" s="84">
        <f t="shared" si="49"/>
        <v>53.160919540229898</v>
      </c>
      <c r="FP93" s="84"/>
      <c r="FQ93" s="84">
        <f t="shared" si="71"/>
        <v>2.7945153544799695</v>
      </c>
      <c r="FR93" s="86">
        <f t="shared" si="66"/>
        <v>0.54945054945054939</v>
      </c>
      <c r="FS93" s="85"/>
      <c r="FT93" s="85">
        <v>2.2000000000000002</v>
      </c>
      <c r="FU93" s="85"/>
      <c r="FV93" s="85">
        <v>15.9</v>
      </c>
      <c r="FW93" s="85"/>
      <c r="FX93" s="85">
        <v>5</v>
      </c>
      <c r="FY93" s="85"/>
      <c r="FZ93" s="85">
        <v>162</v>
      </c>
      <c r="GA93" s="85"/>
      <c r="GB93" s="85">
        <v>5</v>
      </c>
    </row>
    <row r="94" spans="1:184">
      <c r="A94" s="84">
        <v>92</v>
      </c>
      <c r="B94" s="93">
        <v>5714060</v>
      </c>
      <c r="C94" s="85">
        <v>20180925</v>
      </c>
      <c r="D94" s="88">
        <v>70</v>
      </c>
      <c r="E94" s="85">
        <v>1</v>
      </c>
      <c r="F94" s="88">
        <v>159</v>
      </c>
      <c r="G94" s="88">
        <v>70.2</v>
      </c>
      <c r="H94" s="84">
        <f t="shared" si="59"/>
        <v>27.767888928444286</v>
      </c>
      <c r="I94" s="86">
        <v>1</v>
      </c>
      <c r="J94" s="86">
        <v>1</v>
      </c>
      <c r="K94" s="86">
        <v>0</v>
      </c>
      <c r="L94" s="86">
        <v>1</v>
      </c>
      <c r="M94" s="86">
        <v>0</v>
      </c>
      <c r="N94" s="86">
        <v>0</v>
      </c>
      <c r="O94" s="86">
        <v>0</v>
      </c>
      <c r="P94" s="86">
        <v>0</v>
      </c>
      <c r="Q94" s="86">
        <v>0</v>
      </c>
      <c r="R94" s="86">
        <v>0</v>
      </c>
      <c r="S94" s="85">
        <v>0</v>
      </c>
      <c r="T94" s="85">
        <v>0</v>
      </c>
      <c r="U94" s="85">
        <v>0</v>
      </c>
      <c r="V94" s="85">
        <v>0</v>
      </c>
      <c r="W94" s="85">
        <v>0</v>
      </c>
      <c r="X94" s="85">
        <v>3</v>
      </c>
      <c r="Y94" s="85">
        <v>2</v>
      </c>
      <c r="Z94" s="85">
        <v>1</v>
      </c>
      <c r="AA94" s="85">
        <v>1</v>
      </c>
      <c r="AB94" s="85">
        <v>0</v>
      </c>
      <c r="AC94" s="85">
        <v>1</v>
      </c>
      <c r="AD94" s="85">
        <v>1</v>
      </c>
      <c r="AE94" s="85">
        <v>0</v>
      </c>
      <c r="AF94" s="88">
        <v>42</v>
      </c>
      <c r="AG94" s="85">
        <v>70</v>
      </c>
      <c r="AH94" s="88">
        <v>7.5</v>
      </c>
      <c r="AI94" s="88">
        <v>7</v>
      </c>
      <c r="AJ94" s="85">
        <v>0</v>
      </c>
      <c r="AK94" s="85">
        <v>0</v>
      </c>
      <c r="AL94" s="85">
        <v>0</v>
      </c>
      <c r="AM94" s="85">
        <v>1</v>
      </c>
      <c r="AN94" s="86">
        <f t="shared" si="55"/>
        <v>1.9784742006964229E-2</v>
      </c>
      <c r="AO94" s="85">
        <v>2</v>
      </c>
      <c r="AP94" s="85">
        <v>0</v>
      </c>
      <c r="AQ94" s="88">
        <v>21</v>
      </c>
      <c r="AR94" s="88" t="s">
        <v>206</v>
      </c>
      <c r="AS94" s="88">
        <v>0</v>
      </c>
      <c r="AT94" s="88"/>
      <c r="AU94" s="88">
        <v>2100</v>
      </c>
      <c r="AV94" s="88">
        <v>7600</v>
      </c>
      <c r="AW94" s="88">
        <v>2600</v>
      </c>
      <c r="AX94" s="88">
        <v>800</v>
      </c>
      <c r="AY94" s="85">
        <v>1500</v>
      </c>
      <c r="AZ94" s="85">
        <f t="shared" si="60"/>
        <v>9700</v>
      </c>
      <c r="BA94" s="86">
        <f t="shared" si="76"/>
        <v>13100</v>
      </c>
      <c r="BB94" s="86">
        <v>0</v>
      </c>
      <c r="BC94" s="86">
        <v>390</v>
      </c>
      <c r="BD94" s="86">
        <v>100</v>
      </c>
      <c r="BE94" s="86">
        <v>850</v>
      </c>
      <c r="BF94" s="86">
        <f t="shared" si="52"/>
        <v>1340</v>
      </c>
      <c r="BG94" s="86">
        <f t="shared" si="53"/>
        <v>2100</v>
      </c>
      <c r="BH94" s="86">
        <f t="shared" si="53"/>
        <v>7210</v>
      </c>
      <c r="BI94" s="86">
        <f t="shared" si="53"/>
        <v>2500</v>
      </c>
      <c r="BJ94" s="86">
        <f t="shared" si="53"/>
        <v>-50</v>
      </c>
      <c r="BK94" s="87">
        <f t="shared" si="67"/>
        <v>11760</v>
      </c>
      <c r="BL94" s="87">
        <f t="shared" ref="BL94:BO119" si="78">BB94/AU94</f>
        <v>0</v>
      </c>
      <c r="BM94" s="87">
        <f t="shared" si="78"/>
        <v>5.131578947368421E-2</v>
      </c>
      <c r="BN94" s="87">
        <f t="shared" si="78"/>
        <v>3.8461538461538464E-2</v>
      </c>
      <c r="BO94" s="87">
        <f t="shared" si="78"/>
        <v>1.0625</v>
      </c>
      <c r="BP94" s="87">
        <f t="shared" si="68"/>
        <v>0.10229007633587786</v>
      </c>
      <c r="BQ94" s="88">
        <v>135</v>
      </c>
      <c r="BR94" s="88">
        <v>106</v>
      </c>
      <c r="BS94" s="88">
        <v>96</v>
      </c>
      <c r="BT94" s="88">
        <v>101</v>
      </c>
      <c r="BU94" s="88">
        <v>84</v>
      </c>
      <c r="BV94" s="88">
        <v>57</v>
      </c>
      <c r="BW94" s="88">
        <v>68</v>
      </c>
      <c r="BX94" s="88">
        <v>72</v>
      </c>
      <c r="BY94" s="88">
        <v>137</v>
      </c>
      <c r="BZ94" s="88">
        <v>62</v>
      </c>
      <c r="CA94" s="88">
        <v>86</v>
      </c>
      <c r="CB94" s="88">
        <v>85</v>
      </c>
      <c r="CC94" s="88">
        <v>25.9</v>
      </c>
      <c r="CD94" s="88">
        <v>26.3</v>
      </c>
      <c r="CE94" s="88">
        <v>28.6</v>
      </c>
      <c r="CF94" s="88">
        <v>29.1</v>
      </c>
      <c r="CG94" s="86">
        <f t="shared" si="75"/>
        <v>3.8610038610038609E-2</v>
      </c>
      <c r="CH94" s="86">
        <f t="shared" si="75"/>
        <v>3.8022813688212927E-2</v>
      </c>
      <c r="CI94" s="86">
        <f t="shared" si="75"/>
        <v>3.4965034965034961E-2</v>
      </c>
      <c r="CJ94" s="86">
        <f t="shared" si="75"/>
        <v>3.4364261168384876E-2</v>
      </c>
      <c r="CK94" s="88">
        <v>3</v>
      </c>
      <c r="CL94" s="88">
        <v>2.6</v>
      </c>
      <c r="CM94" s="88">
        <v>2.2999999999999998</v>
      </c>
      <c r="CN94" s="88">
        <v>2.8</v>
      </c>
      <c r="CO94" s="88">
        <v>16.2</v>
      </c>
      <c r="CP94" s="88">
        <v>12.1</v>
      </c>
      <c r="CQ94" s="88">
        <v>7.5</v>
      </c>
      <c r="CR94" s="88">
        <v>9.4</v>
      </c>
      <c r="CS94" s="88">
        <v>13.4</v>
      </c>
      <c r="CT94" s="88">
        <v>0.85</v>
      </c>
      <c r="CU94" s="88">
        <v>0.87</v>
      </c>
      <c r="CV94" s="88">
        <v>0.85</v>
      </c>
      <c r="CW94" s="88">
        <v>0.99</v>
      </c>
      <c r="CX94" s="85">
        <v>0.93</v>
      </c>
      <c r="CY94" s="86">
        <f t="shared" si="56"/>
        <v>0.14000000000000001</v>
      </c>
      <c r="CZ94" s="86">
        <f t="shared" si="61"/>
        <v>0.14000000000000001</v>
      </c>
      <c r="DA94" s="88">
        <v>0</v>
      </c>
      <c r="DB94" s="86">
        <f t="shared" si="54"/>
        <v>19.058823529411764</v>
      </c>
      <c r="DC94" s="86">
        <f t="shared" si="54"/>
        <v>13.908045977011493</v>
      </c>
      <c r="DD94" s="86">
        <f t="shared" si="54"/>
        <v>8.8235294117647065</v>
      </c>
      <c r="DE94" s="86">
        <f t="shared" si="54"/>
        <v>9.4949494949494948</v>
      </c>
      <c r="DF94" s="88">
        <v>68.5</v>
      </c>
      <c r="DG94" s="88">
        <v>66.7</v>
      </c>
      <c r="DH94" s="88">
        <v>68.5</v>
      </c>
      <c r="DI94" s="88">
        <v>57.9</v>
      </c>
      <c r="DJ94" s="88">
        <v>3.9</v>
      </c>
      <c r="DK94" s="88">
        <v>4.5</v>
      </c>
      <c r="DL94" s="88">
        <v>4.7</v>
      </c>
      <c r="DM94" s="88">
        <v>4.7</v>
      </c>
      <c r="DN94" s="88">
        <v>143</v>
      </c>
      <c r="DO94" s="88">
        <v>146</v>
      </c>
      <c r="DP94" s="88">
        <v>146</v>
      </c>
      <c r="DQ94" s="88">
        <v>145</v>
      </c>
      <c r="DR94" s="85">
        <v>142</v>
      </c>
      <c r="DS94" s="86">
        <f t="shared" si="57"/>
        <v>3</v>
      </c>
      <c r="DT94" s="86">
        <f t="shared" si="73"/>
        <v>3</v>
      </c>
      <c r="DU94" s="86">
        <f t="shared" si="74"/>
        <v>2</v>
      </c>
      <c r="DV94" s="86">
        <f t="shared" si="62"/>
        <v>146</v>
      </c>
      <c r="DW94" s="86">
        <f t="shared" si="63"/>
        <v>3</v>
      </c>
      <c r="DX94" s="86">
        <f t="shared" si="58"/>
        <v>3</v>
      </c>
      <c r="DY94" s="86">
        <f t="shared" si="64"/>
        <v>17.677282352941177</v>
      </c>
      <c r="DZ94" s="88">
        <v>4.0999999999999996</v>
      </c>
      <c r="EA94" s="88">
        <v>3.5</v>
      </c>
      <c r="EB94" s="88">
        <v>3.3</v>
      </c>
      <c r="EC94" s="88">
        <v>3.8</v>
      </c>
      <c r="ED94" s="88">
        <v>3.9</v>
      </c>
      <c r="EE94" s="88">
        <v>135</v>
      </c>
      <c r="EF94" s="88">
        <v>360.6</v>
      </c>
      <c r="EG94" s="88">
        <v>224.4</v>
      </c>
      <c r="EH94" s="85">
        <f t="shared" si="69"/>
        <v>-136.20000000000002</v>
      </c>
      <c r="EI94" s="84"/>
      <c r="EJ94" s="82">
        <f t="shared" si="65"/>
        <v>299.28571428571428</v>
      </c>
      <c r="EK94" s="88">
        <v>288</v>
      </c>
      <c r="EL94" s="88">
        <v>288</v>
      </c>
      <c r="EM94" s="84"/>
      <c r="EN94" s="85"/>
      <c r="EO94" s="85">
        <v>254</v>
      </c>
      <c r="EP94" s="85">
        <v>590</v>
      </c>
      <c r="EQ94" s="84"/>
      <c r="ER94" s="86">
        <f t="shared" si="77"/>
        <v>254</v>
      </c>
      <c r="ES94" s="85"/>
      <c r="ET94" s="85">
        <v>481</v>
      </c>
      <c r="EU94" s="85"/>
      <c r="EV94" s="85"/>
      <c r="EW94" s="85">
        <v>128.80000000000001</v>
      </c>
      <c r="EX94" s="85"/>
      <c r="EY94" s="85"/>
      <c r="EZ94" s="85"/>
      <c r="FA94" s="85">
        <v>187</v>
      </c>
      <c r="FB94" s="85"/>
      <c r="FC94" s="85"/>
      <c r="FD94" s="85">
        <v>17.8</v>
      </c>
      <c r="FE94" s="85"/>
      <c r="FF94" s="85">
        <v>22.7</v>
      </c>
      <c r="FG94" s="85"/>
      <c r="FH94" s="85"/>
      <c r="FI94" s="85">
        <f t="shared" si="50"/>
        <v>2.0486111111111112</v>
      </c>
      <c r="FJ94" s="85"/>
      <c r="FK94" s="86">
        <f t="shared" si="48"/>
        <v>0.95086825299623823</v>
      </c>
      <c r="FL94" s="86"/>
      <c r="FM94" s="86">
        <f t="shared" si="70"/>
        <v>3.2955088389870997</v>
      </c>
      <c r="FN94" s="84"/>
      <c r="FO94" s="84">
        <f t="shared" si="49"/>
        <v>25.918350792620746</v>
      </c>
      <c r="FP94" s="84"/>
      <c r="FQ94" s="84">
        <f t="shared" si="71"/>
        <v>2.2279009126466756</v>
      </c>
      <c r="FR94" s="86">
        <f t="shared" si="66"/>
        <v>-1.0923032407407407</v>
      </c>
      <c r="FS94" s="85"/>
      <c r="FT94" s="85">
        <v>1.1000000000000001</v>
      </c>
      <c r="FU94" s="85"/>
      <c r="FV94" s="85">
        <v>35.6</v>
      </c>
      <c r="FW94" s="85"/>
      <c r="FX94" s="85">
        <v>27</v>
      </c>
      <c r="FY94" s="85"/>
      <c r="FZ94" s="85">
        <v>282</v>
      </c>
      <c r="GA94" s="85"/>
      <c r="GB94" s="85">
        <v>8</v>
      </c>
    </row>
    <row r="95" spans="1:184">
      <c r="A95" s="84">
        <v>93</v>
      </c>
      <c r="B95" s="93">
        <v>5723942</v>
      </c>
      <c r="C95" s="85">
        <v>20181022</v>
      </c>
      <c r="D95" s="88">
        <v>73</v>
      </c>
      <c r="E95" s="85">
        <v>0</v>
      </c>
      <c r="F95" s="88">
        <v>156.30000000000001</v>
      </c>
      <c r="G95" s="88">
        <v>64.400000000000006</v>
      </c>
      <c r="H95" s="84">
        <f t="shared" si="59"/>
        <v>26.361366026339262</v>
      </c>
      <c r="I95" s="86">
        <v>1</v>
      </c>
      <c r="J95" s="86">
        <v>1</v>
      </c>
      <c r="K95" s="86">
        <v>1</v>
      </c>
      <c r="L95" s="86">
        <v>1</v>
      </c>
      <c r="M95" s="86">
        <v>0</v>
      </c>
      <c r="N95" s="86">
        <v>0</v>
      </c>
      <c r="O95" s="86">
        <v>1</v>
      </c>
      <c r="P95" s="86">
        <v>0</v>
      </c>
      <c r="Q95" s="86">
        <v>0</v>
      </c>
      <c r="R95" s="86">
        <v>1</v>
      </c>
      <c r="S95" s="85">
        <v>1</v>
      </c>
      <c r="T95" s="85">
        <v>0</v>
      </c>
      <c r="U95" s="85">
        <v>1</v>
      </c>
      <c r="V95" s="85">
        <v>1</v>
      </c>
      <c r="W95" s="85">
        <v>1</v>
      </c>
      <c r="X95" s="85">
        <v>3</v>
      </c>
      <c r="Y95" s="85">
        <v>2</v>
      </c>
      <c r="Z95" s="85">
        <v>1</v>
      </c>
      <c r="AA95" s="85">
        <v>1</v>
      </c>
      <c r="AB95" s="85">
        <v>1</v>
      </c>
      <c r="AC95" s="85">
        <v>1</v>
      </c>
      <c r="AD95" s="85">
        <v>1</v>
      </c>
      <c r="AE95" s="85">
        <v>0</v>
      </c>
      <c r="AF95" s="88">
        <v>24</v>
      </c>
      <c r="AG95" s="85">
        <v>45.8</v>
      </c>
      <c r="AH95" s="88">
        <v>7.5</v>
      </c>
      <c r="AI95" s="88">
        <v>40</v>
      </c>
      <c r="AJ95" s="85">
        <v>0</v>
      </c>
      <c r="AK95" s="85">
        <v>0</v>
      </c>
      <c r="AL95" s="85">
        <v>0</v>
      </c>
      <c r="AM95" s="85">
        <v>1</v>
      </c>
      <c r="AN95" s="86">
        <f t="shared" si="55"/>
        <v>2.1566597653554172E-2</v>
      </c>
      <c r="AO95" s="85">
        <v>4</v>
      </c>
      <c r="AP95" s="85">
        <v>1</v>
      </c>
      <c r="AQ95" s="88">
        <v>40</v>
      </c>
      <c r="AR95" s="85"/>
      <c r="AS95" s="88">
        <v>0</v>
      </c>
      <c r="AT95" s="85"/>
      <c r="AU95" s="88">
        <v>700</v>
      </c>
      <c r="AV95" s="88">
        <v>2500</v>
      </c>
      <c r="AW95" s="88">
        <v>2200</v>
      </c>
      <c r="AX95" s="88">
        <v>1100</v>
      </c>
      <c r="AY95" s="85">
        <v>1000</v>
      </c>
      <c r="AZ95" s="85">
        <f t="shared" si="60"/>
        <v>3200</v>
      </c>
      <c r="BA95" s="86">
        <f t="shared" si="76"/>
        <v>6500</v>
      </c>
      <c r="BB95" s="86">
        <v>0</v>
      </c>
      <c r="BC95" s="86">
        <v>650</v>
      </c>
      <c r="BD95" s="86">
        <v>1350</v>
      </c>
      <c r="BE95" s="86">
        <v>500</v>
      </c>
      <c r="BF95" s="86">
        <f t="shared" si="52"/>
        <v>2500</v>
      </c>
      <c r="BG95" s="86">
        <f t="shared" si="53"/>
        <v>700</v>
      </c>
      <c r="BH95" s="86">
        <f t="shared" si="53"/>
        <v>1850</v>
      </c>
      <c r="BI95" s="86">
        <f t="shared" si="53"/>
        <v>850</v>
      </c>
      <c r="BJ95" s="86">
        <f t="shared" si="53"/>
        <v>600</v>
      </c>
      <c r="BK95" s="87">
        <f t="shared" si="67"/>
        <v>4000</v>
      </c>
      <c r="BL95" s="87">
        <f t="shared" si="78"/>
        <v>0</v>
      </c>
      <c r="BM95" s="87">
        <f t="shared" si="78"/>
        <v>0.26</v>
      </c>
      <c r="BN95" s="87">
        <f t="shared" si="78"/>
        <v>0.61363636363636365</v>
      </c>
      <c r="BO95" s="87">
        <f t="shared" si="78"/>
        <v>0.45454545454545453</v>
      </c>
      <c r="BP95" s="87">
        <f t="shared" si="68"/>
        <v>0.38461538461538464</v>
      </c>
      <c r="BQ95" s="88">
        <v>120</v>
      </c>
      <c r="BR95" s="88">
        <v>120</v>
      </c>
      <c r="BS95" s="88">
        <v>107</v>
      </c>
      <c r="BT95" s="88">
        <v>132</v>
      </c>
      <c r="BU95" s="88">
        <v>88</v>
      </c>
      <c r="BV95" s="88">
        <v>83</v>
      </c>
      <c r="BW95" s="88">
        <v>74</v>
      </c>
      <c r="BX95" s="88">
        <v>88</v>
      </c>
      <c r="BY95" s="88">
        <v>68</v>
      </c>
      <c r="BZ95" s="88">
        <v>85</v>
      </c>
      <c r="CA95" s="88">
        <v>78</v>
      </c>
      <c r="CB95" s="88">
        <v>90</v>
      </c>
      <c r="CC95" s="88">
        <v>38.6</v>
      </c>
      <c r="CD95" s="88">
        <v>37.5</v>
      </c>
      <c r="CE95" s="88">
        <v>37.299999999999997</v>
      </c>
      <c r="CF95" s="88">
        <v>36.5</v>
      </c>
      <c r="CG95" s="86">
        <f t="shared" si="75"/>
        <v>2.5906735751295335E-2</v>
      </c>
      <c r="CH95" s="86">
        <f t="shared" si="75"/>
        <v>2.6666666666666668E-2</v>
      </c>
      <c r="CI95" s="86">
        <f t="shared" si="75"/>
        <v>2.6809651474530832E-2</v>
      </c>
      <c r="CJ95" s="86">
        <f t="shared" si="75"/>
        <v>2.7397260273972601E-2</v>
      </c>
      <c r="CK95" s="88">
        <v>4.4000000000000004</v>
      </c>
      <c r="CL95" s="88">
        <v>3.9</v>
      </c>
      <c r="CM95" s="88">
        <v>3.4</v>
      </c>
      <c r="CN95" s="88">
        <v>3.7</v>
      </c>
      <c r="CO95" s="88">
        <v>48.6</v>
      </c>
      <c r="CP95" s="88">
        <v>37.299999999999997</v>
      </c>
      <c r="CQ95" s="88">
        <v>22.8</v>
      </c>
      <c r="CR95" s="88">
        <v>19.2</v>
      </c>
      <c r="CS95" s="88">
        <v>18.100000000000001</v>
      </c>
      <c r="CT95" s="88">
        <v>1.21</v>
      </c>
      <c r="CU95" s="88">
        <v>1.1299999999999999</v>
      </c>
      <c r="CV95" s="88">
        <v>0.93</v>
      </c>
      <c r="CW95" s="88">
        <v>0.9</v>
      </c>
      <c r="CX95" s="85">
        <v>0.79</v>
      </c>
      <c r="CY95" s="86">
        <f t="shared" si="56"/>
        <v>0.30999999999999994</v>
      </c>
      <c r="CZ95" s="86">
        <f t="shared" si="61"/>
        <v>-8.0000000000000071E-2</v>
      </c>
      <c r="DA95" s="88">
        <v>0</v>
      </c>
      <c r="DB95" s="86">
        <f t="shared" si="54"/>
        <v>40.165289256198349</v>
      </c>
      <c r="DC95" s="86">
        <f t="shared" si="54"/>
        <v>33.008849557522126</v>
      </c>
      <c r="DD95" s="86">
        <f t="shared" si="54"/>
        <v>24.516129032258064</v>
      </c>
      <c r="DE95" s="86">
        <f t="shared" si="54"/>
        <v>21.333333333333332</v>
      </c>
      <c r="DF95" s="88">
        <v>34</v>
      </c>
      <c r="DG95" s="88">
        <v>36.6</v>
      </c>
      <c r="DH95" s="88">
        <v>45.3</v>
      </c>
      <c r="DI95" s="88">
        <v>47</v>
      </c>
      <c r="DJ95" s="88">
        <v>11.5</v>
      </c>
      <c r="DK95" s="88">
        <v>11.9</v>
      </c>
      <c r="DL95" s="88">
        <v>9.8000000000000007</v>
      </c>
      <c r="DM95" s="88">
        <v>8.9</v>
      </c>
      <c r="DN95" s="88">
        <v>135</v>
      </c>
      <c r="DO95" s="88">
        <v>142</v>
      </c>
      <c r="DP95" s="88">
        <v>141</v>
      </c>
      <c r="DQ95" s="88">
        <v>143</v>
      </c>
      <c r="DR95" s="85">
        <v>143</v>
      </c>
      <c r="DS95" s="86">
        <f t="shared" si="57"/>
        <v>7</v>
      </c>
      <c r="DT95" s="86">
        <f t="shared" si="73"/>
        <v>6</v>
      </c>
      <c r="DU95" s="86">
        <f t="shared" si="74"/>
        <v>8</v>
      </c>
      <c r="DV95" s="86">
        <f t="shared" si="62"/>
        <v>143</v>
      </c>
      <c r="DW95" s="86">
        <f t="shared" si="63"/>
        <v>8</v>
      </c>
      <c r="DX95" s="86">
        <f t="shared" si="58"/>
        <v>8</v>
      </c>
      <c r="DY95" s="86">
        <f t="shared" si="64"/>
        <v>17.481889256198347</v>
      </c>
      <c r="DZ95" s="88">
        <v>3.9</v>
      </c>
      <c r="EA95" s="88">
        <v>4.4000000000000004</v>
      </c>
      <c r="EB95" s="88">
        <v>4.0999999999999996</v>
      </c>
      <c r="EC95" s="88">
        <v>4</v>
      </c>
      <c r="ED95" s="88">
        <v>4.9000000000000004</v>
      </c>
      <c r="EE95" s="88">
        <v>219</v>
      </c>
      <c r="EF95" s="88">
        <v>1211.4000000000001</v>
      </c>
      <c r="EG95" s="88">
        <v>652.79999999999995</v>
      </c>
      <c r="EH95" s="85">
        <f t="shared" si="69"/>
        <v>-558.60000000000014</v>
      </c>
      <c r="EI95" s="88">
        <v>288</v>
      </c>
      <c r="EJ95" s="82">
        <f t="shared" si="65"/>
        <v>299.52380952380952</v>
      </c>
      <c r="EK95" s="88">
        <v>295</v>
      </c>
      <c r="EL95" s="88">
        <v>286</v>
      </c>
      <c r="EM95" s="84"/>
      <c r="EN95" s="85">
        <v>405</v>
      </c>
      <c r="EO95" s="85">
        <v>455</v>
      </c>
      <c r="EP95" s="85">
        <v>580</v>
      </c>
      <c r="EQ95" s="84"/>
      <c r="ER95" s="86">
        <f t="shared" si="77"/>
        <v>50</v>
      </c>
      <c r="ES95" s="85">
        <v>525</v>
      </c>
      <c r="ET95" s="85">
        <v>758</v>
      </c>
      <c r="EU95" s="85"/>
      <c r="EV95" s="85">
        <v>60</v>
      </c>
      <c r="EW95" s="85">
        <v>93.8</v>
      </c>
      <c r="EX95" s="85"/>
      <c r="EY95" s="85">
        <v>66</v>
      </c>
      <c r="EZ95" s="85"/>
      <c r="FA95" s="85">
        <v>128</v>
      </c>
      <c r="FB95" s="85"/>
      <c r="FC95" s="85">
        <v>20.6</v>
      </c>
      <c r="FD95" s="85">
        <v>17.899999999999999</v>
      </c>
      <c r="FE95" s="85"/>
      <c r="FF95" s="85">
        <v>37.9</v>
      </c>
      <c r="FG95" s="85"/>
      <c r="FH95" s="85">
        <f t="shared" si="39"/>
        <v>1.40625</v>
      </c>
      <c r="FI95" s="85">
        <f t="shared" si="50"/>
        <v>2.0279720279720279</v>
      </c>
      <c r="FJ95" s="85">
        <f t="shared" si="40"/>
        <v>0.98592592592592587</v>
      </c>
      <c r="FK95" s="86">
        <f t="shared" si="48"/>
        <v>0.75387299267896279</v>
      </c>
      <c r="FL95" s="86">
        <f t="shared" si="44"/>
        <v>10.652136752136752</v>
      </c>
      <c r="FM95" s="86">
        <f t="shared" si="70"/>
        <v>3.076672033418911</v>
      </c>
      <c r="FN95" s="84">
        <f t="shared" si="45"/>
        <v>21.784979423868311</v>
      </c>
      <c r="FO95" s="84">
        <f t="shared" si="49"/>
        <v>35.270765352401376</v>
      </c>
      <c r="FP95" s="84">
        <f t="shared" si="46"/>
        <v>3.7561253561253563</v>
      </c>
      <c r="FQ95" s="84">
        <f t="shared" si="71"/>
        <v>1.8013370865587612</v>
      </c>
      <c r="FR95" s="86">
        <f t="shared" si="66"/>
        <v>-0.71386946386946393</v>
      </c>
      <c r="FS95" s="85">
        <v>12</v>
      </c>
      <c r="FT95" s="85">
        <v>6.6</v>
      </c>
      <c r="FU95" s="85">
        <v>208</v>
      </c>
      <c r="FV95" s="85">
        <v>167</v>
      </c>
      <c r="FW95" s="85"/>
      <c r="FX95" s="85">
        <v>5</v>
      </c>
      <c r="FY95" s="85"/>
      <c r="FZ95" s="85">
        <v>69</v>
      </c>
      <c r="GA95" s="85"/>
      <c r="GB95" s="85">
        <v>7</v>
      </c>
    </row>
    <row r="96" spans="1:184">
      <c r="A96" s="84">
        <v>94</v>
      </c>
      <c r="B96" s="93">
        <v>810242</v>
      </c>
      <c r="C96" s="85">
        <v>20181107</v>
      </c>
      <c r="D96" s="88">
        <v>91</v>
      </c>
      <c r="E96" s="85">
        <v>1</v>
      </c>
      <c r="F96" s="88">
        <v>166</v>
      </c>
      <c r="G96" s="88">
        <v>50.1</v>
      </c>
      <c r="H96" s="84">
        <f t="shared" si="59"/>
        <v>18.18115836841341</v>
      </c>
      <c r="I96" s="86">
        <v>0</v>
      </c>
      <c r="J96" s="86">
        <v>0</v>
      </c>
      <c r="K96" s="86">
        <v>0</v>
      </c>
      <c r="L96" s="86">
        <v>0</v>
      </c>
      <c r="M96" s="86">
        <v>0</v>
      </c>
      <c r="N96" s="86">
        <v>0</v>
      </c>
      <c r="O96" s="86">
        <v>0</v>
      </c>
      <c r="P96" s="86">
        <v>0</v>
      </c>
      <c r="Q96" s="86">
        <v>0</v>
      </c>
      <c r="R96" s="86">
        <v>0</v>
      </c>
      <c r="S96" s="85">
        <v>1</v>
      </c>
      <c r="T96" s="85">
        <v>0</v>
      </c>
      <c r="U96" s="85">
        <v>0</v>
      </c>
      <c r="V96" s="85">
        <v>0</v>
      </c>
      <c r="W96" s="85">
        <v>0</v>
      </c>
      <c r="X96" s="85">
        <v>2</v>
      </c>
      <c r="Y96" s="85">
        <v>2</v>
      </c>
      <c r="Z96" s="85">
        <v>1</v>
      </c>
      <c r="AA96" s="85">
        <v>1</v>
      </c>
      <c r="AB96" s="85">
        <v>0</v>
      </c>
      <c r="AC96" s="85">
        <v>0</v>
      </c>
      <c r="AD96" s="85">
        <v>0</v>
      </c>
      <c r="AE96" s="85">
        <v>0</v>
      </c>
      <c r="AF96" s="88">
        <v>39.200000000000003</v>
      </c>
      <c r="AG96" s="85">
        <v>28.1</v>
      </c>
      <c r="AH96" s="88">
        <v>7.5</v>
      </c>
      <c r="AI96" s="88">
        <v>9</v>
      </c>
      <c r="AJ96" s="85">
        <v>0</v>
      </c>
      <c r="AK96" s="85">
        <v>0</v>
      </c>
      <c r="AL96" s="85">
        <v>0</v>
      </c>
      <c r="AM96" s="85">
        <v>1</v>
      </c>
      <c r="AN96" s="86">
        <f>2000/24/60/G96/2</f>
        <v>1.3861166555777333E-2</v>
      </c>
      <c r="AO96" s="85">
        <v>3</v>
      </c>
      <c r="AP96" s="85">
        <v>0</v>
      </c>
      <c r="AQ96" s="88">
        <v>27</v>
      </c>
      <c r="AR96" s="85"/>
      <c r="AS96" s="88">
        <v>0</v>
      </c>
      <c r="AT96" s="85"/>
      <c r="AU96" s="88">
        <v>400</v>
      </c>
      <c r="AV96" s="88">
        <v>2300</v>
      </c>
      <c r="AW96" s="88">
        <v>2000</v>
      </c>
      <c r="AX96" s="88">
        <v>1000</v>
      </c>
      <c r="AY96" s="85">
        <v>2450</v>
      </c>
      <c r="AZ96" s="85">
        <f t="shared" si="60"/>
        <v>2700</v>
      </c>
      <c r="BA96" s="86">
        <f t="shared" si="76"/>
        <v>5700</v>
      </c>
      <c r="BB96" s="86">
        <v>0</v>
      </c>
      <c r="BC96" s="86">
        <v>670</v>
      </c>
      <c r="BD96" s="86">
        <v>1280</v>
      </c>
      <c r="BE96" s="86">
        <v>700</v>
      </c>
      <c r="BF96" s="86">
        <f t="shared" si="52"/>
        <v>2650</v>
      </c>
      <c r="BG96" s="86">
        <f t="shared" si="53"/>
        <v>400</v>
      </c>
      <c r="BH96" s="86">
        <f t="shared" si="53"/>
        <v>1630</v>
      </c>
      <c r="BI96" s="86">
        <f t="shared" si="53"/>
        <v>720</v>
      </c>
      <c r="BJ96" s="86">
        <f t="shared" si="53"/>
        <v>300</v>
      </c>
      <c r="BK96" s="87">
        <f t="shared" si="67"/>
        <v>3050</v>
      </c>
      <c r="BL96" s="87">
        <f t="shared" si="78"/>
        <v>0</v>
      </c>
      <c r="BM96" s="87">
        <f t="shared" si="78"/>
        <v>0.29130434782608694</v>
      </c>
      <c r="BN96" s="87">
        <f t="shared" si="78"/>
        <v>0.64</v>
      </c>
      <c r="BO96" s="87">
        <f t="shared" si="78"/>
        <v>0.7</v>
      </c>
      <c r="BP96" s="87">
        <f t="shared" si="68"/>
        <v>0.46491228070175439</v>
      </c>
      <c r="BQ96" s="88">
        <v>167</v>
      </c>
      <c r="BR96" s="88">
        <v>148</v>
      </c>
      <c r="BS96" s="88">
        <v>131</v>
      </c>
      <c r="BT96" s="88">
        <v>112</v>
      </c>
      <c r="BU96" s="88">
        <v>72</v>
      </c>
      <c r="BV96" s="88">
        <v>65</v>
      </c>
      <c r="BW96" s="88">
        <v>78</v>
      </c>
      <c r="BX96" s="88">
        <v>62</v>
      </c>
      <c r="BY96" s="88">
        <v>53</v>
      </c>
      <c r="BZ96" s="88">
        <v>85</v>
      </c>
      <c r="CA96" s="88">
        <v>87</v>
      </c>
      <c r="CB96" s="88">
        <v>80</v>
      </c>
      <c r="CC96" s="88">
        <v>27.2</v>
      </c>
      <c r="CD96" s="88">
        <v>25.4</v>
      </c>
      <c r="CE96" s="88">
        <v>25.6</v>
      </c>
      <c r="CF96" s="88">
        <v>24.9</v>
      </c>
      <c r="CG96" s="86">
        <f t="shared" si="75"/>
        <v>3.6764705882352942E-2</v>
      </c>
      <c r="CH96" s="86">
        <f t="shared" si="75"/>
        <v>3.937007874015748E-2</v>
      </c>
      <c r="CI96" s="86">
        <f t="shared" si="75"/>
        <v>3.90625E-2</v>
      </c>
      <c r="CJ96" s="86">
        <f t="shared" si="75"/>
        <v>4.0160642570281124E-2</v>
      </c>
      <c r="CK96" s="88">
        <v>1.9</v>
      </c>
      <c r="CL96" s="88">
        <v>1.6</v>
      </c>
      <c r="CM96" s="88">
        <v>1.5</v>
      </c>
      <c r="CN96" s="88">
        <v>1.7</v>
      </c>
      <c r="CO96" s="88">
        <v>18.899999999999999</v>
      </c>
      <c r="CP96" s="88">
        <v>20</v>
      </c>
      <c r="CQ96" s="88">
        <v>20.100000000000001</v>
      </c>
      <c r="CR96" s="88">
        <v>21</v>
      </c>
      <c r="CS96" s="88">
        <v>19.399999999999999</v>
      </c>
      <c r="CT96" s="88">
        <v>1.65</v>
      </c>
      <c r="CU96" s="88">
        <v>1.79</v>
      </c>
      <c r="CV96" s="88">
        <v>1.91</v>
      </c>
      <c r="CW96" s="88">
        <v>2.2000000000000002</v>
      </c>
      <c r="CX96" s="85">
        <v>2.86</v>
      </c>
      <c r="CY96" s="86">
        <f t="shared" si="56"/>
        <v>0.55000000000000027</v>
      </c>
      <c r="CZ96" s="86">
        <f t="shared" si="61"/>
        <v>0.55000000000000027</v>
      </c>
      <c r="DA96" s="88">
        <v>1</v>
      </c>
      <c r="DB96" s="86">
        <f t="shared" si="54"/>
        <v>11.454545454545455</v>
      </c>
      <c r="DC96" s="86">
        <f t="shared" si="54"/>
        <v>11.173184357541899</v>
      </c>
      <c r="DD96" s="86">
        <f t="shared" si="54"/>
        <v>10.523560209424085</v>
      </c>
      <c r="DE96" s="86">
        <f t="shared" si="54"/>
        <v>9.545454545454545</v>
      </c>
      <c r="DF96" s="88">
        <v>30.7</v>
      </c>
      <c r="DG96" s="88">
        <v>28.1</v>
      </c>
      <c r="DH96" s="88">
        <v>26.2</v>
      </c>
      <c r="DI96" s="88">
        <v>22.4</v>
      </c>
      <c r="DJ96" s="88">
        <v>7.2</v>
      </c>
      <c r="DK96" s="88">
        <v>7.5</v>
      </c>
      <c r="DL96" s="88">
        <v>7.9</v>
      </c>
      <c r="DM96" s="88">
        <v>7.9</v>
      </c>
      <c r="DN96" s="88">
        <v>145</v>
      </c>
      <c r="DO96" s="88">
        <v>147</v>
      </c>
      <c r="DP96" s="88">
        <v>146</v>
      </c>
      <c r="DQ96" s="88">
        <v>145</v>
      </c>
      <c r="DR96" s="85">
        <v>147</v>
      </c>
      <c r="DS96" s="86">
        <f t="shared" si="57"/>
        <v>2</v>
      </c>
      <c r="DT96" s="86">
        <f t="shared" si="73"/>
        <v>1</v>
      </c>
      <c r="DU96" s="86">
        <f t="shared" si="74"/>
        <v>0</v>
      </c>
      <c r="DV96" s="86">
        <f t="shared" si="62"/>
        <v>147</v>
      </c>
      <c r="DW96" s="86">
        <f t="shared" si="63"/>
        <v>2</v>
      </c>
      <c r="DX96" s="86">
        <f t="shared" si="58"/>
        <v>2</v>
      </c>
      <c r="DY96" s="86">
        <f t="shared" si="64"/>
        <v>18.239545454545457</v>
      </c>
      <c r="DZ96" s="88">
        <v>3.5</v>
      </c>
      <c r="EA96" s="88">
        <v>3.5</v>
      </c>
      <c r="EB96" s="88">
        <v>3.6</v>
      </c>
      <c r="EC96" s="88">
        <v>3.7</v>
      </c>
      <c r="ED96" s="88">
        <v>3.8</v>
      </c>
      <c r="EE96" s="88">
        <v>95</v>
      </c>
      <c r="EF96" s="88">
        <v>1164</v>
      </c>
      <c r="EG96" s="88">
        <v>826</v>
      </c>
      <c r="EH96" s="85">
        <f t="shared" si="69"/>
        <v>-338</v>
      </c>
      <c r="EI96" s="88">
        <v>295</v>
      </c>
      <c r="EJ96" s="82">
        <f t="shared" si="65"/>
        <v>302.02777777777777</v>
      </c>
      <c r="EK96" s="88">
        <v>296</v>
      </c>
      <c r="EL96" s="88">
        <v>299</v>
      </c>
      <c r="EM96" s="84"/>
      <c r="EN96" s="85">
        <v>428</v>
      </c>
      <c r="EO96" s="85">
        <v>299</v>
      </c>
      <c r="EP96" s="85">
        <v>232</v>
      </c>
      <c r="EQ96" s="84"/>
      <c r="ER96" s="86">
        <f t="shared" si="77"/>
        <v>-129</v>
      </c>
      <c r="ES96" s="85">
        <v>278</v>
      </c>
      <c r="ET96" s="85">
        <v>87</v>
      </c>
      <c r="EU96" s="85"/>
      <c r="EV96" s="85">
        <v>54.4</v>
      </c>
      <c r="EW96" s="85">
        <v>19.399999999999999</v>
      </c>
      <c r="EX96" s="85"/>
      <c r="EY96" s="85">
        <v>132</v>
      </c>
      <c r="EZ96" s="85"/>
      <c r="FA96" s="85">
        <v>92</v>
      </c>
      <c r="FB96" s="85"/>
      <c r="FC96" s="85">
        <v>26.8</v>
      </c>
      <c r="FD96" s="85">
        <v>12.9</v>
      </c>
      <c r="FE96" s="85"/>
      <c r="FF96" s="85">
        <v>8.9</v>
      </c>
      <c r="FG96" s="85"/>
      <c r="FH96" s="85">
        <f t="shared" si="39"/>
        <v>1.4508474576271186</v>
      </c>
      <c r="FI96" s="85">
        <f t="shared" si="50"/>
        <v>0.77591973244147161</v>
      </c>
      <c r="FJ96" s="85">
        <f t="shared" si="40"/>
        <v>2.7611561866125762</v>
      </c>
      <c r="FK96" s="86">
        <f t="shared" si="48"/>
        <v>9.2264534679851327</v>
      </c>
      <c r="FL96" s="86">
        <f t="shared" si="44"/>
        <v>23.224789915966383</v>
      </c>
      <c r="FM96" s="86">
        <f t="shared" si="70"/>
        <v>50.046120455778627</v>
      </c>
      <c r="FN96" s="84">
        <f t="shared" si="45"/>
        <v>44.613678804855283</v>
      </c>
      <c r="FO96" s="84">
        <f t="shared" si="49"/>
        <v>66.112232968434483</v>
      </c>
      <c r="FP96" s="84">
        <f t="shared" si="46"/>
        <v>5.2777036048064083</v>
      </c>
      <c r="FQ96" s="84">
        <f t="shared" si="71"/>
        <v>4.3751134301270422</v>
      </c>
      <c r="FR96" s="86">
        <f t="shared" si="66"/>
        <v>0.38124767744332949</v>
      </c>
      <c r="FS96" s="85">
        <v>0.1</v>
      </c>
      <c r="FT96" s="85">
        <v>0.1</v>
      </c>
      <c r="FU96" s="85">
        <v>17.600000000000001</v>
      </c>
      <c r="FV96" s="85">
        <v>10</v>
      </c>
      <c r="FW96" s="85">
        <v>26</v>
      </c>
      <c r="FX96" s="85">
        <v>11</v>
      </c>
      <c r="FY96" s="85">
        <v>1007</v>
      </c>
      <c r="FZ96" s="85">
        <v>276</v>
      </c>
      <c r="GA96" s="85">
        <v>63</v>
      </c>
      <c r="GB96" s="85">
        <v>32</v>
      </c>
    </row>
    <row r="97" spans="1:184">
      <c r="A97" s="84">
        <v>95</v>
      </c>
      <c r="B97" s="93">
        <v>5600370</v>
      </c>
      <c r="C97" s="85">
        <v>20181210</v>
      </c>
      <c r="D97" s="88">
        <v>73</v>
      </c>
      <c r="E97" s="85">
        <v>0</v>
      </c>
      <c r="F97" s="88">
        <v>152.9</v>
      </c>
      <c r="G97" s="88">
        <v>52.3</v>
      </c>
      <c r="H97" s="84">
        <f t="shared" si="59"/>
        <v>22.371068006763505</v>
      </c>
      <c r="I97" s="86">
        <v>1</v>
      </c>
      <c r="J97" s="86">
        <v>1</v>
      </c>
      <c r="K97" s="86">
        <v>1</v>
      </c>
      <c r="L97" s="86">
        <v>0</v>
      </c>
      <c r="M97" s="86">
        <v>0</v>
      </c>
      <c r="N97" s="86">
        <v>0</v>
      </c>
      <c r="O97" s="86">
        <v>1</v>
      </c>
      <c r="P97" s="86">
        <v>1</v>
      </c>
      <c r="Q97" s="86">
        <v>1</v>
      </c>
      <c r="R97" s="86">
        <v>1</v>
      </c>
      <c r="S97" s="85">
        <v>1</v>
      </c>
      <c r="T97" s="85">
        <v>0</v>
      </c>
      <c r="U97" s="85">
        <v>0</v>
      </c>
      <c r="V97" s="85">
        <v>1</v>
      </c>
      <c r="W97" s="85">
        <v>1</v>
      </c>
      <c r="X97" s="85">
        <v>2</v>
      </c>
      <c r="Y97" s="85">
        <v>2</v>
      </c>
      <c r="Z97" s="85">
        <v>1</v>
      </c>
      <c r="AA97" s="85">
        <v>1</v>
      </c>
      <c r="AB97" s="85">
        <v>0</v>
      </c>
      <c r="AC97" s="85">
        <v>0</v>
      </c>
      <c r="AD97" s="85">
        <v>0</v>
      </c>
      <c r="AE97" s="85">
        <v>0</v>
      </c>
      <c r="AF97" s="88">
        <v>29.7</v>
      </c>
      <c r="AG97" s="85">
        <v>18.399999999999999</v>
      </c>
      <c r="AH97" s="88">
        <v>3.75</v>
      </c>
      <c r="AI97" s="88">
        <v>27</v>
      </c>
      <c r="AJ97" s="85">
        <v>0</v>
      </c>
      <c r="AK97" s="85">
        <v>0</v>
      </c>
      <c r="AL97" s="85">
        <v>0</v>
      </c>
      <c r="AM97" s="85">
        <v>1</v>
      </c>
      <c r="AN97" s="86">
        <f t="shared" ref="AN97" si="79">2000/24/60/G97</f>
        <v>2.6556192904185257E-2</v>
      </c>
      <c r="AO97" s="85">
        <v>8</v>
      </c>
      <c r="AP97" s="85">
        <v>1</v>
      </c>
      <c r="AQ97" s="88">
        <v>27</v>
      </c>
      <c r="AR97" s="88" t="s">
        <v>121</v>
      </c>
      <c r="AS97" s="88">
        <v>0</v>
      </c>
      <c r="AT97" s="88"/>
      <c r="AU97" s="85">
        <v>1950</v>
      </c>
      <c r="AV97" s="88">
        <v>2100</v>
      </c>
      <c r="AW97" s="88">
        <v>1700</v>
      </c>
      <c r="AX97" s="88">
        <v>2050</v>
      </c>
      <c r="AY97" s="85">
        <v>900</v>
      </c>
      <c r="AZ97" s="85">
        <f t="shared" si="60"/>
        <v>4050</v>
      </c>
      <c r="BA97" s="86">
        <f t="shared" si="76"/>
        <v>7800</v>
      </c>
      <c r="BB97" s="86">
        <v>300</v>
      </c>
      <c r="BC97" s="86">
        <v>550</v>
      </c>
      <c r="BD97" s="86">
        <v>300</v>
      </c>
      <c r="BE97" s="86">
        <v>540</v>
      </c>
      <c r="BF97" s="86">
        <f t="shared" si="52"/>
        <v>1690</v>
      </c>
      <c r="BG97" s="86">
        <f t="shared" si="53"/>
        <v>1650</v>
      </c>
      <c r="BH97" s="86">
        <f t="shared" si="53"/>
        <v>1550</v>
      </c>
      <c r="BI97" s="86">
        <f t="shared" si="53"/>
        <v>1400</v>
      </c>
      <c r="BJ97" s="86">
        <f t="shared" si="53"/>
        <v>1510</v>
      </c>
      <c r="BK97" s="87">
        <f t="shared" si="67"/>
        <v>6110</v>
      </c>
      <c r="BL97" s="87">
        <f t="shared" si="78"/>
        <v>0.15384615384615385</v>
      </c>
      <c r="BM97" s="87">
        <f t="shared" si="78"/>
        <v>0.26190476190476192</v>
      </c>
      <c r="BN97" s="87">
        <f t="shared" si="78"/>
        <v>0.17647058823529413</v>
      </c>
      <c r="BO97" s="87">
        <f t="shared" si="78"/>
        <v>0.26341463414634148</v>
      </c>
      <c r="BP97" s="87">
        <f t="shared" si="68"/>
        <v>0.21666666666666667</v>
      </c>
      <c r="BQ97" s="96">
        <v>144</v>
      </c>
      <c r="BR97" s="96">
        <v>138</v>
      </c>
      <c r="BS97" s="96">
        <v>143</v>
      </c>
      <c r="BT97" s="96">
        <v>143</v>
      </c>
      <c r="BU97" s="85">
        <v>76</v>
      </c>
      <c r="BV97" s="88">
        <v>71</v>
      </c>
      <c r="BW97" s="88">
        <v>72</v>
      </c>
      <c r="BX97" s="88">
        <v>70</v>
      </c>
      <c r="BY97" s="85">
        <v>84</v>
      </c>
      <c r="BZ97" s="88">
        <v>81</v>
      </c>
      <c r="CA97" s="88">
        <v>84</v>
      </c>
      <c r="CB97" s="88">
        <v>82</v>
      </c>
      <c r="CC97" s="88">
        <v>30.6</v>
      </c>
      <c r="CD97" s="88">
        <v>27.2</v>
      </c>
      <c r="CE97" s="88">
        <v>28.8</v>
      </c>
      <c r="CF97" s="88">
        <v>29.8</v>
      </c>
      <c r="CG97" s="86">
        <f t="shared" si="75"/>
        <v>3.2679738562091505E-2</v>
      </c>
      <c r="CH97" s="86">
        <f t="shared" si="75"/>
        <v>3.6764705882352942E-2</v>
      </c>
      <c r="CI97" s="86">
        <f t="shared" si="75"/>
        <v>3.4722222222222224E-2</v>
      </c>
      <c r="CJ97" s="86">
        <f t="shared" si="75"/>
        <v>3.3557046979865772E-2</v>
      </c>
      <c r="CK97" s="88">
        <v>2.5</v>
      </c>
      <c r="CL97" s="88">
        <v>2.2000000000000002</v>
      </c>
      <c r="CM97" s="88">
        <v>2.1</v>
      </c>
      <c r="CN97" s="88">
        <v>2</v>
      </c>
      <c r="CO97" s="88">
        <v>50.2</v>
      </c>
      <c r="CP97" s="88">
        <v>47.9</v>
      </c>
      <c r="CQ97" s="88">
        <v>46.4</v>
      </c>
      <c r="CR97" s="88">
        <v>45.4</v>
      </c>
      <c r="CS97" s="88">
        <v>46.2</v>
      </c>
      <c r="CT97" s="88">
        <v>11.5</v>
      </c>
      <c r="CU97" s="88">
        <v>10.9</v>
      </c>
      <c r="CV97" s="88">
        <v>10.5</v>
      </c>
      <c r="CW97" s="88">
        <v>10.4</v>
      </c>
      <c r="CX97" s="85">
        <v>9.6999999999999993</v>
      </c>
      <c r="CY97" s="86">
        <f t="shared" si="56"/>
        <v>1.0999999999999996</v>
      </c>
      <c r="CZ97" s="86">
        <f t="shared" si="61"/>
        <v>-0.59999999999999964</v>
      </c>
      <c r="DA97" s="88">
        <v>0</v>
      </c>
      <c r="DB97" s="86">
        <f t="shared" si="54"/>
        <v>4.3652173913043484</v>
      </c>
      <c r="DC97" s="86">
        <f t="shared" si="54"/>
        <v>4.3944954128440363</v>
      </c>
      <c r="DD97" s="86">
        <f t="shared" si="54"/>
        <v>4.4190476190476193</v>
      </c>
      <c r="DE97" s="86">
        <f t="shared" si="54"/>
        <v>4.365384615384615</v>
      </c>
      <c r="DF97" s="85">
        <v>11.5</v>
      </c>
      <c r="DG97" s="85">
        <v>10.9</v>
      </c>
      <c r="DH97" s="85">
        <v>10.5</v>
      </c>
      <c r="DI97" s="88">
        <v>10.4</v>
      </c>
      <c r="DJ97" s="88">
        <v>5.0999999999999996</v>
      </c>
      <c r="DK97" s="88">
        <v>5.7</v>
      </c>
      <c r="DL97" s="88">
        <v>5.7</v>
      </c>
      <c r="DM97" s="88">
        <v>5.9</v>
      </c>
      <c r="DN97" s="88">
        <v>148</v>
      </c>
      <c r="DO97" s="88">
        <v>146</v>
      </c>
      <c r="DP97" s="88">
        <v>146</v>
      </c>
      <c r="DQ97" s="88">
        <v>145</v>
      </c>
      <c r="DR97" s="85">
        <v>144</v>
      </c>
      <c r="DS97" s="86">
        <f t="shared" si="57"/>
        <v>-2</v>
      </c>
      <c r="DT97" s="86">
        <f t="shared" si="73"/>
        <v>-2</v>
      </c>
      <c r="DU97" s="86">
        <f t="shared" si="74"/>
        <v>-3</v>
      </c>
      <c r="DV97" s="86">
        <f t="shared" si="62"/>
        <v>148</v>
      </c>
      <c r="DW97" s="86">
        <f t="shared" si="63"/>
        <v>-2</v>
      </c>
      <c r="DX97" s="86">
        <f t="shared" si="58"/>
        <v>3</v>
      </c>
      <c r="DY97" s="86">
        <f t="shared" si="64"/>
        <v>17.830486956521739</v>
      </c>
      <c r="DZ97" s="85">
        <v>4.2</v>
      </c>
      <c r="EA97" s="85">
        <v>3.9</v>
      </c>
      <c r="EB97" s="85">
        <v>3.7</v>
      </c>
      <c r="EC97" s="88">
        <v>3.4</v>
      </c>
      <c r="ED97" s="88">
        <v>3.6</v>
      </c>
      <c r="EE97" s="88">
        <v>110</v>
      </c>
      <c r="EF97" s="88">
        <v>868.2</v>
      </c>
      <c r="EG97" s="88">
        <v>159.4</v>
      </c>
      <c r="EH97" s="85">
        <f t="shared" si="69"/>
        <v>-708.80000000000007</v>
      </c>
      <c r="EI97" s="85"/>
      <c r="EJ97" s="82">
        <f t="shared" si="65"/>
        <v>320.03968253968253</v>
      </c>
      <c r="EK97" s="85">
        <v>305</v>
      </c>
      <c r="EL97" s="85">
        <v>303</v>
      </c>
      <c r="EM97" s="85"/>
      <c r="EN97" s="85"/>
      <c r="EO97" s="85">
        <v>274</v>
      </c>
      <c r="EP97" s="85">
        <v>252</v>
      </c>
      <c r="EQ97" s="85"/>
      <c r="ER97" s="86">
        <f t="shared" si="77"/>
        <v>274</v>
      </c>
      <c r="ES97" s="85"/>
      <c r="ET97" s="85">
        <v>293</v>
      </c>
      <c r="EU97" s="85"/>
      <c r="EV97" s="85">
        <v>72</v>
      </c>
      <c r="EW97" s="85">
        <v>51.2</v>
      </c>
      <c r="EX97" s="85"/>
      <c r="EY97" s="85">
        <v>85</v>
      </c>
      <c r="EZ97" s="85"/>
      <c r="FA97" s="85">
        <v>57</v>
      </c>
      <c r="FB97" s="85"/>
      <c r="FC97" s="85">
        <v>16.2</v>
      </c>
      <c r="FD97" s="85">
        <v>8.5</v>
      </c>
      <c r="FE97" s="85"/>
      <c r="FF97" s="85">
        <v>16.2</v>
      </c>
      <c r="FG97" s="85"/>
      <c r="FH97" s="85"/>
      <c r="FI97" s="85">
        <f t="shared" si="50"/>
        <v>0.83168316831683164</v>
      </c>
      <c r="FJ97" s="85">
        <f t="shared" si="40"/>
        <v>9.1732357357357355</v>
      </c>
      <c r="FK97" s="86">
        <f t="shared" si="48"/>
        <v>7.4991861979166661</v>
      </c>
      <c r="FL97" s="86">
        <f t="shared" si="44"/>
        <v>61.607142857142847</v>
      </c>
      <c r="FM97" s="86">
        <f t="shared" si="70"/>
        <v>44.731987847222207</v>
      </c>
      <c r="FN97" s="85"/>
      <c r="FO97" s="85">
        <f t="shared" si="49"/>
        <v>120.15100784632034</v>
      </c>
      <c r="FP97" s="85"/>
      <c r="FQ97" s="84">
        <f t="shared" si="71"/>
        <v>2.8389550264550265</v>
      </c>
      <c r="FR97" s="86">
        <f t="shared" si="66"/>
        <v>0.10519801980198022</v>
      </c>
      <c r="FS97" s="85"/>
      <c r="FT97" s="85">
        <v>0.5</v>
      </c>
      <c r="FU97" s="85"/>
      <c r="FV97" s="85">
        <v>10</v>
      </c>
      <c r="FW97" s="85"/>
      <c r="FX97" s="85">
        <v>5</v>
      </c>
      <c r="FY97" s="85"/>
      <c r="FZ97" s="85">
        <v>137</v>
      </c>
      <c r="GA97" s="85"/>
      <c r="GB97" s="85">
        <v>23</v>
      </c>
    </row>
    <row r="98" spans="1:184">
      <c r="A98" s="84">
        <v>96</v>
      </c>
      <c r="B98" s="93">
        <v>5229139</v>
      </c>
      <c r="C98" s="85">
        <v>20181225</v>
      </c>
      <c r="D98" s="88">
        <v>92</v>
      </c>
      <c r="E98" s="85">
        <v>0</v>
      </c>
      <c r="F98" s="88">
        <v>140</v>
      </c>
      <c r="G98" s="88">
        <v>37</v>
      </c>
      <c r="H98" s="84">
        <f t="shared" si="59"/>
        <v>18.877551020408163</v>
      </c>
      <c r="I98" s="86">
        <v>0</v>
      </c>
      <c r="J98" s="86">
        <v>0</v>
      </c>
      <c r="K98" s="86">
        <v>0</v>
      </c>
      <c r="L98" s="86">
        <v>0</v>
      </c>
      <c r="M98" s="86">
        <v>1</v>
      </c>
      <c r="N98" s="86">
        <v>0</v>
      </c>
      <c r="O98" s="86">
        <v>0</v>
      </c>
      <c r="P98" s="86">
        <v>0</v>
      </c>
      <c r="Q98" s="86">
        <v>0</v>
      </c>
      <c r="R98" s="86">
        <v>1</v>
      </c>
      <c r="S98" s="85">
        <v>1</v>
      </c>
      <c r="T98" s="85">
        <v>0</v>
      </c>
      <c r="U98" s="85">
        <v>0</v>
      </c>
      <c r="V98" s="85">
        <v>0</v>
      </c>
      <c r="W98" s="85">
        <v>0</v>
      </c>
      <c r="X98" s="85">
        <v>2</v>
      </c>
      <c r="Y98" s="85">
        <v>2</v>
      </c>
      <c r="Z98" s="85">
        <v>1</v>
      </c>
      <c r="AA98" s="85">
        <v>1</v>
      </c>
      <c r="AB98" s="85">
        <v>1</v>
      </c>
      <c r="AC98" s="85">
        <v>1</v>
      </c>
      <c r="AD98" s="85">
        <v>1</v>
      </c>
      <c r="AE98" s="85">
        <v>0</v>
      </c>
      <c r="AF98" s="88">
        <v>25.3</v>
      </c>
      <c r="AG98" s="85">
        <v>15.4</v>
      </c>
      <c r="AH98" s="88">
        <v>7.5</v>
      </c>
      <c r="AI98" s="84"/>
      <c r="AJ98" s="85">
        <v>1</v>
      </c>
      <c r="AK98" s="85">
        <v>0</v>
      </c>
      <c r="AL98" s="85">
        <v>0</v>
      </c>
      <c r="AM98" s="85">
        <v>1</v>
      </c>
      <c r="AN98" s="86">
        <f t="shared" si="55"/>
        <v>3.7537537537537538E-2</v>
      </c>
      <c r="AO98" s="85">
        <v>1</v>
      </c>
      <c r="AP98" s="85">
        <v>1</v>
      </c>
      <c r="AQ98" s="84"/>
      <c r="AR98" s="88" t="s">
        <v>122</v>
      </c>
      <c r="AS98" s="88">
        <v>0</v>
      </c>
      <c r="AT98" s="88"/>
      <c r="AU98" s="88">
        <v>400</v>
      </c>
      <c r="AV98" s="88">
        <v>900</v>
      </c>
      <c r="AW98" s="88">
        <v>1200</v>
      </c>
      <c r="AX98" s="88">
        <v>1800</v>
      </c>
      <c r="AY98" s="85">
        <v>1000</v>
      </c>
      <c r="AZ98" s="85">
        <f t="shared" si="60"/>
        <v>1300</v>
      </c>
      <c r="BA98" s="86">
        <f t="shared" si="76"/>
        <v>4300</v>
      </c>
      <c r="BB98" s="86">
        <v>25</v>
      </c>
      <c r="BC98" s="86">
        <v>25</v>
      </c>
      <c r="BD98" s="86">
        <v>100</v>
      </c>
      <c r="BE98" s="86">
        <v>30</v>
      </c>
      <c r="BF98" s="86">
        <f t="shared" si="52"/>
        <v>180</v>
      </c>
      <c r="BG98" s="86">
        <f t="shared" si="53"/>
        <v>375</v>
      </c>
      <c r="BH98" s="86">
        <f t="shared" si="53"/>
        <v>875</v>
      </c>
      <c r="BI98" s="86">
        <f t="shared" si="53"/>
        <v>1100</v>
      </c>
      <c r="BJ98" s="86">
        <f t="shared" si="53"/>
        <v>1770</v>
      </c>
      <c r="BK98" s="87">
        <f t="shared" si="67"/>
        <v>4120</v>
      </c>
      <c r="BL98" s="87">
        <f t="shared" si="78"/>
        <v>6.25E-2</v>
      </c>
      <c r="BM98" s="87">
        <f t="shared" si="78"/>
        <v>2.7777777777777776E-2</v>
      </c>
      <c r="BN98" s="87">
        <f t="shared" si="78"/>
        <v>8.3333333333333329E-2</v>
      </c>
      <c r="BO98" s="87">
        <f t="shared" si="78"/>
        <v>1.6666666666666666E-2</v>
      </c>
      <c r="BP98" s="87">
        <f t="shared" si="68"/>
        <v>4.1860465116279069E-2</v>
      </c>
      <c r="BQ98" s="96">
        <v>127</v>
      </c>
      <c r="BR98" s="96">
        <v>129</v>
      </c>
      <c r="BS98" s="96">
        <v>135</v>
      </c>
      <c r="BT98" s="96">
        <v>106</v>
      </c>
      <c r="BU98" s="88">
        <v>78</v>
      </c>
      <c r="BV98" s="88">
        <v>68</v>
      </c>
      <c r="BW98" s="88">
        <v>73</v>
      </c>
      <c r="BX98" s="88">
        <v>77</v>
      </c>
      <c r="BY98" s="88">
        <v>98</v>
      </c>
      <c r="BZ98" s="88">
        <v>106</v>
      </c>
      <c r="CA98" s="88">
        <v>56</v>
      </c>
      <c r="CB98" s="88">
        <v>58</v>
      </c>
      <c r="CC98" s="88">
        <v>27.4</v>
      </c>
      <c r="CD98" s="88">
        <v>25.6</v>
      </c>
      <c r="CE98" s="88">
        <v>27.5</v>
      </c>
      <c r="CF98" s="88">
        <v>27.6</v>
      </c>
      <c r="CG98" s="86">
        <f t="shared" si="75"/>
        <v>3.6496350364963508E-2</v>
      </c>
      <c r="CH98" s="86">
        <f t="shared" si="75"/>
        <v>3.90625E-2</v>
      </c>
      <c r="CI98" s="86">
        <f t="shared" si="75"/>
        <v>3.6363636363636362E-2</v>
      </c>
      <c r="CJ98" s="86">
        <f t="shared" si="75"/>
        <v>3.6231884057971016E-2</v>
      </c>
      <c r="CK98" s="88">
        <v>4.3</v>
      </c>
      <c r="CL98" s="88">
        <v>3.8</v>
      </c>
      <c r="CM98" s="88">
        <v>4</v>
      </c>
      <c r="CN98" s="88">
        <v>4</v>
      </c>
      <c r="CO98" s="88">
        <v>83</v>
      </c>
      <c r="CP98" s="88">
        <v>85.5</v>
      </c>
      <c r="CQ98" s="88">
        <v>89.7</v>
      </c>
      <c r="CR98" s="88">
        <v>90.7</v>
      </c>
      <c r="CS98" s="88">
        <v>79.3</v>
      </c>
      <c r="CT98" s="88">
        <v>3.6</v>
      </c>
      <c r="CU98" s="88">
        <v>3.86</v>
      </c>
      <c r="CV98" s="88">
        <v>3.92</v>
      </c>
      <c r="CW98" s="88">
        <v>4.0199999999999996</v>
      </c>
      <c r="CX98" s="85">
        <v>3.82</v>
      </c>
      <c r="CY98" s="86">
        <f t="shared" si="56"/>
        <v>0.41999999999999948</v>
      </c>
      <c r="CZ98" s="86">
        <f t="shared" si="61"/>
        <v>0.41999999999999948</v>
      </c>
      <c r="DA98" s="88">
        <v>1</v>
      </c>
      <c r="DB98" s="86">
        <f t="shared" si="54"/>
        <v>23.055555555555554</v>
      </c>
      <c r="DC98" s="86">
        <f t="shared" si="54"/>
        <v>22.150259067357513</v>
      </c>
      <c r="DD98" s="86">
        <f t="shared" si="54"/>
        <v>22.882653061224492</v>
      </c>
      <c r="DE98" s="86">
        <f t="shared" si="54"/>
        <v>22.562189054726371</v>
      </c>
      <c r="DF98" s="88">
        <v>9.6</v>
      </c>
      <c r="DG98" s="88">
        <v>8.9</v>
      </c>
      <c r="DH98" s="88">
        <v>8.8000000000000007</v>
      </c>
      <c r="DI98" s="88">
        <v>8.5</v>
      </c>
      <c r="DJ98" s="88">
        <v>15.3</v>
      </c>
      <c r="DK98" s="88">
        <v>17.2</v>
      </c>
      <c r="DL98" s="88">
        <v>18.7</v>
      </c>
      <c r="DM98" s="88">
        <v>20.9</v>
      </c>
      <c r="DN98" s="88">
        <v>144</v>
      </c>
      <c r="DO98" s="88">
        <v>147</v>
      </c>
      <c r="DP98" s="88">
        <v>144</v>
      </c>
      <c r="DQ98" s="88">
        <v>147</v>
      </c>
      <c r="DR98" s="85">
        <v>149</v>
      </c>
      <c r="DS98" s="86">
        <f t="shared" si="57"/>
        <v>3</v>
      </c>
      <c r="DT98" s="86">
        <f t="shared" si="73"/>
        <v>0</v>
      </c>
      <c r="DU98" s="86">
        <f t="shared" si="74"/>
        <v>3</v>
      </c>
      <c r="DV98" s="86">
        <f t="shared" si="62"/>
        <v>147</v>
      </c>
      <c r="DW98" s="86">
        <f t="shared" si="63"/>
        <v>3</v>
      </c>
      <c r="DX98" s="86">
        <f t="shared" si="58"/>
        <v>3</v>
      </c>
      <c r="DY98" s="86">
        <f t="shared" si="64"/>
        <v>17.540577777777781</v>
      </c>
      <c r="DZ98" s="88">
        <v>5.7</v>
      </c>
      <c r="EA98" s="88">
        <v>4.5</v>
      </c>
      <c r="EB98" s="88">
        <v>4.5999999999999996</v>
      </c>
      <c r="EC98" s="88">
        <v>4</v>
      </c>
      <c r="ED98" s="88">
        <v>3.1</v>
      </c>
      <c r="EE98" s="88">
        <v>121</v>
      </c>
      <c r="EF98" s="88">
        <v>2412.4</v>
      </c>
      <c r="EG98" s="88">
        <v>748</v>
      </c>
      <c r="EH98" s="85">
        <f t="shared" si="69"/>
        <v>-1664.4</v>
      </c>
      <c r="EI98" s="84"/>
      <c r="EJ98" s="82">
        <f t="shared" si="65"/>
        <v>324.3650793650794</v>
      </c>
      <c r="EK98" s="88">
        <v>318</v>
      </c>
      <c r="EL98" s="88">
        <v>321</v>
      </c>
      <c r="EM98" s="84"/>
      <c r="EN98" s="85"/>
      <c r="EO98" s="85">
        <v>362</v>
      </c>
      <c r="EP98" s="85">
        <v>343</v>
      </c>
      <c r="EQ98" s="84"/>
      <c r="ER98" s="86">
        <f t="shared" si="77"/>
        <v>362</v>
      </c>
      <c r="ES98" s="85"/>
      <c r="ET98" s="85">
        <v>445</v>
      </c>
      <c r="EU98" s="85"/>
      <c r="EV98" s="85"/>
      <c r="EW98" s="85">
        <v>90.4</v>
      </c>
      <c r="EX98" s="85"/>
      <c r="EY98" s="85"/>
      <c r="EZ98" s="85"/>
      <c r="FA98" s="85">
        <v>61</v>
      </c>
      <c r="FB98" s="85"/>
      <c r="FC98" s="85"/>
      <c r="FD98" s="85">
        <v>19.100000000000001</v>
      </c>
      <c r="FE98" s="85"/>
      <c r="FF98" s="85">
        <v>15.1</v>
      </c>
      <c r="FG98" s="85"/>
      <c r="FH98" s="85"/>
      <c r="FI98" s="85">
        <f t="shared" si="50"/>
        <v>1.0685358255451713</v>
      </c>
      <c r="FJ98" s="85"/>
      <c r="FK98" s="86">
        <f t="shared" si="48"/>
        <v>1.7299697095682127</v>
      </c>
      <c r="FL98" s="86"/>
      <c r="FM98" s="86">
        <f t="shared" si="70"/>
        <v>26.03554096488724</v>
      </c>
      <c r="FN98" s="84"/>
      <c r="FO98" s="84">
        <f t="shared" si="49"/>
        <v>23.712740907721322</v>
      </c>
      <c r="FP98" s="84"/>
      <c r="FQ98" s="84">
        <f t="shared" si="71"/>
        <v>5.7661055205492344</v>
      </c>
      <c r="FR98" s="86">
        <f t="shared" si="66"/>
        <v>-4.7594323295257882E-2</v>
      </c>
      <c r="FS98" s="85"/>
      <c r="FT98" s="85">
        <v>11</v>
      </c>
      <c r="FU98" s="85"/>
      <c r="FV98" s="85">
        <v>203</v>
      </c>
      <c r="FW98" s="85"/>
      <c r="FX98" s="85">
        <v>7</v>
      </c>
      <c r="FY98" s="85"/>
      <c r="FZ98" s="85">
        <v>421</v>
      </c>
      <c r="GA98" s="85"/>
      <c r="GB98" s="85">
        <v>14</v>
      </c>
    </row>
    <row r="99" spans="1:184">
      <c r="A99" s="84">
        <v>97</v>
      </c>
      <c r="B99" s="93">
        <v>5746295</v>
      </c>
      <c r="C99" s="85">
        <v>20181225</v>
      </c>
      <c r="D99" s="88">
        <v>72</v>
      </c>
      <c r="E99" s="85">
        <v>0</v>
      </c>
      <c r="F99" s="88">
        <v>154.5</v>
      </c>
      <c r="G99" s="88">
        <v>75.099999999999994</v>
      </c>
      <c r="H99" s="84">
        <f t="shared" si="59"/>
        <v>31.461756789308865</v>
      </c>
      <c r="I99" s="86">
        <v>1</v>
      </c>
      <c r="J99" s="86">
        <v>1</v>
      </c>
      <c r="K99" s="86">
        <v>1</v>
      </c>
      <c r="L99" s="86">
        <v>1</v>
      </c>
      <c r="M99" s="86">
        <v>0</v>
      </c>
      <c r="N99" s="86">
        <v>1</v>
      </c>
      <c r="O99" s="86">
        <v>1</v>
      </c>
      <c r="P99" s="86">
        <v>1</v>
      </c>
      <c r="Q99" s="86">
        <v>1</v>
      </c>
      <c r="R99" s="86">
        <v>1</v>
      </c>
      <c r="S99" s="85">
        <v>1</v>
      </c>
      <c r="T99" s="85">
        <v>0</v>
      </c>
      <c r="U99" s="85">
        <v>0</v>
      </c>
      <c r="V99" s="85">
        <v>0</v>
      </c>
      <c r="W99" s="85">
        <v>0</v>
      </c>
      <c r="X99" s="85">
        <v>3</v>
      </c>
      <c r="Y99" s="85">
        <v>1</v>
      </c>
      <c r="Z99" s="85">
        <v>1</v>
      </c>
      <c r="AA99" s="85">
        <v>1</v>
      </c>
      <c r="AB99" s="85">
        <v>0</v>
      </c>
      <c r="AC99" s="85">
        <v>1</v>
      </c>
      <c r="AD99" s="85">
        <v>1</v>
      </c>
      <c r="AE99" s="85">
        <v>0</v>
      </c>
      <c r="AF99" s="88">
        <v>65.400000000000006</v>
      </c>
      <c r="AG99" s="85">
        <v>79</v>
      </c>
      <c r="AH99" s="88">
        <v>7.5</v>
      </c>
      <c r="AI99" s="88">
        <v>7</v>
      </c>
      <c r="AJ99" s="85">
        <v>0</v>
      </c>
      <c r="AK99" s="85">
        <v>0</v>
      </c>
      <c r="AL99" s="85">
        <v>0</v>
      </c>
      <c r="AM99" s="85">
        <v>1</v>
      </c>
      <c r="AN99" s="86">
        <f t="shared" si="55"/>
        <v>1.849386003846723E-2</v>
      </c>
      <c r="AO99" s="85">
        <v>10</v>
      </c>
      <c r="AP99" s="85">
        <v>0</v>
      </c>
      <c r="AQ99" s="88">
        <v>19</v>
      </c>
      <c r="AR99" s="88" t="s">
        <v>207</v>
      </c>
      <c r="AS99" s="88">
        <v>0</v>
      </c>
      <c r="AT99" s="88"/>
      <c r="AU99" s="88">
        <v>1800</v>
      </c>
      <c r="AV99" s="88">
        <v>2800</v>
      </c>
      <c r="AW99" s="88">
        <v>5550</v>
      </c>
      <c r="AX99" s="88">
        <v>4300</v>
      </c>
      <c r="AY99" s="85">
        <v>2000</v>
      </c>
      <c r="AZ99" s="85">
        <f t="shared" si="60"/>
        <v>4600</v>
      </c>
      <c r="BA99" s="86">
        <f t="shared" si="76"/>
        <v>14450</v>
      </c>
      <c r="BB99" s="86">
        <v>0</v>
      </c>
      <c r="BC99" s="86">
        <v>1400</v>
      </c>
      <c r="BD99" s="86">
        <v>2600</v>
      </c>
      <c r="BE99" s="86">
        <v>1760</v>
      </c>
      <c r="BF99" s="86">
        <f t="shared" si="52"/>
        <v>5760</v>
      </c>
      <c r="BG99" s="86">
        <f t="shared" si="53"/>
        <v>1800</v>
      </c>
      <c r="BH99" s="86">
        <f t="shared" si="53"/>
        <v>1400</v>
      </c>
      <c r="BI99" s="86">
        <f t="shared" si="53"/>
        <v>2950</v>
      </c>
      <c r="BJ99" s="86">
        <f t="shared" si="53"/>
        <v>2540</v>
      </c>
      <c r="BK99" s="87">
        <f t="shared" si="67"/>
        <v>8690</v>
      </c>
      <c r="BL99" s="87">
        <f t="shared" si="78"/>
        <v>0</v>
      </c>
      <c r="BM99" s="87">
        <f t="shared" si="78"/>
        <v>0.5</v>
      </c>
      <c r="BN99" s="87">
        <f t="shared" si="78"/>
        <v>0.46846846846846846</v>
      </c>
      <c r="BO99" s="87">
        <f t="shared" si="78"/>
        <v>0.40930232558139534</v>
      </c>
      <c r="BP99" s="87">
        <f t="shared" si="68"/>
        <v>0.3986159169550173</v>
      </c>
      <c r="BQ99" s="96">
        <v>156</v>
      </c>
      <c r="BR99" s="96">
        <v>140</v>
      </c>
      <c r="BS99" s="96">
        <v>140</v>
      </c>
      <c r="BT99" s="96">
        <v>128</v>
      </c>
      <c r="BU99" s="88">
        <v>94</v>
      </c>
      <c r="BV99" s="88">
        <v>78</v>
      </c>
      <c r="BW99" s="88">
        <v>72</v>
      </c>
      <c r="BX99" s="88">
        <v>61</v>
      </c>
      <c r="BY99" s="88">
        <v>76</v>
      </c>
      <c r="BZ99" s="88">
        <v>71</v>
      </c>
      <c r="CA99" s="88">
        <v>68</v>
      </c>
      <c r="CB99" s="88">
        <v>64</v>
      </c>
      <c r="CC99" s="88">
        <v>36.6</v>
      </c>
      <c r="CD99" s="88">
        <v>37.5</v>
      </c>
      <c r="CE99" s="88">
        <v>39.1</v>
      </c>
      <c r="CF99" s="88">
        <v>37.700000000000003</v>
      </c>
      <c r="CG99" s="86">
        <f t="shared" si="75"/>
        <v>2.7322404371584699E-2</v>
      </c>
      <c r="CH99" s="86">
        <f t="shared" si="75"/>
        <v>2.6666666666666668E-2</v>
      </c>
      <c r="CI99" s="86">
        <f t="shared" si="75"/>
        <v>2.557544757033248E-2</v>
      </c>
      <c r="CJ99" s="86">
        <f t="shared" si="75"/>
        <v>2.652519893899204E-2</v>
      </c>
      <c r="CK99" s="88">
        <v>3</v>
      </c>
      <c r="CL99" s="88">
        <v>2.6</v>
      </c>
      <c r="CM99" s="88">
        <v>3</v>
      </c>
      <c r="CN99" s="88">
        <v>2.9</v>
      </c>
      <c r="CO99" s="88">
        <v>23.5</v>
      </c>
      <c r="CP99" s="88">
        <v>13.6</v>
      </c>
      <c r="CQ99" s="88">
        <v>9.5</v>
      </c>
      <c r="CR99" s="88">
        <v>8.8000000000000007</v>
      </c>
      <c r="CS99" s="88">
        <v>13.9</v>
      </c>
      <c r="CT99" s="88">
        <v>0.74</v>
      </c>
      <c r="CU99" s="88">
        <v>0.8</v>
      </c>
      <c r="CV99" s="88">
        <v>0.81</v>
      </c>
      <c r="CW99" s="88">
        <v>0.86</v>
      </c>
      <c r="CX99" s="85">
        <v>1</v>
      </c>
      <c r="CY99" s="86">
        <f t="shared" si="56"/>
        <v>0.12</v>
      </c>
      <c r="CZ99" s="86">
        <f t="shared" si="61"/>
        <v>0.12</v>
      </c>
      <c r="DA99" s="88">
        <v>0</v>
      </c>
      <c r="DB99" s="86">
        <f t="shared" si="54"/>
        <v>31.756756756756758</v>
      </c>
      <c r="DC99" s="86">
        <f t="shared" si="54"/>
        <v>17</v>
      </c>
      <c r="DD99" s="86">
        <f t="shared" si="54"/>
        <v>11.728395061728394</v>
      </c>
      <c r="DE99" s="86">
        <f t="shared" si="54"/>
        <v>10.232558139534884</v>
      </c>
      <c r="DF99" s="88">
        <v>79</v>
      </c>
      <c r="DG99" s="88">
        <v>72.599999999999994</v>
      </c>
      <c r="DH99" s="88">
        <v>71.599999999999994</v>
      </c>
      <c r="DI99" s="88">
        <v>67.099999999999994</v>
      </c>
      <c r="DJ99" s="88">
        <v>4.9000000000000004</v>
      </c>
      <c r="DK99" s="88">
        <v>5.2</v>
      </c>
      <c r="DL99" s="88">
        <v>5.3</v>
      </c>
      <c r="DM99" s="88">
        <v>5.4</v>
      </c>
      <c r="DN99" s="88">
        <v>145</v>
      </c>
      <c r="DO99" s="88">
        <v>145</v>
      </c>
      <c r="DP99" s="88">
        <v>143</v>
      </c>
      <c r="DQ99" s="88">
        <v>142</v>
      </c>
      <c r="DR99" s="85">
        <v>141</v>
      </c>
      <c r="DS99" s="86">
        <f t="shared" si="57"/>
        <v>0</v>
      </c>
      <c r="DT99" s="86">
        <f t="shared" si="73"/>
        <v>-2</v>
      </c>
      <c r="DU99" s="86">
        <f t="shared" si="74"/>
        <v>-3</v>
      </c>
      <c r="DV99" s="86">
        <f t="shared" si="62"/>
        <v>145</v>
      </c>
      <c r="DW99" s="86">
        <f t="shared" si="63"/>
        <v>0</v>
      </c>
      <c r="DX99" s="86">
        <f t="shared" si="58"/>
        <v>3</v>
      </c>
      <c r="DY99" s="86">
        <f t="shared" si="64"/>
        <v>18.405216216216214</v>
      </c>
      <c r="DZ99" s="88">
        <v>4</v>
      </c>
      <c r="EA99" s="88">
        <v>3.8</v>
      </c>
      <c r="EB99" s="88">
        <v>3.9</v>
      </c>
      <c r="EC99" s="88">
        <v>4.4000000000000004</v>
      </c>
      <c r="ED99" s="88">
        <v>4.8</v>
      </c>
      <c r="EE99" s="88">
        <v>107</v>
      </c>
      <c r="EF99" s="88">
        <v>260.5</v>
      </c>
      <c r="EG99" s="88">
        <v>210.5</v>
      </c>
      <c r="EH99" s="85">
        <f t="shared" si="69"/>
        <v>-50</v>
      </c>
      <c r="EI99" s="84"/>
      <c r="EJ99" s="82">
        <f t="shared" si="65"/>
        <v>304.33730158730162</v>
      </c>
      <c r="EK99" s="88">
        <v>290</v>
      </c>
      <c r="EL99" s="88">
        <v>284</v>
      </c>
      <c r="EM99" s="84"/>
      <c r="EN99" s="85"/>
      <c r="EO99" s="85">
        <v>321</v>
      </c>
      <c r="EP99" s="85">
        <v>402</v>
      </c>
      <c r="EQ99" s="84"/>
      <c r="ER99" s="86">
        <f t="shared" si="77"/>
        <v>321</v>
      </c>
      <c r="ES99" s="85"/>
      <c r="ET99" s="85">
        <v>298</v>
      </c>
      <c r="EU99" s="85"/>
      <c r="EV99" s="85"/>
      <c r="EW99" s="85">
        <v>46.6</v>
      </c>
      <c r="EX99" s="85"/>
      <c r="EY99" s="85"/>
      <c r="EZ99" s="85"/>
      <c r="FA99" s="85">
        <v>139</v>
      </c>
      <c r="FB99" s="85"/>
      <c r="FC99" s="85"/>
      <c r="FD99" s="85">
        <v>22.1</v>
      </c>
      <c r="FE99" s="85"/>
      <c r="FF99" s="85">
        <v>18.600000000000001</v>
      </c>
      <c r="FG99" s="85"/>
      <c r="FH99" s="85"/>
      <c r="FI99" s="85">
        <f t="shared" si="50"/>
        <v>1.4154929577464788</v>
      </c>
      <c r="FJ99" s="85"/>
      <c r="FK99" s="86">
        <f t="shared" si="48"/>
        <v>2.115484126259398</v>
      </c>
      <c r="FL99" s="86"/>
      <c r="FM99" s="86">
        <f t="shared" si="70"/>
        <v>9.8801859799713867</v>
      </c>
      <c r="FN99" s="84"/>
      <c r="FO99" s="84">
        <f t="shared" si="49"/>
        <v>46.006113564084352</v>
      </c>
      <c r="FP99" s="84"/>
      <c r="FQ99" s="84">
        <f t="shared" si="71"/>
        <v>3.2526948590381433</v>
      </c>
      <c r="FR99" s="86">
        <f t="shared" si="66"/>
        <v>-0.57707355242566494</v>
      </c>
      <c r="FS99" s="85"/>
      <c r="FT99" s="85">
        <v>0.3</v>
      </c>
      <c r="FU99" s="85"/>
      <c r="FV99" s="85">
        <v>41.8</v>
      </c>
      <c r="FW99" s="85"/>
      <c r="FX99" s="85">
        <v>16</v>
      </c>
      <c r="FY99" s="85"/>
      <c r="FZ99" s="85">
        <v>157</v>
      </c>
      <c r="GA99" s="85"/>
      <c r="GB99" s="85">
        <v>5</v>
      </c>
    </row>
    <row r="100" spans="1:184">
      <c r="A100" s="84">
        <v>98</v>
      </c>
      <c r="B100" s="93">
        <v>2631815</v>
      </c>
      <c r="C100" s="85">
        <v>20180105</v>
      </c>
      <c r="D100" s="88">
        <v>76</v>
      </c>
      <c r="E100" s="85">
        <v>0</v>
      </c>
      <c r="F100" s="88">
        <v>143.19999999999999</v>
      </c>
      <c r="G100" s="88">
        <v>61</v>
      </c>
      <c r="H100" s="84">
        <f t="shared" si="59"/>
        <v>29.747042851346713</v>
      </c>
      <c r="I100" s="86">
        <v>0</v>
      </c>
      <c r="J100" s="86">
        <v>1</v>
      </c>
      <c r="K100" s="86">
        <v>0</v>
      </c>
      <c r="L100" s="86">
        <v>0</v>
      </c>
      <c r="M100" s="86">
        <v>0</v>
      </c>
      <c r="N100" s="86">
        <v>0</v>
      </c>
      <c r="O100" s="86">
        <v>1</v>
      </c>
      <c r="P100" s="86">
        <v>1</v>
      </c>
      <c r="Q100" s="86">
        <v>1</v>
      </c>
      <c r="R100" s="86">
        <v>0</v>
      </c>
      <c r="S100" s="85">
        <v>0</v>
      </c>
      <c r="T100" s="85">
        <v>0</v>
      </c>
      <c r="U100" s="85">
        <v>0</v>
      </c>
      <c r="V100" s="85">
        <v>0</v>
      </c>
      <c r="W100" s="85">
        <v>0</v>
      </c>
      <c r="X100" s="85">
        <v>2</v>
      </c>
      <c r="Y100" s="85">
        <v>1</v>
      </c>
      <c r="Z100" s="85">
        <v>1</v>
      </c>
      <c r="AA100" s="85">
        <v>1</v>
      </c>
      <c r="AB100" s="85">
        <v>0</v>
      </c>
      <c r="AC100" s="85">
        <v>0</v>
      </c>
      <c r="AD100" s="85">
        <v>1</v>
      </c>
      <c r="AE100" s="85">
        <v>0</v>
      </c>
      <c r="AF100" s="88">
        <v>51.9</v>
      </c>
      <c r="AG100" s="85">
        <v>52.1</v>
      </c>
      <c r="AH100" s="88">
        <v>7.5</v>
      </c>
      <c r="AI100" s="88">
        <v>8</v>
      </c>
      <c r="AJ100" s="85">
        <v>0</v>
      </c>
      <c r="AK100" s="85">
        <v>0</v>
      </c>
      <c r="AL100" s="85">
        <v>0</v>
      </c>
      <c r="AM100" s="85">
        <v>0</v>
      </c>
      <c r="AN100" s="86"/>
      <c r="AO100" s="85">
        <v>0</v>
      </c>
      <c r="AP100" s="85">
        <v>0</v>
      </c>
      <c r="AQ100" s="88">
        <v>20</v>
      </c>
      <c r="AR100" s="88" t="s">
        <v>208</v>
      </c>
      <c r="AS100" s="88">
        <v>0</v>
      </c>
      <c r="AT100" s="88"/>
      <c r="AU100" s="88">
        <v>1260</v>
      </c>
      <c r="AV100" s="88">
        <v>950</v>
      </c>
      <c r="AW100" s="88">
        <v>900</v>
      </c>
      <c r="AX100" s="88">
        <v>1000</v>
      </c>
      <c r="AY100" s="85">
        <v>900</v>
      </c>
      <c r="AZ100" s="85">
        <f t="shared" si="60"/>
        <v>2210</v>
      </c>
      <c r="BA100" s="86">
        <f t="shared" si="76"/>
        <v>4110</v>
      </c>
      <c r="BB100" s="86">
        <v>0</v>
      </c>
      <c r="BC100" s="86">
        <v>600</v>
      </c>
      <c r="BD100" s="86">
        <v>850</v>
      </c>
      <c r="BE100" s="86">
        <v>600</v>
      </c>
      <c r="BF100" s="86">
        <f t="shared" si="52"/>
        <v>2050</v>
      </c>
      <c r="BG100" s="86">
        <f t="shared" si="53"/>
        <v>1260</v>
      </c>
      <c r="BH100" s="86">
        <f t="shared" si="53"/>
        <v>350</v>
      </c>
      <c r="BI100" s="86">
        <f t="shared" si="53"/>
        <v>50</v>
      </c>
      <c r="BJ100" s="86">
        <f t="shared" si="53"/>
        <v>400</v>
      </c>
      <c r="BK100" s="87">
        <f t="shared" si="67"/>
        <v>2060</v>
      </c>
      <c r="BL100" s="87">
        <f t="shared" si="78"/>
        <v>0</v>
      </c>
      <c r="BM100" s="87">
        <f t="shared" si="78"/>
        <v>0.63157894736842102</v>
      </c>
      <c r="BN100" s="87">
        <f t="shared" si="78"/>
        <v>0.94444444444444442</v>
      </c>
      <c r="BO100" s="87">
        <f t="shared" si="78"/>
        <v>0.6</v>
      </c>
      <c r="BP100" s="87">
        <f t="shared" si="68"/>
        <v>0.49878345498783455</v>
      </c>
      <c r="BQ100" s="96">
        <v>155</v>
      </c>
      <c r="BR100" s="96">
        <v>148</v>
      </c>
      <c r="BS100" s="96">
        <v>113</v>
      </c>
      <c r="BT100" s="96">
        <v>116</v>
      </c>
      <c r="BU100" s="88">
        <v>87</v>
      </c>
      <c r="BV100" s="88">
        <v>80</v>
      </c>
      <c r="BW100" s="88">
        <v>59</v>
      </c>
      <c r="BX100" s="88">
        <v>61</v>
      </c>
      <c r="BY100" s="88">
        <v>87</v>
      </c>
      <c r="BZ100" s="88">
        <v>75</v>
      </c>
      <c r="CA100" s="88">
        <v>72</v>
      </c>
      <c r="CB100" s="88">
        <v>67</v>
      </c>
      <c r="CC100" s="88">
        <v>38.5</v>
      </c>
      <c r="CD100" s="88">
        <v>36.700000000000003</v>
      </c>
      <c r="CE100" s="88">
        <v>36.1</v>
      </c>
      <c r="CF100" s="88">
        <v>36.5</v>
      </c>
      <c r="CG100" s="86">
        <f t="shared" si="75"/>
        <v>2.5974025974025976E-2</v>
      </c>
      <c r="CH100" s="86">
        <f t="shared" si="75"/>
        <v>2.7247956403269751E-2</v>
      </c>
      <c r="CI100" s="86">
        <f t="shared" si="75"/>
        <v>2.7700831024930747E-2</v>
      </c>
      <c r="CJ100" s="86">
        <f t="shared" si="75"/>
        <v>2.7397260273972601E-2</v>
      </c>
      <c r="CK100" s="88">
        <v>4.4000000000000004</v>
      </c>
      <c r="CL100" s="88">
        <v>3.8</v>
      </c>
      <c r="CM100" s="88">
        <v>4.3</v>
      </c>
      <c r="CN100" s="88">
        <v>3.9</v>
      </c>
      <c r="CO100" s="88">
        <v>15</v>
      </c>
      <c r="CP100" s="88">
        <v>15</v>
      </c>
      <c r="CQ100" s="88">
        <v>16</v>
      </c>
      <c r="CR100" s="88">
        <v>23</v>
      </c>
      <c r="CS100" s="88">
        <v>31</v>
      </c>
      <c r="CT100" s="88">
        <v>0.82</v>
      </c>
      <c r="CU100" s="88">
        <v>0.82</v>
      </c>
      <c r="CV100" s="88">
        <v>0.83</v>
      </c>
      <c r="CW100" s="88">
        <v>0.89</v>
      </c>
      <c r="CX100" s="85">
        <v>0.98</v>
      </c>
      <c r="CY100" s="86">
        <f t="shared" si="56"/>
        <v>7.0000000000000062E-2</v>
      </c>
      <c r="CZ100" s="86">
        <f t="shared" si="61"/>
        <v>7.0000000000000062E-2</v>
      </c>
      <c r="DA100" s="88">
        <v>0</v>
      </c>
      <c r="DB100" s="86">
        <f t="shared" si="54"/>
        <v>18.292682926829269</v>
      </c>
      <c r="DC100" s="86">
        <f t="shared" si="54"/>
        <v>18.292682926829269</v>
      </c>
      <c r="DD100" s="86">
        <f t="shared" si="54"/>
        <v>19.277108433734941</v>
      </c>
      <c r="DE100" s="86">
        <f t="shared" si="54"/>
        <v>25.842696629213481</v>
      </c>
      <c r="DF100" s="88">
        <v>51.4</v>
      </c>
      <c r="DG100" s="88">
        <v>51.4</v>
      </c>
      <c r="DH100" s="88">
        <v>50.7</v>
      </c>
      <c r="DI100" s="88">
        <v>47</v>
      </c>
      <c r="DJ100" s="88">
        <v>6.4</v>
      </c>
      <c r="DK100" s="88">
        <v>7.3</v>
      </c>
      <c r="DL100" s="88">
        <v>7.6</v>
      </c>
      <c r="DM100" s="88">
        <v>7.8</v>
      </c>
      <c r="DN100" s="88">
        <v>142</v>
      </c>
      <c r="DO100" s="88">
        <v>146</v>
      </c>
      <c r="DP100" s="88">
        <v>145</v>
      </c>
      <c r="DQ100" s="88">
        <v>147</v>
      </c>
      <c r="DR100" s="85">
        <v>140</v>
      </c>
      <c r="DS100" s="86">
        <f t="shared" si="57"/>
        <v>4</v>
      </c>
      <c r="DT100" s="86">
        <f t="shared" si="73"/>
        <v>3</v>
      </c>
      <c r="DU100" s="86">
        <f t="shared" si="74"/>
        <v>5</v>
      </c>
      <c r="DV100" s="86">
        <f t="shared" si="62"/>
        <v>147</v>
      </c>
      <c r="DW100" s="86">
        <f t="shared" si="63"/>
        <v>5</v>
      </c>
      <c r="DX100" s="86">
        <f t="shared" si="58"/>
        <v>5</v>
      </c>
      <c r="DY100" s="86">
        <f t="shared" si="64"/>
        <v>17.873365853658537</v>
      </c>
      <c r="DZ100" s="88">
        <v>3.5</v>
      </c>
      <c r="EA100" s="88">
        <v>3.5</v>
      </c>
      <c r="EB100" s="88">
        <v>3.6</v>
      </c>
      <c r="EC100" s="88">
        <v>4</v>
      </c>
      <c r="ED100" s="88">
        <v>4.4000000000000004</v>
      </c>
      <c r="EE100" s="88">
        <v>122</v>
      </c>
      <c r="EF100" s="88">
        <v>843.7</v>
      </c>
      <c r="EG100" s="88">
        <v>276.39999999999998</v>
      </c>
      <c r="EH100" s="85">
        <f t="shared" si="69"/>
        <v>-567.30000000000007</v>
      </c>
      <c r="EI100" s="88">
        <v>292</v>
      </c>
      <c r="EJ100" s="82">
        <f t="shared" si="65"/>
        <v>296.1349206349206</v>
      </c>
      <c r="EK100" s="88">
        <v>293</v>
      </c>
      <c r="EL100" s="88">
        <v>290</v>
      </c>
      <c r="EM100" s="84"/>
      <c r="EN100" s="85">
        <v>575</v>
      </c>
      <c r="EO100" s="85">
        <v>639</v>
      </c>
      <c r="EP100" s="85">
        <v>723</v>
      </c>
      <c r="EQ100" s="84"/>
      <c r="ER100" s="86">
        <f t="shared" si="77"/>
        <v>64</v>
      </c>
      <c r="ES100" s="85">
        <v>675</v>
      </c>
      <c r="ET100" s="85">
        <v>1127</v>
      </c>
      <c r="EU100" s="85"/>
      <c r="EV100" s="85">
        <v>143.80000000000001</v>
      </c>
      <c r="EW100" s="85">
        <v>142.4</v>
      </c>
      <c r="EX100" s="85"/>
      <c r="EY100" s="85">
        <v>110</v>
      </c>
      <c r="EZ100" s="85"/>
      <c r="FA100" s="85">
        <v>88</v>
      </c>
      <c r="FB100" s="85"/>
      <c r="FC100" s="85">
        <v>38.200000000000003</v>
      </c>
      <c r="FD100" s="85">
        <v>46.1</v>
      </c>
      <c r="FE100" s="85"/>
      <c r="FF100" s="85">
        <v>40.200000000000003</v>
      </c>
      <c r="FG100" s="85"/>
      <c r="FH100" s="85">
        <f t="shared" ref="FH100:FH118" si="80">EN100/EI100</f>
        <v>1.9691780821917808</v>
      </c>
      <c r="FI100" s="85">
        <f t="shared" si="50"/>
        <v>2.4931034482758623</v>
      </c>
      <c r="FJ100" s="85">
        <f t="shared" ref="FJ100:FJ118" si="81">EY100*CT100*100/(DN100*EV100)</f>
        <v>0.44173245313326398</v>
      </c>
      <c r="FK100" s="86">
        <f t="shared" si="48"/>
        <v>0.43258426966292135</v>
      </c>
      <c r="FL100" s="86">
        <f t="shared" si="44"/>
        <v>6.223723425392409</v>
      </c>
      <c r="FM100" s="86">
        <f t="shared" si="70"/>
        <v>7.210482635342184</v>
      </c>
      <c r="FN100" s="84">
        <f t="shared" ref="FN100:FN118" si="82">(ES100*CT100)*100/(EV100*CO100)</f>
        <v>25.660639777468706</v>
      </c>
      <c r="FO100" s="84">
        <f t="shared" si="49"/>
        <v>25.019481696266759</v>
      </c>
      <c r="FP100" s="84">
        <f t="shared" ref="FP100:FP118" si="83">(FC100*EI100)/(EN100*DZ100)</f>
        <v>5.5425590062111807</v>
      </c>
      <c r="FQ100" s="84">
        <f t="shared" si="71"/>
        <v>4.202502200427511</v>
      </c>
      <c r="FR100" s="86">
        <f t="shared" si="66"/>
        <v>-0.93318965517241392</v>
      </c>
      <c r="FS100" s="85">
        <v>0.3</v>
      </c>
      <c r="FT100" s="85">
        <v>2.9</v>
      </c>
      <c r="FU100" s="85">
        <v>82.1</v>
      </c>
      <c r="FV100" s="85">
        <v>128</v>
      </c>
      <c r="FW100" s="85">
        <v>22</v>
      </c>
      <c r="FX100" s="85">
        <v>7</v>
      </c>
      <c r="FY100" s="85">
        <v>218</v>
      </c>
      <c r="FZ100" s="85">
        <v>78</v>
      </c>
      <c r="GA100" s="85">
        <v>11</v>
      </c>
      <c r="GB100" s="85">
        <v>5</v>
      </c>
    </row>
    <row r="101" spans="1:184">
      <c r="A101" s="84">
        <v>99</v>
      </c>
      <c r="B101" s="93">
        <v>5546527</v>
      </c>
      <c r="C101" s="85">
        <v>20180117</v>
      </c>
      <c r="D101" s="88">
        <v>69</v>
      </c>
      <c r="E101" s="85">
        <v>0</v>
      </c>
      <c r="F101" s="88">
        <v>149.30000000000001</v>
      </c>
      <c r="G101" s="88">
        <v>57.9</v>
      </c>
      <c r="H101" s="84">
        <f t="shared" si="59"/>
        <v>25.975202877998637</v>
      </c>
      <c r="I101" s="86">
        <v>1</v>
      </c>
      <c r="J101" s="86">
        <v>1</v>
      </c>
      <c r="K101" s="86">
        <v>1</v>
      </c>
      <c r="L101" s="86">
        <v>0</v>
      </c>
      <c r="M101" s="86">
        <v>1</v>
      </c>
      <c r="N101" s="86">
        <v>0</v>
      </c>
      <c r="O101" s="86">
        <v>1</v>
      </c>
      <c r="P101" s="86">
        <v>1</v>
      </c>
      <c r="Q101" s="86">
        <v>1</v>
      </c>
      <c r="R101" s="86">
        <v>1</v>
      </c>
      <c r="S101" s="85">
        <v>1</v>
      </c>
      <c r="T101" s="85">
        <v>0</v>
      </c>
      <c r="U101" s="85">
        <v>0</v>
      </c>
      <c r="V101" s="85">
        <v>1</v>
      </c>
      <c r="W101" s="85">
        <v>1</v>
      </c>
      <c r="X101" s="85">
        <v>3</v>
      </c>
      <c r="Y101" s="85">
        <v>1</v>
      </c>
      <c r="Z101" s="85">
        <v>1</v>
      </c>
      <c r="AA101" s="85">
        <v>1</v>
      </c>
      <c r="AB101" s="85">
        <v>1</v>
      </c>
      <c r="AC101" s="85">
        <v>0</v>
      </c>
      <c r="AD101" s="85">
        <v>0</v>
      </c>
      <c r="AE101" s="85">
        <v>0</v>
      </c>
      <c r="AF101" s="88">
        <v>29.4</v>
      </c>
      <c r="AG101" s="85">
        <v>57.4</v>
      </c>
      <c r="AH101" s="88">
        <v>7.5</v>
      </c>
      <c r="AI101" s="88">
        <v>15</v>
      </c>
      <c r="AJ101" s="85">
        <v>0</v>
      </c>
      <c r="AK101" s="85">
        <v>0</v>
      </c>
      <c r="AL101" s="85">
        <v>0</v>
      </c>
      <c r="AM101" s="85">
        <v>0</v>
      </c>
      <c r="AN101" s="86"/>
      <c r="AO101" s="85">
        <v>0</v>
      </c>
      <c r="AP101" s="85">
        <v>1</v>
      </c>
      <c r="AQ101" s="88">
        <v>15</v>
      </c>
      <c r="AR101" s="88" t="s">
        <v>123</v>
      </c>
      <c r="AS101" s="88">
        <v>0</v>
      </c>
      <c r="AT101" s="88"/>
      <c r="AU101" s="88">
        <v>2900</v>
      </c>
      <c r="AV101" s="88">
        <v>1900</v>
      </c>
      <c r="AW101" s="88">
        <v>1000</v>
      </c>
      <c r="AX101" s="88">
        <v>1200</v>
      </c>
      <c r="AY101" s="85">
        <v>2000</v>
      </c>
      <c r="AZ101" s="85">
        <f t="shared" si="60"/>
        <v>4800</v>
      </c>
      <c r="BA101" s="86">
        <f t="shared" si="76"/>
        <v>7000</v>
      </c>
      <c r="BB101" s="86">
        <v>350</v>
      </c>
      <c r="BC101" s="86">
        <v>670</v>
      </c>
      <c r="BD101" s="86">
        <v>650</v>
      </c>
      <c r="BE101" s="86">
        <v>700</v>
      </c>
      <c r="BF101" s="86">
        <f t="shared" si="52"/>
        <v>2370</v>
      </c>
      <c r="BG101" s="86">
        <f t="shared" si="53"/>
        <v>2550</v>
      </c>
      <c r="BH101" s="86">
        <f t="shared" si="53"/>
        <v>1230</v>
      </c>
      <c r="BI101" s="86">
        <f t="shared" si="53"/>
        <v>350</v>
      </c>
      <c r="BJ101" s="86">
        <f t="shared" si="53"/>
        <v>500</v>
      </c>
      <c r="BK101" s="87">
        <f t="shared" si="67"/>
        <v>4630</v>
      </c>
      <c r="BL101" s="87">
        <f t="shared" si="78"/>
        <v>0.1206896551724138</v>
      </c>
      <c r="BM101" s="87">
        <f t="shared" si="78"/>
        <v>0.35263157894736841</v>
      </c>
      <c r="BN101" s="87">
        <f t="shared" si="78"/>
        <v>0.65</v>
      </c>
      <c r="BO101" s="87">
        <f t="shared" si="78"/>
        <v>0.58333333333333337</v>
      </c>
      <c r="BP101" s="87">
        <f t="shared" si="68"/>
        <v>0.33857142857142858</v>
      </c>
      <c r="BQ101" s="96">
        <v>170</v>
      </c>
      <c r="BR101" s="96">
        <v>127</v>
      </c>
      <c r="BS101" s="96">
        <v>156</v>
      </c>
      <c r="BT101" s="96">
        <v>110</v>
      </c>
      <c r="BU101" s="88">
        <v>90</v>
      </c>
      <c r="BV101" s="88">
        <v>72</v>
      </c>
      <c r="BW101" s="88">
        <v>62</v>
      </c>
      <c r="BX101" s="88">
        <v>52</v>
      </c>
      <c r="BY101" s="88">
        <v>101</v>
      </c>
      <c r="BZ101" s="88">
        <v>75</v>
      </c>
      <c r="CA101" s="88">
        <v>69</v>
      </c>
      <c r="CB101" s="88">
        <v>62</v>
      </c>
      <c r="CC101" s="88">
        <v>27.8</v>
      </c>
      <c r="CD101" s="88">
        <v>27.1</v>
      </c>
      <c r="CE101" s="88">
        <v>24.9</v>
      </c>
      <c r="CF101" s="88">
        <v>27.6</v>
      </c>
      <c r="CG101" s="86">
        <f t="shared" si="75"/>
        <v>3.5971223021582732E-2</v>
      </c>
      <c r="CH101" s="86">
        <f t="shared" si="75"/>
        <v>3.6900369003690037E-2</v>
      </c>
      <c r="CI101" s="86">
        <f t="shared" si="75"/>
        <v>4.0160642570281124E-2</v>
      </c>
      <c r="CJ101" s="86">
        <f t="shared" si="75"/>
        <v>3.6231884057971016E-2</v>
      </c>
      <c r="CK101" s="88">
        <v>3.6</v>
      </c>
      <c r="CL101" s="88">
        <v>3.6</v>
      </c>
      <c r="CM101" s="88">
        <v>2.9</v>
      </c>
      <c r="CN101" s="88">
        <v>2.9</v>
      </c>
      <c r="CO101" s="88">
        <v>20</v>
      </c>
      <c r="CP101" s="88">
        <v>18</v>
      </c>
      <c r="CQ101" s="88">
        <v>18</v>
      </c>
      <c r="CR101" s="88">
        <v>15</v>
      </c>
      <c r="CS101" s="88">
        <v>22</v>
      </c>
      <c r="CT101" s="88">
        <v>0.94</v>
      </c>
      <c r="CU101" s="88">
        <v>1.0900000000000001</v>
      </c>
      <c r="CV101" s="88">
        <v>1.07</v>
      </c>
      <c r="CW101" s="88">
        <v>0.93</v>
      </c>
      <c r="CX101" s="85">
        <v>1.02</v>
      </c>
      <c r="CY101" s="86">
        <f t="shared" si="56"/>
        <v>0.16000000000000003</v>
      </c>
      <c r="CZ101" s="86">
        <f t="shared" si="61"/>
        <v>0.15000000000000013</v>
      </c>
      <c r="DA101" s="88">
        <v>0</v>
      </c>
      <c r="DB101" s="86">
        <f t="shared" si="54"/>
        <v>21.276595744680851</v>
      </c>
      <c r="DC101" s="86">
        <f t="shared" si="54"/>
        <v>16.513761467889907</v>
      </c>
      <c r="DD101" s="86">
        <f t="shared" si="54"/>
        <v>16.822429906542055</v>
      </c>
      <c r="DE101" s="86">
        <f t="shared" si="54"/>
        <v>16.129032258064516</v>
      </c>
      <c r="DF101" s="88">
        <v>45.5</v>
      </c>
      <c r="DG101" s="88">
        <v>38.700000000000003</v>
      </c>
      <c r="DH101" s="88">
        <v>39.5</v>
      </c>
      <c r="DI101" s="88">
        <v>46</v>
      </c>
      <c r="DJ101" s="88">
        <v>4.9000000000000004</v>
      </c>
      <c r="DK101" s="88">
        <v>5.7</v>
      </c>
      <c r="DL101" s="88">
        <v>5.8</v>
      </c>
      <c r="DM101" s="88">
        <v>6.1</v>
      </c>
      <c r="DN101" s="88">
        <v>135</v>
      </c>
      <c r="DO101" s="88">
        <v>136</v>
      </c>
      <c r="DP101" s="88">
        <v>138</v>
      </c>
      <c r="DQ101" s="88">
        <v>138</v>
      </c>
      <c r="DR101" s="85">
        <v>138</v>
      </c>
      <c r="DS101" s="86">
        <f t="shared" si="57"/>
        <v>1</v>
      </c>
      <c r="DT101" s="86">
        <f t="shared" si="73"/>
        <v>3</v>
      </c>
      <c r="DU101" s="86">
        <f t="shared" si="74"/>
        <v>3</v>
      </c>
      <c r="DV101" s="86">
        <f t="shared" si="62"/>
        <v>138</v>
      </c>
      <c r="DW101" s="86">
        <f t="shared" si="63"/>
        <v>3</v>
      </c>
      <c r="DX101" s="86">
        <f t="shared" si="58"/>
        <v>3</v>
      </c>
      <c r="DY101" s="86">
        <f t="shared" si="64"/>
        <v>16.55985106382979</v>
      </c>
      <c r="DZ101" s="88">
        <v>4.5</v>
      </c>
      <c r="EA101" s="88">
        <v>4.2</v>
      </c>
      <c r="EB101" s="88">
        <v>3.9</v>
      </c>
      <c r="EC101" s="88">
        <v>3.8</v>
      </c>
      <c r="ED101" s="88">
        <v>4.0999999999999996</v>
      </c>
      <c r="EE101" s="88">
        <v>234</v>
      </c>
      <c r="EF101" s="88">
        <v>1441.3</v>
      </c>
      <c r="EG101" s="88">
        <v>221.7</v>
      </c>
      <c r="EH101" s="85">
        <f t="shared" si="69"/>
        <v>-1219.5999999999999</v>
      </c>
      <c r="EI101" s="88">
        <v>278</v>
      </c>
      <c r="EJ101" s="82">
        <f t="shared" si="65"/>
        <v>290.14285714285717</v>
      </c>
      <c r="EK101" s="88">
        <v>285</v>
      </c>
      <c r="EL101" s="88">
        <v>286</v>
      </c>
      <c r="EM101" s="84"/>
      <c r="EN101" s="85">
        <v>147</v>
      </c>
      <c r="EO101" s="85">
        <v>466</v>
      </c>
      <c r="EP101" s="85">
        <v>179</v>
      </c>
      <c r="EQ101" s="84"/>
      <c r="ER101" s="86">
        <f t="shared" si="77"/>
        <v>319</v>
      </c>
      <c r="ES101" s="85">
        <v>186</v>
      </c>
      <c r="ET101" s="85">
        <v>290</v>
      </c>
      <c r="EU101" s="85"/>
      <c r="EV101" s="85">
        <v>30.1</v>
      </c>
      <c r="EW101" s="85">
        <v>45.8</v>
      </c>
      <c r="EX101" s="85"/>
      <c r="EY101" s="85">
        <v>26</v>
      </c>
      <c r="EZ101" s="85"/>
      <c r="FA101" s="85">
        <v>17</v>
      </c>
      <c r="FB101" s="85"/>
      <c r="FC101" s="85">
        <v>10.9</v>
      </c>
      <c r="FD101" s="85">
        <v>9.3000000000000007</v>
      </c>
      <c r="FE101" s="85"/>
      <c r="FF101" s="85">
        <v>6.6</v>
      </c>
      <c r="FG101" s="85"/>
      <c r="FH101" s="85">
        <f t="shared" si="80"/>
        <v>0.52877697841726623</v>
      </c>
      <c r="FI101" s="85">
        <f t="shared" si="50"/>
        <v>0.62587412587412583</v>
      </c>
      <c r="FJ101" s="85">
        <f t="shared" si="81"/>
        <v>0.60145195028915954</v>
      </c>
      <c r="FK101" s="86">
        <f t="shared" si="48"/>
        <v>0.2743497247009683</v>
      </c>
      <c r="FL101" s="86">
        <f t="shared" si="44"/>
        <v>7.5644149132521221</v>
      </c>
      <c r="FM101" s="86">
        <f t="shared" si="70"/>
        <v>5.0516561934178306</v>
      </c>
      <c r="FN101" s="84">
        <f t="shared" si="82"/>
        <v>29.043189368770765</v>
      </c>
      <c r="FO101" s="84">
        <f t="shared" si="49"/>
        <v>29.356887653830888</v>
      </c>
      <c r="FP101" s="84">
        <f t="shared" si="83"/>
        <v>4.5808012093726385</v>
      </c>
      <c r="FQ101" s="84">
        <f t="shared" si="71"/>
        <v>3.6241994822182861</v>
      </c>
      <c r="FR101" s="86">
        <f t="shared" si="66"/>
        <v>0.51961926961926974</v>
      </c>
      <c r="FS101" s="85">
        <v>2.8</v>
      </c>
      <c r="FT101" s="85">
        <v>4.5</v>
      </c>
      <c r="FU101" s="85">
        <v>75.099999999999994</v>
      </c>
      <c r="FV101" s="85">
        <v>49.6</v>
      </c>
      <c r="FW101" s="85">
        <v>73</v>
      </c>
      <c r="FX101" s="85">
        <v>17</v>
      </c>
      <c r="FY101" s="85">
        <v>673</v>
      </c>
      <c r="FZ101" s="85">
        <v>323</v>
      </c>
      <c r="GA101" s="85">
        <v>21</v>
      </c>
      <c r="GB101" s="85">
        <v>40</v>
      </c>
    </row>
    <row r="102" spans="1:184">
      <c r="A102" s="84">
        <v>100</v>
      </c>
      <c r="B102" s="93">
        <v>5602494</v>
      </c>
      <c r="C102" s="85">
        <v>20180202</v>
      </c>
      <c r="D102" s="88">
        <v>91</v>
      </c>
      <c r="E102" s="85">
        <v>0</v>
      </c>
      <c r="F102" s="88">
        <v>137.5</v>
      </c>
      <c r="G102" s="88">
        <v>44.1</v>
      </c>
      <c r="H102" s="84">
        <f t="shared" si="59"/>
        <v>23.325619834710746</v>
      </c>
      <c r="I102" s="86">
        <v>0</v>
      </c>
      <c r="J102" s="86">
        <v>1</v>
      </c>
      <c r="K102" s="86">
        <v>1</v>
      </c>
      <c r="L102" s="86">
        <v>0</v>
      </c>
      <c r="M102" s="86">
        <v>0</v>
      </c>
      <c r="N102" s="86">
        <v>0</v>
      </c>
      <c r="O102" s="86">
        <v>1</v>
      </c>
      <c r="P102" s="86">
        <v>0</v>
      </c>
      <c r="Q102" s="86">
        <v>1</v>
      </c>
      <c r="R102" s="86">
        <v>0</v>
      </c>
      <c r="S102" s="85">
        <v>1</v>
      </c>
      <c r="T102" s="85">
        <v>0</v>
      </c>
      <c r="U102" s="85">
        <v>0</v>
      </c>
      <c r="V102" s="85">
        <v>1</v>
      </c>
      <c r="W102" s="85">
        <v>0</v>
      </c>
      <c r="X102" s="85">
        <v>2</v>
      </c>
      <c r="Y102" s="85">
        <v>1</v>
      </c>
      <c r="Z102" s="85">
        <v>1</v>
      </c>
      <c r="AA102" s="85">
        <v>1</v>
      </c>
      <c r="AB102" s="85">
        <v>0</v>
      </c>
      <c r="AC102" s="85">
        <v>0</v>
      </c>
      <c r="AD102" s="85">
        <v>0</v>
      </c>
      <c r="AE102" s="85">
        <v>0</v>
      </c>
      <c r="AF102" s="88">
        <v>60.5</v>
      </c>
      <c r="AG102" s="85">
        <v>45.2</v>
      </c>
      <c r="AH102" s="88">
        <v>15</v>
      </c>
      <c r="AI102" s="88">
        <v>28</v>
      </c>
      <c r="AJ102" s="85">
        <v>0</v>
      </c>
      <c r="AK102" s="85">
        <v>0</v>
      </c>
      <c r="AL102" s="85">
        <v>0</v>
      </c>
      <c r="AM102" s="85">
        <v>0</v>
      </c>
      <c r="AN102" s="86"/>
      <c r="AO102" s="85">
        <v>0</v>
      </c>
      <c r="AP102" s="85">
        <v>1</v>
      </c>
      <c r="AQ102" s="88">
        <v>28</v>
      </c>
      <c r="AR102" s="88" t="s">
        <v>124</v>
      </c>
      <c r="AS102" s="88">
        <v>0</v>
      </c>
      <c r="AT102" s="88"/>
      <c r="AU102" s="88">
        <v>980</v>
      </c>
      <c r="AV102" s="88">
        <v>2435</v>
      </c>
      <c r="AW102" s="88">
        <v>2050</v>
      </c>
      <c r="AX102" s="88">
        <v>2380</v>
      </c>
      <c r="AY102" s="85">
        <v>1300</v>
      </c>
      <c r="AZ102" s="85">
        <f t="shared" si="60"/>
        <v>3415</v>
      </c>
      <c r="BA102" s="86">
        <f t="shared" si="76"/>
        <v>7845</v>
      </c>
      <c r="BB102" s="86">
        <v>0</v>
      </c>
      <c r="BC102" s="86">
        <v>600</v>
      </c>
      <c r="BD102" s="86">
        <v>500</v>
      </c>
      <c r="BE102" s="86">
        <v>450</v>
      </c>
      <c r="BF102" s="86">
        <f t="shared" si="52"/>
        <v>1550</v>
      </c>
      <c r="BG102" s="86">
        <f t="shared" si="53"/>
        <v>980</v>
      </c>
      <c r="BH102" s="86">
        <f t="shared" si="53"/>
        <v>1835</v>
      </c>
      <c r="BI102" s="86">
        <f t="shared" si="53"/>
        <v>1550</v>
      </c>
      <c r="BJ102" s="86">
        <f t="shared" si="53"/>
        <v>1930</v>
      </c>
      <c r="BK102" s="87">
        <f t="shared" si="67"/>
        <v>6295</v>
      </c>
      <c r="BL102" s="87">
        <f t="shared" si="78"/>
        <v>0</v>
      </c>
      <c r="BM102" s="87">
        <f t="shared" si="78"/>
        <v>0.24640657084188911</v>
      </c>
      <c r="BN102" s="87">
        <f t="shared" si="78"/>
        <v>0.24390243902439024</v>
      </c>
      <c r="BO102" s="87">
        <f t="shared" si="78"/>
        <v>0.18907563025210083</v>
      </c>
      <c r="BP102" s="87">
        <f t="shared" si="68"/>
        <v>0.1975780752071383</v>
      </c>
      <c r="BQ102" s="96">
        <v>133</v>
      </c>
      <c r="BR102" s="96">
        <v>119</v>
      </c>
      <c r="BS102" s="96">
        <v>123</v>
      </c>
      <c r="BT102" s="96">
        <v>132</v>
      </c>
      <c r="BU102" s="88">
        <v>54</v>
      </c>
      <c r="BV102" s="88">
        <v>55</v>
      </c>
      <c r="BW102" s="88">
        <v>54</v>
      </c>
      <c r="BX102" s="88">
        <v>58</v>
      </c>
      <c r="BY102" s="88">
        <v>82</v>
      </c>
      <c r="BZ102" s="88">
        <v>61</v>
      </c>
      <c r="CA102" s="88">
        <v>63</v>
      </c>
      <c r="CB102" s="88">
        <v>57</v>
      </c>
      <c r="CC102" s="88">
        <v>34.6</v>
      </c>
      <c r="CD102" s="88">
        <v>33.700000000000003</v>
      </c>
      <c r="CE102" s="88">
        <v>29.9</v>
      </c>
      <c r="CF102" s="88">
        <v>34.700000000000003</v>
      </c>
      <c r="CG102" s="86">
        <f t="shared" si="75"/>
        <v>2.8901734104046242E-2</v>
      </c>
      <c r="CH102" s="86">
        <f t="shared" si="75"/>
        <v>2.9673590504451036E-2</v>
      </c>
      <c r="CI102" s="86">
        <f t="shared" si="75"/>
        <v>3.3444816053511704E-2</v>
      </c>
      <c r="CJ102" s="86">
        <f t="shared" si="75"/>
        <v>2.8818443804034581E-2</v>
      </c>
      <c r="CK102" s="88">
        <v>4.0999999999999996</v>
      </c>
      <c r="CL102" s="88">
        <v>3.3</v>
      </c>
      <c r="CM102" s="88">
        <v>3.2</v>
      </c>
      <c r="CN102" s="88">
        <v>3.4</v>
      </c>
      <c r="CO102" s="88">
        <v>19</v>
      </c>
      <c r="CP102" s="88">
        <v>18</v>
      </c>
      <c r="CQ102" s="88">
        <v>15</v>
      </c>
      <c r="CR102" s="88">
        <v>21</v>
      </c>
      <c r="CS102" s="88">
        <v>29</v>
      </c>
      <c r="CT102" s="88">
        <v>1</v>
      </c>
      <c r="CU102" s="88">
        <v>0.97</v>
      </c>
      <c r="CV102" s="88">
        <v>0.85</v>
      </c>
      <c r="CW102" s="88">
        <v>0.94</v>
      </c>
      <c r="CX102" s="85">
        <v>0.87</v>
      </c>
      <c r="CY102" s="86">
        <f t="shared" si="56"/>
        <v>0.15000000000000002</v>
      </c>
      <c r="CZ102" s="86">
        <f t="shared" si="61"/>
        <v>-3.0000000000000027E-2</v>
      </c>
      <c r="DA102" s="88">
        <v>0</v>
      </c>
      <c r="DB102" s="86">
        <f t="shared" si="54"/>
        <v>19</v>
      </c>
      <c r="DC102" s="86">
        <f t="shared" si="54"/>
        <v>18.556701030927837</v>
      </c>
      <c r="DD102" s="86">
        <f t="shared" si="54"/>
        <v>17.647058823529413</v>
      </c>
      <c r="DE102" s="86">
        <f t="shared" si="54"/>
        <v>22.340425531914896</v>
      </c>
      <c r="DF102" s="88">
        <v>39.299999999999997</v>
      </c>
      <c r="DG102" s="88">
        <v>40.6</v>
      </c>
      <c r="DH102" s="88">
        <v>46.9</v>
      </c>
      <c r="DI102" s="88">
        <v>42</v>
      </c>
      <c r="DJ102" s="88">
        <v>6.5</v>
      </c>
      <c r="DK102" s="88">
        <v>6.5</v>
      </c>
      <c r="DL102" s="88">
        <v>6.5</v>
      </c>
      <c r="DM102" s="88">
        <v>6.7</v>
      </c>
      <c r="DN102" s="88">
        <v>140</v>
      </c>
      <c r="DO102" s="88">
        <v>143</v>
      </c>
      <c r="DP102" s="88">
        <v>143</v>
      </c>
      <c r="DQ102" s="88">
        <v>141</v>
      </c>
      <c r="DR102" s="85">
        <v>143</v>
      </c>
      <c r="DS102" s="86">
        <f t="shared" si="57"/>
        <v>3</v>
      </c>
      <c r="DT102" s="86">
        <f t="shared" si="73"/>
        <v>3</v>
      </c>
      <c r="DU102" s="86">
        <f t="shared" si="74"/>
        <v>1</v>
      </c>
      <c r="DV102" s="86">
        <f t="shared" si="62"/>
        <v>143</v>
      </c>
      <c r="DW102" s="86">
        <f t="shared" si="63"/>
        <v>3</v>
      </c>
      <c r="DX102" s="86">
        <f t="shared" si="58"/>
        <v>3</v>
      </c>
      <c r="DY102" s="86">
        <f t="shared" si="64"/>
        <v>17.114800000000002</v>
      </c>
      <c r="DZ102" s="88">
        <v>5.2</v>
      </c>
      <c r="EA102" s="88">
        <v>4.3</v>
      </c>
      <c r="EB102" s="88">
        <v>4.3</v>
      </c>
      <c r="EC102" s="88">
        <v>4.9000000000000004</v>
      </c>
      <c r="ED102" s="88">
        <v>4.5999999999999996</v>
      </c>
      <c r="EE102" s="88">
        <v>183</v>
      </c>
      <c r="EF102" s="88">
        <v>1561.3</v>
      </c>
      <c r="EG102" s="88">
        <v>927</v>
      </c>
      <c r="EH102" s="85">
        <f t="shared" si="69"/>
        <v>-634.29999999999995</v>
      </c>
      <c r="EI102" s="84"/>
      <c r="EJ102" s="82">
        <f t="shared" si="65"/>
        <v>296.95238095238096</v>
      </c>
      <c r="EK102" s="88">
        <v>288</v>
      </c>
      <c r="EL102" s="88">
        <v>296</v>
      </c>
      <c r="EM102" s="84"/>
      <c r="EN102" s="85"/>
      <c r="EO102" s="85">
        <v>277</v>
      </c>
      <c r="EP102" s="85">
        <v>479</v>
      </c>
      <c r="EQ102" s="84"/>
      <c r="ER102" s="86">
        <f t="shared" si="77"/>
        <v>277</v>
      </c>
      <c r="ES102" s="85"/>
      <c r="ET102" s="85">
        <v>759</v>
      </c>
      <c r="EU102" s="85"/>
      <c r="EV102" s="85"/>
      <c r="EW102" s="85">
        <v>59</v>
      </c>
      <c r="EX102" s="85"/>
      <c r="EY102" s="85"/>
      <c r="EZ102" s="85">
        <v>16.7</v>
      </c>
      <c r="FA102" s="85">
        <v>37.1</v>
      </c>
      <c r="FB102" s="85"/>
      <c r="FC102" s="85"/>
      <c r="FD102" s="85">
        <v>37.1</v>
      </c>
      <c r="FE102" s="85"/>
      <c r="FF102" s="85">
        <v>18.899999999999999</v>
      </c>
      <c r="FG102" s="85"/>
      <c r="FH102" s="85"/>
      <c r="FI102" s="85">
        <f t="shared" si="50"/>
        <v>1.6182432432432432</v>
      </c>
      <c r="FJ102" s="85"/>
      <c r="FK102" s="86">
        <f t="shared" si="48"/>
        <v>0.38256489273438427</v>
      </c>
      <c r="FL102" s="86"/>
      <c r="FM102" s="86">
        <f t="shared" si="70"/>
        <v>11.892778187177599</v>
      </c>
      <c r="FN102" s="84"/>
      <c r="FO102" s="84">
        <f t="shared" si="49"/>
        <v>38.593220338983052</v>
      </c>
      <c r="FP102" s="84"/>
      <c r="FQ102" s="84">
        <f t="shared" si="71"/>
        <v>4.9839339203049846</v>
      </c>
      <c r="FR102" s="86">
        <f t="shared" si="66"/>
        <v>-0.55813626126126115</v>
      </c>
      <c r="FS102" s="85"/>
      <c r="FT102" s="85">
        <v>3.4</v>
      </c>
      <c r="FU102" s="85"/>
      <c r="FV102" s="85">
        <v>109</v>
      </c>
      <c r="FW102" s="85"/>
      <c r="FX102" s="85">
        <v>18</v>
      </c>
      <c r="FY102" s="85"/>
      <c r="FZ102" s="85">
        <v>364</v>
      </c>
      <c r="GA102" s="85"/>
      <c r="GB102" s="85">
        <v>5</v>
      </c>
    </row>
    <row r="103" spans="1:184">
      <c r="A103" s="84">
        <v>101</v>
      </c>
      <c r="B103" s="93">
        <v>3637586</v>
      </c>
      <c r="C103" s="85">
        <v>20180204</v>
      </c>
      <c r="D103" s="88">
        <v>87</v>
      </c>
      <c r="E103" s="85">
        <v>1</v>
      </c>
      <c r="F103" s="88">
        <v>161</v>
      </c>
      <c r="G103" s="88">
        <v>46.5</v>
      </c>
      <c r="H103" s="84">
        <f t="shared" si="59"/>
        <v>17.939122719030902</v>
      </c>
      <c r="I103" s="86">
        <v>0</v>
      </c>
      <c r="J103" s="86">
        <v>1</v>
      </c>
      <c r="K103" s="86">
        <v>1</v>
      </c>
      <c r="L103" s="86">
        <v>1</v>
      </c>
      <c r="M103" s="86">
        <v>1</v>
      </c>
      <c r="N103" s="86">
        <v>0</v>
      </c>
      <c r="O103" s="86">
        <v>1</v>
      </c>
      <c r="P103" s="86">
        <v>0</v>
      </c>
      <c r="Q103" s="86">
        <v>1</v>
      </c>
      <c r="R103" s="86">
        <v>0</v>
      </c>
      <c r="S103" s="85">
        <v>1</v>
      </c>
      <c r="T103" s="85">
        <v>1</v>
      </c>
      <c r="U103" s="85">
        <v>0</v>
      </c>
      <c r="V103" s="85">
        <v>1</v>
      </c>
      <c r="W103" s="85">
        <v>1</v>
      </c>
      <c r="X103" s="85">
        <v>3</v>
      </c>
      <c r="Y103" s="85">
        <v>1</v>
      </c>
      <c r="Z103" s="85">
        <v>1</v>
      </c>
      <c r="AA103" s="85">
        <v>0</v>
      </c>
      <c r="AB103" s="85">
        <v>1</v>
      </c>
      <c r="AC103" s="85">
        <v>1</v>
      </c>
      <c r="AD103" s="85">
        <v>0</v>
      </c>
      <c r="AE103" s="85">
        <v>0</v>
      </c>
      <c r="AF103" s="88">
        <v>37.6</v>
      </c>
      <c r="AG103" s="85">
        <v>43.3</v>
      </c>
      <c r="AH103" s="88">
        <v>7.5</v>
      </c>
      <c r="AI103" s="88">
        <v>17</v>
      </c>
      <c r="AJ103" s="85">
        <v>0</v>
      </c>
      <c r="AK103" s="85">
        <v>0</v>
      </c>
      <c r="AL103" s="85">
        <v>0</v>
      </c>
      <c r="AM103" s="85">
        <v>0</v>
      </c>
      <c r="AN103" s="86"/>
      <c r="AO103" s="85">
        <v>0</v>
      </c>
      <c r="AP103" s="85">
        <v>0</v>
      </c>
      <c r="AQ103" s="88">
        <v>32</v>
      </c>
      <c r="AR103" s="85"/>
      <c r="AS103" s="88">
        <v>0</v>
      </c>
      <c r="AT103" s="85"/>
      <c r="AU103" s="88">
        <v>2100</v>
      </c>
      <c r="AV103" s="88">
        <v>2600</v>
      </c>
      <c r="AW103" s="88">
        <v>3100</v>
      </c>
      <c r="AX103" s="88">
        <v>3400</v>
      </c>
      <c r="AY103" s="85">
        <v>2600</v>
      </c>
      <c r="AZ103" s="85">
        <f t="shared" si="60"/>
        <v>4700</v>
      </c>
      <c r="BA103" s="86">
        <f t="shared" si="76"/>
        <v>11200</v>
      </c>
      <c r="BB103" s="86">
        <v>0</v>
      </c>
      <c r="BC103" s="86">
        <v>600</v>
      </c>
      <c r="BD103" s="86">
        <v>1100</v>
      </c>
      <c r="BE103" s="86">
        <v>700</v>
      </c>
      <c r="BF103" s="86">
        <f t="shared" si="52"/>
        <v>2400</v>
      </c>
      <c r="BG103" s="86">
        <f t="shared" si="53"/>
        <v>2100</v>
      </c>
      <c r="BH103" s="86">
        <f t="shared" si="53"/>
        <v>2000</v>
      </c>
      <c r="BI103" s="86">
        <f t="shared" si="53"/>
        <v>2000</v>
      </c>
      <c r="BJ103" s="86">
        <f t="shared" si="53"/>
        <v>2700</v>
      </c>
      <c r="BK103" s="87">
        <f t="shared" si="67"/>
        <v>8800</v>
      </c>
      <c r="BL103" s="87">
        <f t="shared" si="78"/>
        <v>0</v>
      </c>
      <c r="BM103" s="87">
        <f t="shared" si="78"/>
        <v>0.23076923076923078</v>
      </c>
      <c r="BN103" s="87">
        <f t="shared" si="78"/>
        <v>0.35483870967741937</v>
      </c>
      <c r="BO103" s="87">
        <f t="shared" si="78"/>
        <v>0.20588235294117646</v>
      </c>
      <c r="BP103" s="87">
        <f t="shared" si="68"/>
        <v>0.21428571428571427</v>
      </c>
      <c r="BQ103" s="96">
        <v>186</v>
      </c>
      <c r="BR103" s="96">
        <v>146</v>
      </c>
      <c r="BS103" s="96">
        <v>143</v>
      </c>
      <c r="BT103" s="96">
        <v>118</v>
      </c>
      <c r="BU103" s="88">
        <v>96</v>
      </c>
      <c r="BV103" s="88">
        <v>94</v>
      </c>
      <c r="BW103" s="88">
        <v>98</v>
      </c>
      <c r="BX103" s="88">
        <v>66</v>
      </c>
      <c r="BY103" s="88">
        <v>122</v>
      </c>
      <c r="BZ103" s="88">
        <v>96</v>
      </c>
      <c r="CA103" s="88">
        <v>94</v>
      </c>
      <c r="CB103" s="88">
        <v>102</v>
      </c>
      <c r="CC103" s="88">
        <v>35.299999999999997</v>
      </c>
      <c r="CD103" s="88">
        <v>32.299999999999997</v>
      </c>
      <c r="CE103" s="88">
        <v>32.700000000000003</v>
      </c>
      <c r="CF103" s="88">
        <v>33.200000000000003</v>
      </c>
      <c r="CG103" s="86">
        <f t="shared" si="75"/>
        <v>2.8328611898017001E-2</v>
      </c>
      <c r="CH103" s="86">
        <f t="shared" si="75"/>
        <v>3.0959752321981428E-2</v>
      </c>
      <c r="CI103" s="86">
        <f t="shared" si="75"/>
        <v>3.0581039755351678E-2</v>
      </c>
      <c r="CJ103" s="86">
        <f t="shared" si="75"/>
        <v>3.012048192771084E-2</v>
      </c>
      <c r="CK103" s="88">
        <v>4.5</v>
      </c>
      <c r="CL103" s="88">
        <v>3.5</v>
      </c>
      <c r="CM103" s="88">
        <v>3.6</v>
      </c>
      <c r="CN103" s="88">
        <v>3.4</v>
      </c>
      <c r="CO103" s="88">
        <v>28</v>
      </c>
      <c r="CP103" s="88">
        <v>28</v>
      </c>
      <c r="CQ103" s="88">
        <v>26</v>
      </c>
      <c r="CR103" s="88">
        <v>25</v>
      </c>
      <c r="CS103" s="88">
        <v>28</v>
      </c>
      <c r="CT103" s="88">
        <v>1.21</v>
      </c>
      <c r="CU103" s="88">
        <v>1.37</v>
      </c>
      <c r="CV103" s="88">
        <v>1.33</v>
      </c>
      <c r="CW103" s="88">
        <v>1.23</v>
      </c>
      <c r="CX103" s="85">
        <v>1.28</v>
      </c>
      <c r="CY103" s="86">
        <f t="shared" si="56"/>
        <v>0.16000000000000014</v>
      </c>
      <c r="CZ103" s="86">
        <f t="shared" si="61"/>
        <v>0.16000000000000014</v>
      </c>
      <c r="DA103" s="88">
        <v>0</v>
      </c>
      <c r="DB103" s="86">
        <f t="shared" si="54"/>
        <v>23.140495867768596</v>
      </c>
      <c r="DC103" s="86">
        <f t="shared" si="54"/>
        <v>20.43795620437956</v>
      </c>
      <c r="DD103" s="86">
        <f t="shared" si="54"/>
        <v>19.548872180451127</v>
      </c>
      <c r="DE103" s="86">
        <f t="shared" si="54"/>
        <v>20.325203252032519</v>
      </c>
      <c r="DF103" s="88">
        <v>43.7</v>
      </c>
      <c r="DG103" s="88">
        <v>38.200000000000003</v>
      </c>
      <c r="DH103" s="88">
        <v>39.4</v>
      </c>
      <c r="DI103" s="88">
        <v>42.9</v>
      </c>
      <c r="DJ103" s="84"/>
      <c r="DK103" s="88">
        <v>6.9</v>
      </c>
      <c r="DL103" s="88">
        <v>7.4</v>
      </c>
      <c r="DM103" s="88">
        <v>6.4</v>
      </c>
      <c r="DN103" s="88">
        <v>138</v>
      </c>
      <c r="DO103" s="88">
        <v>146</v>
      </c>
      <c r="DP103" s="88">
        <v>144</v>
      </c>
      <c r="DQ103" s="88">
        <v>142</v>
      </c>
      <c r="DR103" s="85">
        <v>141</v>
      </c>
      <c r="DS103" s="86">
        <f t="shared" si="57"/>
        <v>8</v>
      </c>
      <c r="DT103" s="86">
        <f t="shared" si="73"/>
        <v>6</v>
      </c>
      <c r="DU103" s="86">
        <f t="shared" si="74"/>
        <v>4</v>
      </c>
      <c r="DV103" s="86">
        <f t="shared" si="62"/>
        <v>146</v>
      </c>
      <c r="DW103" s="86">
        <f t="shared" si="63"/>
        <v>8</v>
      </c>
      <c r="DX103" s="86">
        <f t="shared" si="58"/>
        <v>8</v>
      </c>
      <c r="DY103" s="86">
        <f t="shared" si="64"/>
        <v>17.508095867768596</v>
      </c>
      <c r="DZ103" s="88">
        <v>3.9</v>
      </c>
      <c r="EA103" s="88">
        <v>3.5</v>
      </c>
      <c r="EB103" s="88">
        <v>3.2</v>
      </c>
      <c r="EC103" s="88">
        <v>3.2</v>
      </c>
      <c r="ED103" s="88">
        <v>3.6</v>
      </c>
      <c r="EE103" s="88">
        <v>198</v>
      </c>
      <c r="EF103" s="88">
        <v>553</v>
      </c>
      <c r="EG103" s="88">
        <v>224.5</v>
      </c>
      <c r="EH103" s="85">
        <f t="shared" si="69"/>
        <v>-328.5</v>
      </c>
      <c r="EI103" s="84"/>
      <c r="EJ103" s="82">
        <f t="shared" si="65"/>
        <v>297</v>
      </c>
      <c r="EK103" s="88">
        <v>293</v>
      </c>
      <c r="EL103" s="88">
        <v>288</v>
      </c>
      <c r="EM103" s="84"/>
      <c r="EN103" s="85"/>
      <c r="EO103" s="85">
        <v>280</v>
      </c>
      <c r="EP103" s="85">
        <v>433</v>
      </c>
      <c r="EQ103" s="84"/>
      <c r="ER103" s="86">
        <f t="shared" si="77"/>
        <v>280</v>
      </c>
      <c r="ES103" s="85"/>
      <c r="ET103" s="85">
        <v>539</v>
      </c>
      <c r="EU103" s="85"/>
      <c r="EV103" s="85"/>
      <c r="EW103" s="85">
        <v>57.8</v>
      </c>
      <c r="EX103" s="85"/>
      <c r="EY103" s="85"/>
      <c r="EZ103" s="85"/>
      <c r="FA103" s="85">
        <v>109</v>
      </c>
      <c r="FB103" s="85"/>
      <c r="FC103" s="85"/>
      <c r="FD103" s="85">
        <v>18.899999999999999</v>
      </c>
      <c r="FE103" s="85"/>
      <c r="FF103" s="85">
        <v>12.9</v>
      </c>
      <c r="FG103" s="85"/>
      <c r="FH103" s="85"/>
      <c r="FI103" s="85">
        <f t="shared" si="50"/>
        <v>1.5034722222222223</v>
      </c>
      <c r="FJ103" s="85"/>
      <c r="FK103" s="86">
        <f t="shared" si="48"/>
        <v>1.7119438513828564</v>
      </c>
      <c r="FL103" s="86"/>
      <c r="FM103" s="86">
        <f t="shared" si="70"/>
        <v>11.626297577854672</v>
      </c>
      <c r="FN103" s="84"/>
      <c r="FO103" s="84">
        <f t="shared" si="49"/>
        <v>42.629757785467135</v>
      </c>
      <c r="FP103" s="84"/>
      <c r="FQ103" s="84">
        <f t="shared" si="71"/>
        <v>3.4919168591224019</v>
      </c>
      <c r="FR103" s="86">
        <f t="shared" si="66"/>
        <v>-0.90904706790123468</v>
      </c>
      <c r="FS103" s="85"/>
      <c r="FT103" s="85">
        <v>0.7</v>
      </c>
      <c r="FU103" s="85"/>
      <c r="FV103" s="85">
        <v>52.9</v>
      </c>
      <c r="FW103" s="85"/>
      <c r="FX103" s="85">
        <v>64</v>
      </c>
      <c r="FY103" s="85"/>
      <c r="FZ103" s="85">
        <v>642</v>
      </c>
      <c r="GA103" s="85"/>
      <c r="GB103" s="85">
        <v>24</v>
      </c>
    </row>
    <row r="104" spans="1:184">
      <c r="A104" s="84">
        <v>102</v>
      </c>
      <c r="B104" s="93">
        <v>5635235</v>
      </c>
      <c r="C104" s="85">
        <v>20180226</v>
      </c>
      <c r="D104" s="88">
        <v>84</v>
      </c>
      <c r="E104" s="85">
        <v>0</v>
      </c>
      <c r="F104" s="88">
        <v>136.19999999999999</v>
      </c>
      <c r="G104" s="88">
        <v>43.7</v>
      </c>
      <c r="H104" s="84">
        <f t="shared" si="59"/>
        <v>23.557392708744384</v>
      </c>
      <c r="I104" s="86">
        <v>0</v>
      </c>
      <c r="J104" s="86">
        <v>0</v>
      </c>
      <c r="K104" s="86">
        <v>0</v>
      </c>
      <c r="L104" s="86">
        <v>0</v>
      </c>
      <c r="M104" s="86">
        <v>0</v>
      </c>
      <c r="N104" s="86">
        <v>0</v>
      </c>
      <c r="O104" s="86">
        <v>0</v>
      </c>
      <c r="P104" s="86">
        <v>0</v>
      </c>
      <c r="Q104" s="86">
        <v>0</v>
      </c>
      <c r="R104" s="86">
        <v>0</v>
      </c>
      <c r="S104" s="85">
        <v>0</v>
      </c>
      <c r="T104" s="85">
        <v>0</v>
      </c>
      <c r="U104" s="85">
        <v>0</v>
      </c>
      <c r="V104" s="85">
        <v>0</v>
      </c>
      <c r="W104" s="85">
        <v>0</v>
      </c>
      <c r="X104" s="85">
        <v>2</v>
      </c>
      <c r="Y104" s="85">
        <v>2</v>
      </c>
      <c r="Z104" s="85">
        <v>1</v>
      </c>
      <c r="AA104" s="85">
        <v>1</v>
      </c>
      <c r="AB104" s="85">
        <v>0</v>
      </c>
      <c r="AC104" s="85">
        <v>0</v>
      </c>
      <c r="AD104" s="85">
        <v>0</v>
      </c>
      <c r="AE104" s="85">
        <v>0</v>
      </c>
      <c r="AF104" s="88">
        <v>50.3</v>
      </c>
      <c r="AG104" s="85">
        <v>64.400000000000006</v>
      </c>
      <c r="AH104" s="88">
        <v>7.5</v>
      </c>
      <c r="AI104" s="88">
        <v>19</v>
      </c>
      <c r="AJ104" s="85">
        <v>0</v>
      </c>
      <c r="AK104" s="85">
        <v>0</v>
      </c>
      <c r="AL104" s="85">
        <v>0</v>
      </c>
      <c r="AM104" s="85">
        <v>0</v>
      </c>
      <c r="AN104" s="86"/>
      <c r="AO104" s="85">
        <v>0</v>
      </c>
      <c r="AP104" s="85">
        <v>0</v>
      </c>
      <c r="AQ104" s="88">
        <v>19</v>
      </c>
      <c r="AR104" s="88" t="s">
        <v>125</v>
      </c>
      <c r="AS104" s="88">
        <v>0</v>
      </c>
      <c r="AT104" s="88"/>
      <c r="AU104" s="88">
        <v>3600</v>
      </c>
      <c r="AV104" s="88">
        <v>2250</v>
      </c>
      <c r="AW104" s="88">
        <v>1600</v>
      </c>
      <c r="AX104" s="88">
        <v>1100</v>
      </c>
      <c r="AY104" s="85">
        <v>1100</v>
      </c>
      <c r="AZ104" s="85">
        <f t="shared" si="60"/>
        <v>5850</v>
      </c>
      <c r="BA104" s="86">
        <f t="shared" si="76"/>
        <v>8550</v>
      </c>
      <c r="BB104" s="86">
        <v>1400</v>
      </c>
      <c r="BC104" s="86">
        <v>1750</v>
      </c>
      <c r="BD104" s="86">
        <v>1500</v>
      </c>
      <c r="BE104" s="86">
        <v>1200</v>
      </c>
      <c r="BF104" s="86">
        <f t="shared" si="52"/>
        <v>5850</v>
      </c>
      <c r="BG104" s="86">
        <f t="shared" si="53"/>
        <v>2200</v>
      </c>
      <c r="BH104" s="86">
        <f t="shared" si="53"/>
        <v>500</v>
      </c>
      <c r="BI104" s="86">
        <f t="shared" si="53"/>
        <v>100</v>
      </c>
      <c r="BJ104" s="86">
        <f t="shared" si="53"/>
        <v>-100</v>
      </c>
      <c r="BK104" s="87">
        <f t="shared" si="67"/>
        <v>2700</v>
      </c>
      <c r="BL104" s="87">
        <f t="shared" si="78"/>
        <v>0.3888888888888889</v>
      </c>
      <c r="BM104" s="87">
        <f t="shared" si="78"/>
        <v>0.77777777777777779</v>
      </c>
      <c r="BN104" s="87">
        <f t="shared" si="78"/>
        <v>0.9375</v>
      </c>
      <c r="BO104" s="87">
        <f t="shared" si="78"/>
        <v>1.0909090909090908</v>
      </c>
      <c r="BP104" s="87">
        <f t="shared" si="68"/>
        <v>0.68421052631578949</v>
      </c>
      <c r="BQ104" s="96">
        <v>135</v>
      </c>
      <c r="BR104" s="96">
        <v>142</v>
      </c>
      <c r="BS104" s="96">
        <v>144</v>
      </c>
      <c r="BT104" s="96">
        <v>140</v>
      </c>
      <c r="BU104" s="88">
        <v>65</v>
      </c>
      <c r="BV104" s="88">
        <v>43</v>
      </c>
      <c r="BW104" s="88">
        <v>73</v>
      </c>
      <c r="BX104" s="88">
        <v>75</v>
      </c>
      <c r="BY104" s="88">
        <v>83</v>
      </c>
      <c r="BZ104" s="88">
        <v>88</v>
      </c>
      <c r="CA104" s="88">
        <v>75</v>
      </c>
      <c r="CB104" s="88">
        <v>77</v>
      </c>
      <c r="CC104" s="88">
        <v>18.399999999999999</v>
      </c>
      <c r="CD104" s="88">
        <v>17.399999999999999</v>
      </c>
      <c r="CE104" s="88">
        <v>16.399999999999999</v>
      </c>
      <c r="CF104" s="88">
        <v>18.3</v>
      </c>
      <c r="CG104" s="86">
        <f t="shared" si="75"/>
        <v>5.4347826086956527E-2</v>
      </c>
      <c r="CH104" s="86">
        <f t="shared" si="75"/>
        <v>5.7471264367816098E-2</v>
      </c>
      <c r="CI104" s="86">
        <f t="shared" si="75"/>
        <v>6.0975609756097567E-2</v>
      </c>
      <c r="CJ104" s="86">
        <f t="shared" si="75"/>
        <v>5.4644808743169397E-2</v>
      </c>
      <c r="CK104" s="88">
        <v>4.3</v>
      </c>
      <c r="CL104" s="88">
        <v>3.8</v>
      </c>
      <c r="CM104" s="88">
        <v>4.0999999999999996</v>
      </c>
      <c r="CN104" s="88">
        <v>3.9</v>
      </c>
      <c r="CO104" s="88">
        <v>18</v>
      </c>
      <c r="CP104" s="88">
        <v>17</v>
      </c>
      <c r="CQ104" s="88">
        <v>12</v>
      </c>
      <c r="CR104" s="88">
        <v>12</v>
      </c>
      <c r="CS104" s="88">
        <v>15</v>
      </c>
      <c r="CT104" s="88">
        <v>0.67</v>
      </c>
      <c r="CU104" s="88">
        <v>0.77</v>
      </c>
      <c r="CV104" s="88">
        <v>0.77</v>
      </c>
      <c r="CW104" s="88">
        <v>0.65</v>
      </c>
      <c r="CX104" s="85">
        <v>0.62</v>
      </c>
      <c r="CY104" s="86">
        <f t="shared" si="56"/>
        <v>0.12</v>
      </c>
      <c r="CZ104" s="86">
        <f t="shared" si="61"/>
        <v>9.9999999999999978E-2</v>
      </c>
      <c r="DA104" s="88">
        <v>0</v>
      </c>
      <c r="DB104" s="86">
        <f t="shared" si="54"/>
        <v>26.865671641791042</v>
      </c>
      <c r="DC104" s="86">
        <f t="shared" si="54"/>
        <v>22.077922077922079</v>
      </c>
      <c r="DD104" s="86">
        <f t="shared" si="54"/>
        <v>15.584415584415584</v>
      </c>
      <c r="DE104" s="86">
        <f t="shared" si="54"/>
        <v>18.46153846153846</v>
      </c>
      <c r="DF104" s="88">
        <v>62.3</v>
      </c>
      <c r="DG104" s="88">
        <v>53.5</v>
      </c>
      <c r="DH104" s="88">
        <v>53.5</v>
      </c>
      <c r="DI104" s="88">
        <v>64.400000000000006</v>
      </c>
      <c r="DJ104" s="88">
        <v>4.7</v>
      </c>
      <c r="DK104" s="88">
        <v>5.3</v>
      </c>
      <c r="DL104" s="88">
        <v>5.3</v>
      </c>
      <c r="DM104" s="88">
        <v>5</v>
      </c>
      <c r="DN104" s="88">
        <v>141</v>
      </c>
      <c r="DO104" s="88">
        <v>146</v>
      </c>
      <c r="DP104" s="88">
        <v>145</v>
      </c>
      <c r="DQ104" s="88">
        <v>145</v>
      </c>
      <c r="DR104" s="85">
        <v>141</v>
      </c>
      <c r="DS104" s="86">
        <f t="shared" si="57"/>
        <v>5</v>
      </c>
      <c r="DT104" s="86">
        <f t="shared" si="73"/>
        <v>4</v>
      </c>
      <c r="DU104" s="86">
        <f t="shared" si="74"/>
        <v>4</v>
      </c>
      <c r="DV104" s="86">
        <f t="shared" si="62"/>
        <v>146</v>
      </c>
      <c r="DW104" s="86">
        <f t="shared" si="63"/>
        <v>5</v>
      </c>
      <c r="DX104" s="86">
        <f t="shared" si="58"/>
        <v>5</v>
      </c>
      <c r="DY104" s="86">
        <f t="shared" si="64"/>
        <v>17.873101492537309</v>
      </c>
      <c r="DZ104" s="88">
        <v>4.0999999999999996</v>
      </c>
      <c r="EA104" s="88">
        <v>3.4</v>
      </c>
      <c r="EB104" s="88">
        <v>3.4</v>
      </c>
      <c r="EC104" s="88">
        <v>3.1</v>
      </c>
      <c r="ED104" s="88">
        <v>3.4</v>
      </c>
      <c r="EE104" s="88">
        <v>140</v>
      </c>
      <c r="EF104" s="88">
        <v>892</v>
      </c>
      <c r="EG104" s="88">
        <v>267.10000000000002</v>
      </c>
      <c r="EH104" s="85">
        <f t="shared" si="69"/>
        <v>-624.9</v>
      </c>
      <c r="EI104" s="88">
        <v>283</v>
      </c>
      <c r="EJ104" s="82">
        <f t="shared" si="65"/>
        <v>296.20634920634922</v>
      </c>
      <c r="EK104" s="88">
        <v>291</v>
      </c>
      <c r="EL104" s="88">
        <v>282</v>
      </c>
      <c r="EM104" s="84"/>
      <c r="EN104" s="85">
        <v>201</v>
      </c>
      <c r="EO104" s="85">
        <v>364</v>
      </c>
      <c r="EP104" s="85">
        <v>172</v>
      </c>
      <c r="EQ104" s="84"/>
      <c r="ER104" s="86">
        <f t="shared" si="77"/>
        <v>163</v>
      </c>
      <c r="ES104" s="85">
        <v>86</v>
      </c>
      <c r="ET104" s="85">
        <v>195</v>
      </c>
      <c r="EU104" s="85"/>
      <c r="EV104" s="85">
        <v>8.9</v>
      </c>
      <c r="EW104" s="85">
        <v>26.6</v>
      </c>
      <c r="EX104" s="85"/>
      <c r="EY104" s="85">
        <v>79</v>
      </c>
      <c r="EZ104" s="85"/>
      <c r="FA104" s="85">
        <v>35</v>
      </c>
      <c r="FB104" s="85"/>
      <c r="FC104" s="85">
        <v>9.3000000000000007</v>
      </c>
      <c r="FD104" s="85">
        <v>8.5</v>
      </c>
      <c r="FE104" s="85"/>
      <c r="FF104" s="85"/>
      <c r="FG104" s="85"/>
      <c r="FH104" s="85">
        <f t="shared" si="80"/>
        <v>0.71024734982332161</v>
      </c>
      <c r="FI104" s="85">
        <f t="shared" si="50"/>
        <v>0.60992907801418439</v>
      </c>
      <c r="FJ104" s="85">
        <f t="shared" si="81"/>
        <v>4.2178659654155704</v>
      </c>
      <c r="FK104" s="86">
        <f t="shared" si="48"/>
        <v>0.5785740948114968</v>
      </c>
      <c r="FL104" s="86">
        <f t="shared" si="44"/>
        <v>17.075911208550291</v>
      </c>
      <c r="FM104" s="86">
        <f t="shared" si="70"/>
        <v>5.8270676691729326</v>
      </c>
      <c r="FN104" s="84">
        <f t="shared" si="82"/>
        <v>35.967540574282147</v>
      </c>
      <c r="FO104" s="84">
        <f t="shared" si="49"/>
        <v>30.300751879699249</v>
      </c>
      <c r="FP104" s="84">
        <f t="shared" si="83"/>
        <v>3.1936658172551877</v>
      </c>
      <c r="FQ104" s="84">
        <f t="shared" si="71"/>
        <v>4.0988372093023262</v>
      </c>
      <c r="FR104" s="86">
        <f t="shared" si="66"/>
        <v>0.29797084318360917</v>
      </c>
      <c r="FS104" s="85">
        <v>0.3</v>
      </c>
      <c r="FT104" s="85">
        <v>0.1</v>
      </c>
      <c r="FU104" s="85">
        <v>88.1</v>
      </c>
      <c r="FV104" s="85">
        <v>51.8</v>
      </c>
      <c r="FW104" s="85">
        <v>16</v>
      </c>
      <c r="FX104" s="85">
        <v>11</v>
      </c>
      <c r="FY104" s="85">
        <v>277</v>
      </c>
      <c r="FZ104" s="85">
        <v>97</v>
      </c>
      <c r="GA104" s="85">
        <v>5</v>
      </c>
      <c r="GB104" s="85">
        <v>5</v>
      </c>
    </row>
    <row r="105" spans="1:184">
      <c r="A105" s="84">
        <v>103</v>
      </c>
      <c r="B105" s="93">
        <v>507142</v>
      </c>
      <c r="C105" s="85">
        <v>20180403</v>
      </c>
      <c r="D105" s="88">
        <v>82</v>
      </c>
      <c r="E105" s="85">
        <v>1</v>
      </c>
      <c r="F105" s="88">
        <v>162</v>
      </c>
      <c r="G105" s="88">
        <v>57.2</v>
      </c>
      <c r="H105" s="84">
        <f t="shared" si="59"/>
        <v>21.795458009449781</v>
      </c>
      <c r="I105" s="86">
        <v>0</v>
      </c>
      <c r="J105" s="86">
        <v>1</v>
      </c>
      <c r="K105" s="86">
        <v>0</v>
      </c>
      <c r="L105" s="86">
        <v>1</v>
      </c>
      <c r="M105" s="86">
        <v>0</v>
      </c>
      <c r="N105" s="86">
        <v>0</v>
      </c>
      <c r="O105" s="86">
        <v>1</v>
      </c>
      <c r="P105" s="86">
        <v>1</v>
      </c>
      <c r="Q105" s="86">
        <v>1</v>
      </c>
      <c r="R105" s="86">
        <v>1</v>
      </c>
      <c r="S105" s="85">
        <v>1</v>
      </c>
      <c r="T105" s="85">
        <v>1</v>
      </c>
      <c r="U105" s="85">
        <v>0</v>
      </c>
      <c r="V105" s="85">
        <v>0</v>
      </c>
      <c r="W105" s="85">
        <v>1</v>
      </c>
      <c r="X105" s="85">
        <v>2</v>
      </c>
      <c r="Y105" s="85">
        <v>2</v>
      </c>
      <c r="Z105" s="85">
        <v>1</v>
      </c>
      <c r="AA105" s="85">
        <v>1</v>
      </c>
      <c r="AB105" s="85">
        <v>0</v>
      </c>
      <c r="AC105" s="85">
        <v>0</v>
      </c>
      <c r="AD105" s="85">
        <v>0</v>
      </c>
      <c r="AE105" s="85">
        <v>0</v>
      </c>
      <c r="AF105" s="88">
        <v>70.599999999999994</v>
      </c>
      <c r="AG105" s="85">
        <v>60.7</v>
      </c>
      <c r="AH105" s="88">
        <v>7.5</v>
      </c>
      <c r="AI105" s="88">
        <v>11</v>
      </c>
      <c r="AJ105" s="85">
        <v>1</v>
      </c>
      <c r="AK105" s="85">
        <v>0</v>
      </c>
      <c r="AL105" s="85">
        <v>0</v>
      </c>
      <c r="AM105" s="85">
        <v>0</v>
      </c>
      <c r="AN105" s="86"/>
      <c r="AO105" s="85">
        <v>0</v>
      </c>
      <c r="AP105" s="85">
        <v>1</v>
      </c>
      <c r="AQ105" s="88">
        <v>11</v>
      </c>
      <c r="AR105" s="85"/>
      <c r="AS105" s="88">
        <v>0</v>
      </c>
      <c r="AT105" s="85"/>
      <c r="AU105" s="88">
        <v>1800</v>
      </c>
      <c r="AV105" s="88">
        <v>3500</v>
      </c>
      <c r="AW105" s="88">
        <v>3100</v>
      </c>
      <c r="AX105" s="88">
        <v>2700</v>
      </c>
      <c r="AY105" s="85">
        <v>1400</v>
      </c>
      <c r="AZ105" s="85">
        <f t="shared" si="60"/>
        <v>5300</v>
      </c>
      <c r="BA105" s="86">
        <f t="shared" si="76"/>
        <v>11100</v>
      </c>
      <c r="BB105" s="86">
        <v>0</v>
      </c>
      <c r="BC105" s="86">
        <v>1150</v>
      </c>
      <c r="BD105" s="86">
        <v>2360</v>
      </c>
      <c r="BE105" s="86">
        <v>1500</v>
      </c>
      <c r="BF105" s="86">
        <f t="shared" si="52"/>
        <v>5010</v>
      </c>
      <c r="BG105" s="86">
        <f t="shared" si="53"/>
        <v>1800</v>
      </c>
      <c r="BH105" s="86">
        <f t="shared" si="53"/>
        <v>2350</v>
      </c>
      <c r="BI105" s="86">
        <f t="shared" si="53"/>
        <v>740</v>
      </c>
      <c r="BJ105" s="86">
        <f t="shared" si="53"/>
        <v>1200</v>
      </c>
      <c r="BK105" s="87">
        <f t="shared" si="67"/>
        <v>6090</v>
      </c>
      <c r="BL105" s="87">
        <f t="shared" si="78"/>
        <v>0</v>
      </c>
      <c r="BM105" s="87">
        <f t="shared" si="78"/>
        <v>0.32857142857142857</v>
      </c>
      <c r="BN105" s="87">
        <f t="shared" si="78"/>
        <v>0.76129032258064511</v>
      </c>
      <c r="BO105" s="87">
        <f t="shared" si="78"/>
        <v>0.55555555555555558</v>
      </c>
      <c r="BP105" s="87">
        <f t="shared" si="68"/>
        <v>0.45135135135135135</v>
      </c>
      <c r="BQ105" s="96">
        <v>170</v>
      </c>
      <c r="BR105" s="96">
        <v>118</v>
      </c>
      <c r="BS105" s="96">
        <v>137</v>
      </c>
      <c r="BT105" s="96">
        <v>110</v>
      </c>
      <c r="BU105" s="88">
        <v>78</v>
      </c>
      <c r="BV105" s="88">
        <v>52</v>
      </c>
      <c r="BW105" s="88">
        <v>70</v>
      </c>
      <c r="BX105" s="88">
        <v>49</v>
      </c>
      <c r="BY105" s="88">
        <v>58</v>
      </c>
      <c r="BZ105" s="88">
        <v>45</v>
      </c>
      <c r="CA105" s="88">
        <v>46</v>
      </c>
      <c r="CB105" s="88">
        <v>51</v>
      </c>
      <c r="CC105" s="88">
        <v>32.299999999999997</v>
      </c>
      <c r="CD105" s="88">
        <v>29</v>
      </c>
      <c r="CE105" s="88">
        <v>29.1</v>
      </c>
      <c r="CF105" s="88">
        <v>29.9</v>
      </c>
      <c r="CG105" s="86">
        <f t="shared" si="75"/>
        <v>3.0959752321981428E-2</v>
      </c>
      <c r="CH105" s="86">
        <f t="shared" si="75"/>
        <v>3.4482758620689655E-2</v>
      </c>
      <c r="CI105" s="86">
        <f t="shared" si="75"/>
        <v>3.4364261168384876E-2</v>
      </c>
      <c r="CJ105" s="86">
        <f t="shared" si="75"/>
        <v>3.3444816053511704E-2</v>
      </c>
      <c r="CK105" s="88">
        <v>4.2</v>
      </c>
      <c r="CL105" s="88">
        <v>3.7</v>
      </c>
      <c r="CM105" s="88">
        <v>3.4</v>
      </c>
      <c r="CN105" s="88">
        <v>3.5</v>
      </c>
      <c r="CO105" s="88">
        <v>19.2</v>
      </c>
      <c r="CP105" s="88">
        <v>16.399999999999999</v>
      </c>
      <c r="CQ105" s="88">
        <v>15.8</v>
      </c>
      <c r="CR105" s="88">
        <v>15.5</v>
      </c>
      <c r="CS105" s="88">
        <v>21.5</v>
      </c>
      <c r="CT105" s="88">
        <v>1.1200000000000001</v>
      </c>
      <c r="CU105" s="88">
        <v>1.08</v>
      </c>
      <c r="CV105" s="88">
        <v>1.1000000000000001</v>
      </c>
      <c r="CW105" s="88">
        <v>1.05</v>
      </c>
      <c r="CX105" s="88">
        <v>1.1499999999999999</v>
      </c>
      <c r="CY105" s="86">
        <f t="shared" si="56"/>
        <v>7.0000000000000062E-2</v>
      </c>
      <c r="CZ105" s="86">
        <f t="shared" si="61"/>
        <v>-2.0000000000000018E-2</v>
      </c>
      <c r="DA105" s="88">
        <v>0</v>
      </c>
      <c r="DB105" s="86">
        <f t="shared" si="54"/>
        <v>17.142857142857142</v>
      </c>
      <c r="DC105" s="86">
        <f t="shared" si="54"/>
        <v>15.185185185185183</v>
      </c>
      <c r="DD105" s="86">
        <f t="shared" si="54"/>
        <v>14.363636363636363</v>
      </c>
      <c r="DE105" s="86">
        <f t="shared" si="54"/>
        <v>14.761904761904761</v>
      </c>
      <c r="DF105" s="88">
        <v>48.4</v>
      </c>
      <c r="DG105" s="88">
        <v>50.3</v>
      </c>
      <c r="DH105" s="88">
        <v>49.3</v>
      </c>
      <c r="DI105" s="88">
        <v>51.9</v>
      </c>
      <c r="DJ105" s="88">
        <v>6.7</v>
      </c>
      <c r="DK105" s="88">
        <v>7.4</v>
      </c>
      <c r="DL105" s="88">
        <v>7.3</v>
      </c>
      <c r="DM105" s="88">
        <v>7.2</v>
      </c>
      <c r="DN105" s="88">
        <v>142</v>
      </c>
      <c r="DO105" s="94">
        <v>148</v>
      </c>
      <c r="DP105" s="88">
        <v>146</v>
      </c>
      <c r="DQ105" s="88">
        <v>144</v>
      </c>
      <c r="DR105" s="85">
        <v>143</v>
      </c>
      <c r="DS105" s="86">
        <f t="shared" si="57"/>
        <v>6</v>
      </c>
      <c r="DT105" s="86">
        <f t="shared" si="73"/>
        <v>4</v>
      </c>
      <c r="DU105" s="86">
        <f t="shared" si="74"/>
        <v>2</v>
      </c>
      <c r="DV105" s="86">
        <f t="shared" si="62"/>
        <v>148</v>
      </c>
      <c r="DW105" s="86">
        <f t="shared" si="63"/>
        <v>6</v>
      </c>
      <c r="DX105" s="86">
        <f t="shared" si="58"/>
        <v>6</v>
      </c>
      <c r="DY105" s="86">
        <f t="shared" si="64"/>
        <v>17.789771428571427</v>
      </c>
      <c r="DZ105" s="88">
        <v>3.8</v>
      </c>
      <c r="EA105" s="88">
        <v>3.5</v>
      </c>
      <c r="EB105" s="88">
        <v>3.6</v>
      </c>
      <c r="EC105" s="88">
        <v>4</v>
      </c>
      <c r="ED105" s="88">
        <v>4.3</v>
      </c>
      <c r="EE105" s="88">
        <v>74</v>
      </c>
      <c r="EF105" s="88">
        <v>457.7</v>
      </c>
      <c r="EG105" s="88">
        <v>217.6</v>
      </c>
      <c r="EH105" s="85">
        <f t="shared" si="69"/>
        <v>-240.1</v>
      </c>
      <c r="EI105" s="88">
        <v>289</v>
      </c>
      <c r="EJ105" s="82">
        <f t="shared" si="65"/>
        <v>294.96825396825392</v>
      </c>
      <c r="EK105" s="88">
        <v>295</v>
      </c>
      <c r="EL105" s="88">
        <v>289</v>
      </c>
      <c r="EM105" s="84"/>
      <c r="EN105" s="85">
        <v>207</v>
      </c>
      <c r="EO105" s="85">
        <v>410</v>
      </c>
      <c r="EP105" s="85">
        <v>415</v>
      </c>
      <c r="EQ105" s="84"/>
      <c r="ER105" s="86">
        <f t="shared" si="77"/>
        <v>203</v>
      </c>
      <c r="ES105" s="85">
        <v>183</v>
      </c>
      <c r="ET105" s="85">
        <v>577</v>
      </c>
      <c r="EU105" s="85"/>
      <c r="EV105" s="85">
        <v>26.4</v>
      </c>
      <c r="EW105" s="85">
        <v>81.5</v>
      </c>
      <c r="EX105" s="85"/>
      <c r="EY105" s="85">
        <v>62</v>
      </c>
      <c r="EZ105" s="85"/>
      <c r="FA105" s="85">
        <v>78</v>
      </c>
      <c r="FB105" s="85"/>
      <c r="FC105" s="85">
        <v>8</v>
      </c>
      <c r="FD105" s="85">
        <v>16</v>
      </c>
      <c r="FE105" s="85"/>
      <c r="FF105" s="85">
        <v>9.6999999999999993</v>
      </c>
      <c r="FG105" s="85"/>
      <c r="FH105" s="85">
        <f t="shared" si="80"/>
        <v>0.7162629757785467</v>
      </c>
      <c r="FI105" s="85">
        <f t="shared" si="50"/>
        <v>1.4359861591695502</v>
      </c>
      <c r="FJ105" s="85">
        <f t="shared" si="81"/>
        <v>1.8523260776781907</v>
      </c>
      <c r="FK105" s="86">
        <f t="shared" si="48"/>
        <v>0.76965978806469593</v>
      </c>
      <c r="FL105" s="86">
        <f t="shared" si="44"/>
        <v>8.9314194577352488</v>
      </c>
      <c r="FM105" s="86">
        <f t="shared" si="70"/>
        <v>5.2503923526893992</v>
      </c>
      <c r="FN105" s="84">
        <f t="shared" si="82"/>
        <v>40.435606060606062</v>
      </c>
      <c r="FO105" s="84">
        <f t="shared" si="49"/>
        <v>37.868454843772291</v>
      </c>
      <c r="FP105" s="84">
        <f t="shared" si="83"/>
        <v>2.939232138316807</v>
      </c>
      <c r="FQ105" s="84">
        <f t="shared" si="71"/>
        <v>2.5912020173718129</v>
      </c>
      <c r="FR105" s="86">
        <f t="shared" si="66"/>
        <v>-0.42387543252595161</v>
      </c>
      <c r="FS105" s="85">
        <v>0.4</v>
      </c>
      <c r="FT105" s="85">
        <v>0.2</v>
      </c>
      <c r="FU105" s="85">
        <v>31.3</v>
      </c>
      <c r="FV105" s="85">
        <v>45.9</v>
      </c>
      <c r="FW105" s="85">
        <v>32</v>
      </c>
      <c r="FX105" s="85">
        <v>7</v>
      </c>
      <c r="FY105" s="85">
        <v>398</v>
      </c>
      <c r="FZ105" s="85">
        <v>225</v>
      </c>
      <c r="GA105" s="85">
        <v>16</v>
      </c>
      <c r="GB105" s="85">
        <v>14</v>
      </c>
    </row>
    <row r="106" spans="1:184">
      <c r="A106" s="84">
        <v>104</v>
      </c>
      <c r="B106" s="93">
        <v>268622</v>
      </c>
      <c r="C106" s="85">
        <v>20180420</v>
      </c>
      <c r="D106" s="88">
        <v>77</v>
      </c>
      <c r="E106" s="85">
        <v>0</v>
      </c>
      <c r="F106" s="88">
        <v>153.30000000000001</v>
      </c>
      <c r="G106" s="88">
        <v>48.8</v>
      </c>
      <c r="H106" s="84">
        <f t="shared" si="59"/>
        <v>20.765171021182599</v>
      </c>
      <c r="I106" s="86">
        <v>0</v>
      </c>
      <c r="J106" s="86">
        <v>0</v>
      </c>
      <c r="K106" s="86">
        <v>0</v>
      </c>
      <c r="L106" s="86">
        <v>0</v>
      </c>
      <c r="M106" s="86">
        <v>0</v>
      </c>
      <c r="N106" s="86">
        <v>1</v>
      </c>
      <c r="O106" s="86">
        <v>0</v>
      </c>
      <c r="P106" s="86">
        <v>0</v>
      </c>
      <c r="Q106" s="86">
        <v>0</v>
      </c>
      <c r="R106" s="86">
        <v>0</v>
      </c>
      <c r="S106" s="85">
        <v>0</v>
      </c>
      <c r="T106" s="85">
        <v>0</v>
      </c>
      <c r="U106" s="85">
        <v>0</v>
      </c>
      <c r="V106" s="85">
        <v>0</v>
      </c>
      <c r="W106" s="85">
        <v>0</v>
      </c>
      <c r="X106" s="85">
        <v>2</v>
      </c>
      <c r="Y106" s="85">
        <v>2</v>
      </c>
      <c r="Z106" s="85">
        <v>1</v>
      </c>
      <c r="AA106" s="85">
        <v>1</v>
      </c>
      <c r="AB106" s="85">
        <v>1</v>
      </c>
      <c r="AC106" s="85">
        <v>0</v>
      </c>
      <c r="AD106" s="85">
        <v>0</v>
      </c>
      <c r="AE106" s="85">
        <v>0</v>
      </c>
      <c r="AF106" s="88">
        <v>32.200000000000003</v>
      </c>
      <c r="AG106" s="85">
        <v>81.2</v>
      </c>
      <c r="AH106" s="88">
        <v>7.5</v>
      </c>
      <c r="AI106" s="88">
        <v>22</v>
      </c>
      <c r="AJ106" s="85">
        <v>0</v>
      </c>
      <c r="AK106" s="85">
        <v>0</v>
      </c>
      <c r="AL106" s="85">
        <v>0</v>
      </c>
      <c r="AM106" s="85">
        <v>0</v>
      </c>
      <c r="AN106" s="86"/>
      <c r="AO106" s="85">
        <v>0</v>
      </c>
      <c r="AP106" s="85">
        <v>1</v>
      </c>
      <c r="AQ106" s="88">
        <v>22</v>
      </c>
      <c r="AR106" s="85"/>
      <c r="AS106" s="88">
        <v>0</v>
      </c>
      <c r="AT106" s="85"/>
      <c r="AU106" s="88">
        <v>3100</v>
      </c>
      <c r="AV106" s="88">
        <v>2000</v>
      </c>
      <c r="AW106" s="88">
        <v>1200</v>
      </c>
      <c r="AX106" s="88">
        <v>1550</v>
      </c>
      <c r="AY106" s="85">
        <v>1300</v>
      </c>
      <c r="AZ106" s="85">
        <f t="shared" si="60"/>
        <v>5100</v>
      </c>
      <c r="BA106" s="86">
        <f t="shared" si="76"/>
        <v>7850</v>
      </c>
      <c r="BB106" s="86">
        <v>200</v>
      </c>
      <c r="BC106" s="86">
        <v>200</v>
      </c>
      <c r="BD106" s="86">
        <v>400</v>
      </c>
      <c r="BE106" s="86">
        <v>300</v>
      </c>
      <c r="BF106" s="86">
        <f t="shared" si="52"/>
        <v>1100</v>
      </c>
      <c r="BG106" s="86">
        <f t="shared" si="53"/>
        <v>2900</v>
      </c>
      <c r="BH106" s="86">
        <f t="shared" si="53"/>
        <v>1800</v>
      </c>
      <c r="BI106" s="86">
        <f t="shared" si="53"/>
        <v>800</v>
      </c>
      <c r="BJ106" s="86">
        <f t="shared" si="53"/>
        <v>1250</v>
      </c>
      <c r="BK106" s="87">
        <f t="shared" si="67"/>
        <v>6750</v>
      </c>
      <c r="BL106" s="87">
        <f t="shared" si="78"/>
        <v>6.4516129032258063E-2</v>
      </c>
      <c r="BM106" s="87">
        <f t="shared" si="78"/>
        <v>0.1</v>
      </c>
      <c r="BN106" s="87">
        <f t="shared" si="78"/>
        <v>0.33333333333333331</v>
      </c>
      <c r="BO106" s="87">
        <f t="shared" si="78"/>
        <v>0.19354838709677419</v>
      </c>
      <c r="BP106" s="87">
        <f t="shared" si="68"/>
        <v>0.14012738853503184</v>
      </c>
      <c r="BQ106" s="96">
        <v>174</v>
      </c>
      <c r="BR106" s="96">
        <v>121</v>
      </c>
      <c r="BS106" s="96">
        <v>121</v>
      </c>
      <c r="BT106" s="96">
        <v>122</v>
      </c>
      <c r="BU106" s="88">
        <v>123</v>
      </c>
      <c r="BV106" s="88">
        <v>73</v>
      </c>
      <c r="BW106" s="88">
        <v>65</v>
      </c>
      <c r="BX106" s="88">
        <v>64</v>
      </c>
      <c r="BY106" s="88">
        <v>88</v>
      </c>
      <c r="BZ106" s="88">
        <v>70</v>
      </c>
      <c r="CA106" s="88">
        <v>74</v>
      </c>
      <c r="CB106" s="88">
        <v>77</v>
      </c>
      <c r="CC106" s="88">
        <v>34.1</v>
      </c>
      <c r="CD106" s="88">
        <v>34.9</v>
      </c>
      <c r="CE106" s="88">
        <v>34.6</v>
      </c>
      <c r="CF106" s="88">
        <v>35.1</v>
      </c>
      <c r="CG106" s="86">
        <f t="shared" si="75"/>
        <v>2.9325513196480937E-2</v>
      </c>
      <c r="CH106" s="86">
        <f t="shared" si="75"/>
        <v>2.865329512893983E-2</v>
      </c>
      <c r="CI106" s="86">
        <f t="shared" si="75"/>
        <v>2.8901734104046242E-2</v>
      </c>
      <c r="CJ106" s="86">
        <f t="shared" si="75"/>
        <v>2.8490028490028491E-2</v>
      </c>
      <c r="CK106" s="88">
        <v>4.2</v>
      </c>
      <c r="CL106" s="88">
        <v>4.2</v>
      </c>
      <c r="CM106" s="88">
        <v>3.8</v>
      </c>
      <c r="CN106" s="88">
        <v>4.2</v>
      </c>
      <c r="CO106" s="88">
        <v>15.3</v>
      </c>
      <c r="CP106" s="88">
        <v>12.6</v>
      </c>
      <c r="CQ106" s="88">
        <v>17.600000000000001</v>
      </c>
      <c r="CR106" s="88">
        <v>19.8</v>
      </c>
      <c r="CS106" s="88">
        <v>20.8</v>
      </c>
      <c r="CT106" s="88">
        <v>0.65</v>
      </c>
      <c r="CU106" s="88">
        <v>0.65</v>
      </c>
      <c r="CV106" s="88">
        <v>0.67</v>
      </c>
      <c r="CW106" s="88">
        <v>0.69</v>
      </c>
      <c r="CX106" s="85">
        <v>0.66</v>
      </c>
      <c r="CY106" s="86">
        <f t="shared" si="56"/>
        <v>3.9999999999999925E-2</v>
      </c>
      <c r="CZ106" s="86">
        <f t="shared" si="61"/>
        <v>3.9999999999999925E-2</v>
      </c>
      <c r="DA106" s="88">
        <v>0</v>
      </c>
      <c r="DB106" s="86">
        <f t="shared" ref="DB106:DE119" si="84">CO106/CT106</f>
        <v>23.53846153846154</v>
      </c>
      <c r="DC106" s="86">
        <f t="shared" si="84"/>
        <v>19.384615384615383</v>
      </c>
      <c r="DD106" s="86">
        <f t="shared" si="84"/>
        <v>26.268656716417912</v>
      </c>
      <c r="DE106" s="86">
        <f t="shared" si="84"/>
        <v>28.695652173913047</v>
      </c>
      <c r="DF106" s="88">
        <v>66</v>
      </c>
      <c r="DG106" s="88">
        <v>66</v>
      </c>
      <c r="DH106" s="88">
        <v>63.9</v>
      </c>
      <c r="DI106" s="88">
        <v>61.8</v>
      </c>
      <c r="DJ106" s="88">
        <v>4.0999999999999996</v>
      </c>
      <c r="DK106" s="88">
        <v>4.9000000000000004</v>
      </c>
      <c r="DL106" s="88">
        <v>5.4</v>
      </c>
      <c r="DM106" s="88">
        <v>5.8</v>
      </c>
      <c r="DN106" s="88">
        <v>137</v>
      </c>
      <c r="DO106" s="88">
        <v>137</v>
      </c>
      <c r="DP106" s="88">
        <v>145</v>
      </c>
      <c r="DQ106" s="88">
        <v>144</v>
      </c>
      <c r="DR106" s="85">
        <v>143</v>
      </c>
      <c r="DS106" s="86">
        <f t="shared" si="57"/>
        <v>0</v>
      </c>
      <c r="DT106" s="86">
        <f t="shared" si="73"/>
        <v>8</v>
      </c>
      <c r="DU106" s="86">
        <f t="shared" si="74"/>
        <v>7</v>
      </c>
      <c r="DV106" s="86">
        <f t="shared" si="62"/>
        <v>145</v>
      </c>
      <c r="DW106" s="86">
        <f t="shared" si="63"/>
        <v>8</v>
      </c>
      <c r="DX106" s="86">
        <f t="shared" si="58"/>
        <v>8</v>
      </c>
      <c r="DY106" s="86">
        <f t="shared" si="64"/>
        <v>17.081430769230767</v>
      </c>
      <c r="DZ106" s="88">
        <v>4.3</v>
      </c>
      <c r="EA106" s="88">
        <v>4.2</v>
      </c>
      <c r="EB106" s="88">
        <v>4.4000000000000004</v>
      </c>
      <c r="EC106" s="88">
        <v>4.0999999999999996</v>
      </c>
      <c r="ED106" s="88">
        <v>4.4000000000000004</v>
      </c>
      <c r="EE106" s="88">
        <v>113</v>
      </c>
      <c r="EF106" s="88">
        <v>690.1</v>
      </c>
      <c r="EG106" s="88">
        <v>136.5</v>
      </c>
      <c r="EH106" s="85">
        <f t="shared" si="69"/>
        <v>-553.6</v>
      </c>
      <c r="EI106" s="88">
        <v>278</v>
      </c>
      <c r="EJ106" s="82">
        <f t="shared" si="65"/>
        <v>285.74206349206349</v>
      </c>
      <c r="EK106" s="88">
        <v>278</v>
      </c>
      <c r="EL106" s="88">
        <v>284</v>
      </c>
      <c r="EM106" s="84"/>
      <c r="EN106" s="85">
        <v>911</v>
      </c>
      <c r="EO106" s="85">
        <v>144</v>
      </c>
      <c r="EP106" s="85">
        <v>747</v>
      </c>
      <c r="EQ106" s="84"/>
      <c r="ER106" s="86">
        <f t="shared" si="77"/>
        <v>-767</v>
      </c>
      <c r="ES106" s="85">
        <v>592</v>
      </c>
      <c r="ET106" s="85">
        <v>1159</v>
      </c>
      <c r="EU106" s="85"/>
      <c r="EV106" s="85">
        <v>139.80000000000001</v>
      </c>
      <c r="EW106" s="85">
        <v>165.8</v>
      </c>
      <c r="EX106" s="85"/>
      <c r="EY106" s="85">
        <v>228</v>
      </c>
      <c r="EZ106" s="85">
        <v>15</v>
      </c>
      <c r="FA106" s="85">
        <v>91</v>
      </c>
      <c r="FB106" s="85"/>
      <c r="FC106" s="85">
        <v>111.8</v>
      </c>
      <c r="FD106" s="85">
        <v>58.3</v>
      </c>
      <c r="FE106" s="85"/>
      <c r="FF106" s="85">
        <v>24.5</v>
      </c>
      <c r="FG106" s="85"/>
      <c r="FH106" s="85">
        <f t="shared" si="80"/>
        <v>3.2769784172661871</v>
      </c>
      <c r="FI106" s="85">
        <f t="shared" si="50"/>
        <v>2.630281690140845</v>
      </c>
      <c r="FJ106" s="85">
        <f t="shared" si="81"/>
        <v>0.77378528241596445</v>
      </c>
      <c r="FK106" s="86">
        <f t="shared" si="48"/>
        <v>0.25331724969843183</v>
      </c>
      <c r="FL106" s="86">
        <f t="shared" si="44"/>
        <v>12.088698140200286</v>
      </c>
      <c r="FM106" s="86">
        <f t="shared" si="70"/>
        <v>5.2744270205066339</v>
      </c>
      <c r="FN106" s="84">
        <f t="shared" si="82"/>
        <v>17.990219454496152</v>
      </c>
      <c r="FO106" s="84">
        <f t="shared" si="49"/>
        <v>22.180917695091395</v>
      </c>
      <c r="FP106" s="84">
        <f t="shared" si="83"/>
        <v>7.9341383095499447</v>
      </c>
      <c r="FQ106" s="84">
        <f t="shared" si="71"/>
        <v>5.0374832663989286</v>
      </c>
      <c r="FR106" s="86">
        <f t="shared" si="66"/>
        <v>-1.4717820813771518</v>
      </c>
      <c r="FS106" s="85">
        <v>0.5</v>
      </c>
      <c r="FT106" s="85">
        <v>1.3</v>
      </c>
      <c r="FU106" s="85">
        <v>270</v>
      </c>
      <c r="FV106" s="85">
        <v>46.1</v>
      </c>
      <c r="FW106" s="85">
        <v>21</v>
      </c>
      <c r="FX106" s="85">
        <v>10</v>
      </c>
      <c r="FY106" s="85">
        <v>541</v>
      </c>
      <c r="FZ106" s="85">
        <v>120</v>
      </c>
      <c r="GA106" s="85">
        <v>5</v>
      </c>
      <c r="GB106" s="85">
        <v>5</v>
      </c>
    </row>
    <row r="107" spans="1:184">
      <c r="A107" s="84">
        <v>105</v>
      </c>
      <c r="B107" s="93">
        <v>5139860</v>
      </c>
      <c r="C107" s="85">
        <v>20180421</v>
      </c>
      <c r="D107" s="88">
        <v>77</v>
      </c>
      <c r="E107" s="85">
        <v>0</v>
      </c>
      <c r="F107" s="88">
        <v>155</v>
      </c>
      <c r="G107" s="88">
        <v>67.8</v>
      </c>
      <c r="H107" s="84">
        <f t="shared" si="59"/>
        <v>28.220603537981265</v>
      </c>
      <c r="I107" s="86">
        <v>1</v>
      </c>
      <c r="J107" s="86">
        <v>1</v>
      </c>
      <c r="K107" s="86">
        <v>1</v>
      </c>
      <c r="L107" s="86">
        <v>1</v>
      </c>
      <c r="M107" s="86">
        <v>0</v>
      </c>
      <c r="N107" s="86">
        <v>0</v>
      </c>
      <c r="O107" s="86">
        <v>1</v>
      </c>
      <c r="P107" s="86">
        <v>1</v>
      </c>
      <c r="Q107" s="86">
        <v>1</v>
      </c>
      <c r="R107" s="86">
        <v>1</v>
      </c>
      <c r="S107" s="85">
        <v>1</v>
      </c>
      <c r="T107" s="85">
        <v>0</v>
      </c>
      <c r="U107" s="85">
        <v>0</v>
      </c>
      <c r="V107" s="85">
        <v>1</v>
      </c>
      <c r="W107" s="85">
        <v>0</v>
      </c>
      <c r="X107" s="85">
        <v>2</v>
      </c>
      <c r="Y107" s="85">
        <v>2</v>
      </c>
      <c r="Z107" s="85">
        <v>1</v>
      </c>
      <c r="AA107" s="85">
        <v>1</v>
      </c>
      <c r="AB107" s="85">
        <v>0</v>
      </c>
      <c r="AC107" s="85">
        <v>1</v>
      </c>
      <c r="AD107" s="85">
        <v>0</v>
      </c>
      <c r="AE107" s="85">
        <v>0</v>
      </c>
      <c r="AF107" s="88">
        <v>59.6</v>
      </c>
      <c r="AG107" s="85">
        <v>43.6</v>
      </c>
      <c r="AH107" s="88">
        <v>7.5</v>
      </c>
      <c r="AI107" s="88">
        <v>4</v>
      </c>
      <c r="AJ107" s="85">
        <v>0</v>
      </c>
      <c r="AK107" s="85">
        <v>0</v>
      </c>
      <c r="AL107" s="85">
        <v>0</v>
      </c>
      <c r="AM107" s="85">
        <v>0</v>
      </c>
      <c r="AN107" s="86"/>
      <c r="AO107" s="85">
        <v>0</v>
      </c>
      <c r="AP107" s="85">
        <v>0</v>
      </c>
      <c r="AQ107" s="88">
        <v>23</v>
      </c>
      <c r="AR107" s="85"/>
      <c r="AS107" s="88">
        <v>0</v>
      </c>
      <c r="AT107" s="85"/>
      <c r="AU107" s="88">
        <v>2370</v>
      </c>
      <c r="AV107" s="88">
        <v>3200</v>
      </c>
      <c r="AW107" s="88">
        <v>2810</v>
      </c>
      <c r="AX107" s="88">
        <v>2100</v>
      </c>
      <c r="AY107" s="85">
        <v>1300</v>
      </c>
      <c r="AZ107" s="85">
        <f t="shared" si="60"/>
        <v>5570</v>
      </c>
      <c r="BA107" s="86">
        <f t="shared" si="76"/>
        <v>10480</v>
      </c>
      <c r="BB107" s="86">
        <v>100</v>
      </c>
      <c r="BC107" s="86">
        <v>700</v>
      </c>
      <c r="BD107" s="86">
        <v>800</v>
      </c>
      <c r="BE107" s="86">
        <v>900</v>
      </c>
      <c r="BF107" s="86">
        <f t="shared" si="52"/>
        <v>2500</v>
      </c>
      <c r="BG107" s="86">
        <f t="shared" si="53"/>
        <v>2270</v>
      </c>
      <c r="BH107" s="86">
        <f t="shared" si="53"/>
        <v>2500</v>
      </c>
      <c r="BI107" s="86">
        <f t="shared" si="53"/>
        <v>2010</v>
      </c>
      <c r="BJ107" s="86">
        <f t="shared" si="53"/>
        <v>1200</v>
      </c>
      <c r="BK107" s="87">
        <f t="shared" si="67"/>
        <v>7980</v>
      </c>
      <c r="BL107" s="87">
        <f t="shared" si="78"/>
        <v>4.2194092827004218E-2</v>
      </c>
      <c r="BM107" s="87">
        <f t="shared" si="78"/>
        <v>0.21875</v>
      </c>
      <c r="BN107" s="87">
        <f t="shared" si="78"/>
        <v>0.28469750889679718</v>
      </c>
      <c r="BO107" s="87">
        <f t="shared" si="78"/>
        <v>0.42857142857142855</v>
      </c>
      <c r="BP107" s="87">
        <f t="shared" si="68"/>
        <v>0.2385496183206107</v>
      </c>
      <c r="BQ107" s="96">
        <v>131</v>
      </c>
      <c r="BR107" s="96">
        <v>115</v>
      </c>
      <c r="BS107" s="96">
        <v>126</v>
      </c>
      <c r="BT107" s="96">
        <v>100</v>
      </c>
      <c r="BU107" s="88">
        <v>74</v>
      </c>
      <c r="BV107" s="88">
        <v>70</v>
      </c>
      <c r="BW107" s="88">
        <v>75</v>
      </c>
      <c r="BX107" s="88">
        <v>60</v>
      </c>
      <c r="BY107" s="88">
        <v>76</v>
      </c>
      <c r="BZ107" s="88">
        <v>63</v>
      </c>
      <c r="CA107" s="88">
        <v>71</v>
      </c>
      <c r="CB107" s="88">
        <v>68</v>
      </c>
      <c r="CC107" s="88">
        <v>21.5</v>
      </c>
      <c r="CD107" s="88">
        <v>22.5</v>
      </c>
      <c r="CE107" s="88">
        <v>24.3</v>
      </c>
      <c r="CF107" s="88">
        <v>24.4</v>
      </c>
      <c r="CG107" s="86">
        <f t="shared" si="75"/>
        <v>4.6511627906976744E-2</v>
      </c>
      <c r="CH107" s="86">
        <f t="shared" si="75"/>
        <v>4.4444444444444446E-2</v>
      </c>
      <c r="CI107" s="86">
        <f t="shared" si="75"/>
        <v>4.1152263374485597E-2</v>
      </c>
      <c r="CJ107" s="86">
        <f t="shared" si="75"/>
        <v>4.0983606557377053E-2</v>
      </c>
      <c r="CK107" s="88">
        <v>4.0999999999999996</v>
      </c>
      <c r="CL107" s="88">
        <v>3.6</v>
      </c>
      <c r="CM107" s="88">
        <v>3.8</v>
      </c>
      <c r="CN107" s="88">
        <v>3.9</v>
      </c>
      <c r="CO107" s="88">
        <v>15.7</v>
      </c>
      <c r="CP107" s="88">
        <v>13.1</v>
      </c>
      <c r="CQ107" s="88">
        <v>13.4</v>
      </c>
      <c r="CR107" s="88">
        <v>16.3</v>
      </c>
      <c r="CS107" s="88">
        <v>24.6</v>
      </c>
      <c r="CT107" s="88">
        <v>0.83</v>
      </c>
      <c r="CU107" s="88">
        <v>0.87</v>
      </c>
      <c r="CV107" s="88">
        <v>0.92</v>
      </c>
      <c r="CW107" s="88">
        <v>0.96</v>
      </c>
      <c r="CX107" s="85">
        <v>0.9</v>
      </c>
      <c r="CY107" s="86">
        <f t="shared" si="56"/>
        <v>0.13</v>
      </c>
      <c r="CZ107" s="86">
        <f t="shared" si="61"/>
        <v>0.13</v>
      </c>
      <c r="DA107" s="88">
        <v>0</v>
      </c>
      <c r="DB107" s="86">
        <f t="shared" si="84"/>
        <v>18.91566265060241</v>
      </c>
      <c r="DC107" s="86">
        <f t="shared" si="84"/>
        <v>15.057471264367816</v>
      </c>
      <c r="DD107" s="86">
        <f t="shared" si="84"/>
        <v>14.565217391304348</v>
      </c>
      <c r="DE107" s="86">
        <f t="shared" si="84"/>
        <v>16.979166666666668</v>
      </c>
      <c r="DF107" s="88">
        <v>50.5</v>
      </c>
      <c r="DG107" s="88">
        <v>48</v>
      </c>
      <c r="DH107" s="88">
        <v>45.1</v>
      </c>
      <c r="DI107" s="88">
        <v>43.1</v>
      </c>
      <c r="DJ107" s="88"/>
      <c r="DK107" s="88">
        <v>5.2</v>
      </c>
      <c r="DL107" s="88">
        <v>5.5</v>
      </c>
      <c r="DM107" s="88">
        <v>6.6</v>
      </c>
      <c r="DN107" s="88">
        <v>141</v>
      </c>
      <c r="DO107" s="88">
        <v>146</v>
      </c>
      <c r="DP107" s="88">
        <v>144</v>
      </c>
      <c r="DQ107" s="88">
        <v>141</v>
      </c>
      <c r="DR107" s="85">
        <v>132</v>
      </c>
      <c r="DS107" s="86">
        <f t="shared" si="57"/>
        <v>5</v>
      </c>
      <c r="DT107" s="86">
        <f t="shared" si="73"/>
        <v>3</v>
      </c>
      <c r="DU107" s="86">
        <f t="shared" si="74"/>
        <v>0</v>
      </c>
      <c r="DV107" s="86">
        <f t="shared" si="62"/>
        <v>146</v>
      </c>
      <c r="DW107" s="86">
        <f t="shared" si="63"/>
        <v>5</v>
      </c>
      <c r="DX107" s="86">
        <f t="shared" si="58"/>
        <v>5</v>
      </c>
      <c r="DY107" s="86">
        <f t="shared" si="64"/>
        <v>17.433501204819276</v>
      </c>
      <c r="DZ107" s="88">
        <v>4.3</v>
      </c>
      <c r="EA107" s="88">
        <v>4.0999999999999996</v>
      </c>
      <c r="EB107" s="88">
        <v>4.0999999999999996</v>
      </c>
      <c r="EC107" s="88">
        <v>4.3</v>
      </c>
      <c r="ED107" s="88">
        <v>4.3</v>
      </c>
      <c r="EE107" s="88">
        <v>111</v>
      </c>
      <c r="EF107" s="88">
        <v>418.3</v>
      </c>
      <c r="EG107" s="88">
        <v>332.6</v>
      </c>
      <c r="EH107" s="85">
        <f t="shared" si="69"/>
        <v>-85.699999999999989</v>
      </c>
      <c r="EI107" s="84"/>
      <c r="EJ107" s="82">
        <f t="shared" si="65"/>
        <v>293.77380952380952</v>
      </c>
      <c r="EK107" s="88">
        <v>301</v>
      </c>
      <c r="EL107" s="88">
        <v>267</v>
      </c>
      <c r="EM107" s="84"/>
      <c r="EN107" s="85"/>
      <c r="EO107" s="85">
        <v>355</v>
      </c>
      <c r="EP107" s="85">
        <v>168</v>
      </c>
      <c r="EQ107" s="84"/>
      <c r="ER107" s="86">
        <f t="shared" si="77"/>
        <v>355</v>
      </c>
      <c r="ES107" s="85"/>
      <c r="ET107" s="85">
        <v>282</v>
      </c>
      <c r="EU107" s="85"/>
      <c r="EV107" s="85"/>
      <c r="EW107" s="85">
        <v>27.8</v>
      </c>
      <c r="EX107" s="85"/>
      <c r="EY107" s="85"/>
      <c r="EZ107" s="85"/>
      <c r="FA107" s="85">
        <v>25</v>
      </c>
      <c r="FB107" s="85"/>
      <c r="FC107" s="85"/>
      <c r="FD107" s="85">
        <v>5.6</v>
      </c>
      <c r="FE107" s="85"/>
      <c r="FF107" s="85">
        <v>23.4</v>
      </c>
      <c r="FG107" s="85"/>
      <c r="FH107" s="85"/>
      <c r="FI107" s="85">
        <f t="shared" si="50"/>
        <v>0.6292134831460674</v>
      </c>
      <c r="FJ107" s="85"/>
      <c r="FK107" s="86">
        <f t="shared" si="48"/>
        <v>0.61314584695879659</v>
      </c>
      <c r="FL107" s="86"/>
      <c r="FM107" s="86">
        <f t="shared" si="70"/>
        <v>4.2161619541576041</v>
      </c>
      <c r="FN107" s="84"/>
      <c r="FO107" s="84">
        <f t="shared" si="49"/>
        <v>37.111773995437787</v>
      </c>
      <c r="FP107" s="84"/>
      <c r="FQ107" s="84">
        <f t="shared" si="71"/>
        <v>2.0697674418604648</v>
      </c>
      <c r="FR107" s="86">
        <f t="shared" si="66"/>
        <v>0.33473782771535576</v>
      </c>
      <c r="FS107" s="85"/>
      <c r="FT107" s="85">
        <v>5.6</v>
      </c>
      <c r="FU107" s="85"/>
      <c r="FV107" s="85">
        <v>86.3</v>
      </c>
      <c r="FW107" s="85"/>
      <c r="FX107" s="85">
        <v>27</v>
      </c>
      <c r="FY107" s="85"/>
      <c r="FZ107" s="85">
        <v>306</v>
      </c>
      <c r="GA107" s="85"/>
      <c r="GB107" s="85">
        <v>22</v>
      </c>
    </row>
    <row r="108" spans="1:184">
      <c r="A108" s="84">
        <v>106</v>
      </c>
      <c r="B108" s="93">
        <v>5571437</v>
      </c>
      <c r="C108" s="85">
        <v>20180531</v>
      </c>
      <c r="D108" s="88">
        <v>96</v>
      </c>
      <c r="E108" s="85">
        <v>0</v>
      </c>
      <c r="F108" s="88">
        <v>150</v>
      </c>
      <c r="G108" s="88">
        <v>37.9</v>
      </c>
      <c r="H108" s="84">
        <f t="shared" si="59"/>
        <v>16.844444444444445</v>
      </c>
      <c r="I108" s="86">
        <v>0</v>
      </c>
      <c r="J108" s="86">
        <v>1</v>
      </c>
      <c r="K108" s="86">
        <v>0</v>
      </c>
      <c r="L108" s="86">
        <v>0</v>
      </c>
      <c r="M108" s="86">
        <v>0</v>
      </c>
      <c r="N108" s="86">
        <v>0</v>
      </c>
      <c r="O108" s="86">
        <v>0</v>
      </c>
      <c r="P108" s="86">
        <v>1</v>
      </c>
      <c r="Q108" s="86">
        <v>0</v>
      </c>
      <c r="R108" s="86">
        <v>1</v>
      </c>
      <c r="S108" s="85">
        <v>1</v>
      </c>
      <c r="T108" s="85">
        <v>0</v>
      </c>
      <c r="U108" s="85">
        <v>0</v>
      </c>
      <c r="V108" s="85">
        <v>0</v>
      </c>
      <c r="W108" s="85">
        <v>0</v>
      </c>
      <c r="X108" s="85">
        <v>2</v>
      </c>
      <c r="Y108" s="85">
        <v>2</v>
      </c>
      <c r="Z108" s="85">
        <v>1</v>
      </c>
      <c r="AA108" s="85">
        <v>1</v>
      </c>
      <c r="AB108" s="85">
        <v>0</v>
      </c>
      <c r="AC108" s="85">
        <v>0</v>
      </c>
      <c r="AD108" s="85">
        <v>1</v>
      </c>
      <c r="AE108" s="85">
        <v>0</v>
      </c>
      <c r="AF108" s="88">
        <v>40</v>
      </c>
      <c r="AG108" s="85">
        <v>22.1</v>
      </c>
      <c r="AH108" s="88">
        <v>15</v>
      </c>
      <c r="AI108" s="88">
        <v>4</v>
      </c>
      <c r="AJ108" s="85">
        <v>1</v>
      </c>
      <c r="AK108" s="85">
        <v>0</v>
      </c>
      <c r="AL108" s="85">
        <v>0</v>
      </c>
      <c r="AM108" s="85">
        <v>0</v>
      </c>
      <c r="AN108" s="86"/>
      <c r="AO108" s="85">
        <v>0</v>
      </c>
      <c r="AP108" s="85">
        <v>1</v>
      </c>
      <c r="AQ108" s="88">
        <v>44</v>
      </c>
      <c r="AR108" s="88" t="s">
        <v>126</v>
      </c>
      <c r="AS108" s="88">
        <v>0</v>
      </c>
      <c r="AT108" s="88"/>
      <c r="AU108" s="88">
        <v>400</v>
      </c>
      <c r="AV108" s="88">
        <v>1700</v>
      </c>
      <c r="AW108" s="88">
        <v>1200</v>
      </c>
      <c r="AX108" s="88">
        <v>1300</v>
      </c>
      <c r="AY108" s="85">
        <v>600</v>
      </c>
      <c r="AZ108" s="85">
        <f t="shared" si="60"/>
        <v>2100</v>
      </c>
      <c r="BA108" s="86">
        <f t="shared" si="76"/>
        <v>4600</v>
      </c>
      <c r="BB108" s="86">
        <v>0</v>
      </c>
      <c r="BC108" s="86">
        <v>100</v>
      </c>
      <c r="BD108" s="86">
        <v>400</v>
      </c>
      <c r="BE108" s="86">
        <v>300</v>
      </c>
      <c r="BF108" s="86">
        <f t="shared" si="52"/>
        <v>800</v>
      </c>
      <c r="BG108" s="86">
        <f t="shared" si="53"/>
        <v>400</v>
      </c>
      <c r="BH108" s="86">
        <f t="shared" si="53"/>
        <v>1600</v>
      </c>
      <c r="BI108" s="86">
        <f t="shared" si="53"/>
        <v>800</v>
      </c>
      <c r="BJ108" s="86">
        <f t="shared" si="53"/>
        <v>1000</v>
      </c>
      <c r="BK108" s="87">
        <f t="shared" si="67"/>
        <v>3800</v>
      </c>
      <c r="BL108" s="87">
        <f t="shared" si="78"/>
        <v>0</v>
      </c>
      <c r="BM108" s="87">
        <f t="shared" si="78"/>
        <v>5.8823529411764705E-2</v>
      </c>
      <c r="BN108" s="87">
        <f t="shared" si="78"/>
        <v>0.33333333333333331</v>
      </c>
      <c r="BO108" s="87">
        <f t="shared" si="78"/>
        <v>0.23076923076923078</v>
      </c>
      <c r="BP108" s="87">
        <f t="shared" si="68"/>
        <v>0.17391304347826086</v>
      </c>
      <c r="BQ108" s="96">
        <v>171</v>
      </c>
      <c r="BR108" s="96">
        <v>115</v>
      </c>
      <c r="BS108" s="96">
        <v>156</v>
      </c>
      <c r="BT108" s="96">
        <v>162</v>
      </c>
      <c r="BU108" s="88">
        <v>104</v>
      </c>
      <c r="BV108" s="88">
        <v>74</v>
      </c>
      <c r="BW108" s="88">
        <v>90</v>
      </c>
      <c r="BX108" s="88">
        <v>97</v>
      </c>
      <c r="BY108" s="88">
        <v>86</v>
      </c>
      <c r="BZ108" s="88">
        <v>80</v>
      </c>
      <c r="CA108" s="88">
        <v>90</v>
      </c>
      <c r="CB108" s="88">
        <v>94</v>
      </c>
      <c r="CC108" s="88">
        <v>30.8</v>
      </c>
      <c r="CD108" s="88">
        <v>29.8</v>
      </c>
      <c r="CE108" s="88">
        <v>30</v>
      </c>
      <c r="CF108" s="88">
        <v>32.700000000000003</v>
      </c>
      <c r="CG108" s="86">
        <f t="shared" si="75"/>
        <v>3.2467532467532464E-2</v>
      </c>
      <c r="CH108" s="86">
        <f t="shared" si="75"/>
        <v>3.3557046979865772E-2</v>
      </c>
      <c r="CI108" s="86">
        <f t="shared" si="75"/>
        <v>3.3333333333333333E-2</v>
      </c>
      <c r="CJ108" s="86">
        <f t="shared" si="75"/>
        <v>3.0581039755351678E-2</v>
      </c>
      <c r="CK108" s="88">
        <v>3.5</v>
      </c>
      <c r="CL108" s="88">
        <v>3.5</v>
      </c>
      <c r="CM108" s="88">
        <v>3.2</v>
      </c>
      <c r="CN108" s="88">
        <v>3.3</v>
      </c>
      <c r="CO108" s="88">
        <v>36.5</v>
      </c>
      <c r="CP108" s="88">
        <v>38</v>
      </c>
      <c r="CQ108" s="88">
        <v>43.4</v>
      </c>
      <c r="CR108" s="88">
        <v>47.3</v>
      </c>
      <c r="CS108" s="88">
        <v>50.2</v>
      </c>
      <c r="CT108" s="88">
        <v>1.49</v>
      </c>
      <c r="CU108" s="88">
        <v>1.54</v>
      </c>
      <c r="CV108" s="88">
        <v>1.69</v>
      </c>
      <c r="CW108" s="88">
        <v>1.69</v>
      </c>
      <c r="CX108" s="85">
        <v>1.37</v>
      </c>
      <c r="CY108" s="86">
        <f t="shared" si="56"/>
        <v>0.19999999999999996</v>
      </c>
      <c r="CZ108" s="86">
        <f t="shared" si="61"/>
        <v>0.19999999999999996</v>
      </c>
      <c r="DA108" s="88">
        <v>0</v>
      </c>
      <c r="DB108" s="86">
        <f t="shared" si="84"/>
        <v>24.496644295302012</v>
      </c>
      <c r="DC108" s="86">
        <f t="shared" si="84"/>
        <v>24.675324675324674</v>
      </c>
      <c r="DD108" s="86">
        <f t="shared" si="84"/>
        <v>25.680473372781066</v>
      </c>
      <c r="DE108" s="86">
        <f t="shared" si="84"/>
        <v>27.988165680473372</v>
      </c>
      <c r="DF108" s="88">
        <v>25</v>
      </c>
      <c r="DG108" s="88">
        <v>24.1</v>
      </c>
      <c r="DH108" s="88">
        <v>21.8</v>
      </c>
      <c r="DI108" s="88">
        <v>21.8</v>
      </c>
      <c r="DJ108" s="88">
        <v>8.6</v>
      </c>
      <c r="DK108" s="88">
        <v>9.1999999999999993</v>
      </c>
      <c r="DL108" s="88">
        <v>9.6999999999999993</v>
      </c>
      <c r="DM108" s="88">
        <v>10.1</v>
      </c>
      <c r="DN108" s="88">
        <v>145</v>
      </c>
      <c r="DO108" s="88">
        <v>146</v>
      </c>
      <c r="DP108" s="88">
        <v>147</v>
      </c>
      <c r="DQ108" s="78">
        <v>150</v>
      </c>
      <c r="DR108" s="85">
        <v>143</v>
      </c>
      <c r="DS108" s="86">
        <f t="shared" si="57"/>
        <v>1</v>
      </c>
      <c r="DT108" s="86">
        <f t="shared" si="73"/>
        <v>2</v>
      </c>
      <c r="DU108" s="86">
        <f t="shared" si="74"/>
        <v>5</v>
      </c>
      <c r="DV108" s="86">
        <f t="shared" si="62"/>
        <v>150</v>
      </c>
      <c r="DW108" s="86">
        <f t="shared" si="63"/>
        <v>5</v>
      </c>
      <c r="DX108" s="86">
        <f t="shared" si="58"/>
        <v>5</v>
      </c>
      <c r="DY108" s="86">
        <f t="shared" si="64"/>
        <v>18.814092617449663</v>
      </c>
      <c r="DZ108" s="88">
        <v>3.3</v>
      </c>
      <c r="EA108" s="88">
        <v>3.1</v>
      </c>
      <c r="EB108" s="88">
        <v>3.2</v>
      </c>
      <c r="EC108" s="88">
        <v>3.3</v>
      </c>
      <c r="ED108" s="88">
        <v>2.4</v>
      </c>
      <c r="EE108" s="88">
        <v>96</v>
      </c>
      <c r="EF108" s="88">
        <v>1001.6</v>
      </c>
      <c r="EG108" s="88">
        <v>519.6</v>
      </c>
      <c r="EH108" s="85">
        <f t="shared" si="69"/>
        <v>-482</v>
      </c>
      <c r="EI108" s="88">
        <v>300</v>
      </c>
      <c r="EJ108" s="82">
        <f t="shared" si="65"/>
        <v>308.36904761904759</v>
      </c>
      <c r="EK108" s="88">
        <v>299</v>
      </c>
      <c r="EL108" s="88">
        <v>301</v>
      </c>
      <c r="EM108" s="84"/>
      <c r="EN108" s="85">
        <v>357</v>
      </c>
      <c r="EO108" s="85">
        <v>305</v>
      </c>
      <c r="EP108" s="85">
        <v>401</v>
      </c>
      <c r="EQ108" s="84"/>
      <c r="ER108" s="86">
        <f t="shared" si="77"/>
        <v>-52</v>
      </c>
      <c r="ES108" s="85">
        <v>252</v>
      </c>
      <c r="ET108" s="85">
        <v>732</v>
      </c>
      <c r="EU108" s="85"/>
      <c r="EV108" s="85">
        <v>21.9</v>
      </c>
      <c r="EW108" s="85">
        <v>58.9</v>
      </c>
      <c r="EX108" s="85"/>
      <c r="EY108" s="85">
        <v>128</v>
      </c>
      <c r="EZ108" s="85"/>
      <c r="FA108" s="85">
        <v>24</v>
      </c>
      <c r="FB108" s="85"/>
      <c r="FC108" s="85">
        <v>12.1</v>
      </c>
      <c r="FD108" s="85">
        <v>25.9</v>
      </c>
      <c r="FE108" s="85"/>
      <c r="FF108" s="85">
        <v>26.6</v>
      </c>
      <c r="FG108" s="85"/>
      <c r="FH108" s="85">
        <f t="shared" si="80"/>
        <v>1.19</v>
      </c>
      <c r="FI108" s="85">
        <f t="shared" si="50"/>
        <v>1.3322259136212624</v>
      </c>
      <c r="FJ108" s="85">
        <f t="shared" si="81"/>
        <v>6.0059833097150053</v>
      </c>
      <c r="FK108" s="86">
        <f t="shared" si="48"/>
        <v>0.39037363315801354</v>
      </c>
      <c r="FL108" s="86">
        <f t="shared" si="44"/>
        <v>24.946727549467276</v>
      </c>
      <c r="FM108" s="86">
        <f t="shared" si="70"/>
        <v>25.101160158460672</v>
      </c>
      <c r="FN108" s="84">
        <f t="shared" si="82"/>
        <v>46.97316569712892</v>
      </c>
      <c r="FO108" s="84">
        <f t="shared" si="49"/>
        <v>33.916625518300307</v>
      </c>
      <c r="FP108" s="84">
        <f t="shared" si="83"/>
        <v>3.081232492997199</v>
      </c>
      <c r="FQ108" s="84">
        <f t="shared" si="71"/>
        <v>8.1004779717373232</v>
      </c>
      <c r="FR108" s="86">
        <f t="shared" si="66"/>
        <v>-0.13842746400885936</v>
      </c>
      <c r="FS108" s="85">
        <v>0.7</v>
      </c>
      <c r="FT108" s="85">
        <v>1.2</v>
      </c>
      <c r="FU108" s="85">
        <v>40.200000000000003</v>
      </c>
      <c r="FV108" s="85">
        <v>35.1</v>
      </c>
      <c r="FW108" s="85">
        <v>10</v>
      </c>
      <c r="FX108" s="85">
        <v>14</v>
      </c>
      <c r="FY108" s="85">
        <v>410</v>
      </c>
      <c r="FZ108" s="85">
        <v>277</v>
      </c>
      <c r="GA108" s="85">
        <v>13</v>
      </c>
      <c r="GB108" s="85">
        <v>10</v>
      </c>
    </row>
    <row r="109" spans="1:184">
      <c r="A109" s="84">
        <v>107</v>
      </c>
      <c r="B109" s="93">
        <v>2433833</v>
      </c>
      <c r="C109" s="85">
        <v>20180608</v>
      </c>
      <c r="D109" s="88">
        <v>78</v>
      </c>
      <c r="E109" s="85">
        <v>1</v>
      </c>
      <c r="F109" s="88">
        <v>168</v>
      </c>
      <c r="G109" s="88">
        <v>60.5</v>
      </c>
      <c r="H109" s="84">
        <f t="shared" si="59"/>
        <v>21.435657596371883</v>
      </c>
      <c r="I109" s="86">
        <v>1</v>
      </c>
      <c r="J109" s="86">
        <v>1</v>
      </c>
      <c r="K109" s="86">
        <v>1</v>
      </c>
      <c r="L109" s="86">
        <v>1</v>
      </c>
      <c r="M109" s="86">
        <v>1</v>
      </c>
      <c r="N109" s="86">
        <v>0</v>
      </c>
      <c r="O109" s="86">
        <v>1</v>
      </c>
      <c r="P109" s="86">
        <v>0</v>
      </c>
      <c r="Q109" s="86">
        <v>0</v>
      </c>
      <c r="R109" s="86">
        <v>0</v>
      </c>
      <c r="S109" s="85">
        <v>0</v>
      </c>
      <c r="T109" s="85">
        <v>0</v>
      </c>
      <c r="U109" s="85">
        <v>0</v>
      </c>
      <c r="V109" s="85">
        <v>0</v>
      </c>
      <c r="W109" s="85">
        <v>0</v>
      </c>
      <c r="X109" s="85">
        <v>2</v>
      </c>
      <c r="Y109" s="85">
        <v>2</v>
      </c>
      <c r="Z109" s="85">
        <v>1</v>
      </c>
      <c r="AA109" s="85">
        <v>1</v>
      </c>
      <c r="AB109" s="85">
        <v>1</v>
      </c>
      <c r="AC109" s="85">
        <v>1</v>
      </c>
      <c r="AD109" s="85">
        <v>0</v>
      </c>
      <c r="AE109" s="85">
        <v>0</v>
      </c>
      <c r="AF109" s="88">
        <v>18.5</v>
      </c>
      <c r="AG109" s="85">
        <v>40.799999999999997</v>
      </c>
      <c r="AH109" s="88">
        <v>7.5</v>
      </c>
      <c r="AI109" s="88">
        <v>15</v>
      </c>
      <c r="AJ109" s="85">
        <v>0</v>
      </c>
      <c r="AK109" s="85">
        <v>0</v>
      </c>
      <c r="AL109" s="85">
        <v>0</v>
      </c>
      <c r="AM109" s="85">
        <v>0</v>
      </c>
      <c r="AN109" s="86"/>
      <c r="AO109" s="85">
        <v>0</v>
      </c>
      <c r="AP109" s="85">
        <v>1</v>
      </c>
      <c r="AQ109" s="88">
        <v>15</v>
      </c>
      <c r="AR109" s="88" t="s">
        <v>127</v>
      </c>
      <c r="AS109" s="88">
        <v>0</v>
      </c>
      <c r="AT109" s="88"/>
      <c r="AU109" s="88">
        <v>2500</v>
      </c>
      <c r="AV109" s="88">
        <v>2400</v>
      </c>
      <c r="AW109" s="88">
        <v>3200</v>
      </c>
      <c r="AX109" s="88">
        <v>2200</v>
      </c>
      <c r="AY109" s="85">
        <v>2500</v>
      </c>
      <c r="AZ109" s="85">
        <f t="shared" si="60"/>
        <v>4900</v>
      </c>
      <c r="BA109" s="86">
        <f t="shared" si="76"/>
        <v>10300</v>
      </c>
      <c r="BB109" s="86">
        <v>0</v>
      </c>
      <c r="BC109" s="86">
        <v>400</v>
      </c>
      <c r="BD109" s="86">
        <v>800</v>
      </c>
      <c r="BE109" s="86"/>
      <c r="BF109" s="86"/>
      <c r="BG109" s="86">
        <f t="shared" si="53"/>
        <v>2500</v>
      </c>
      <c r="BH109" s="86">
        <f t="shared" si="53"/>
        <v>2000</v>
      </c>
      <c r="BI109" s="86">
        <f t="shared" si="53"/>
        <v>2400</v>
      </c>
      <c r="BJ109" s="86"/>
      <c r="BK109" s="87"/>
      <c r="BL109" s="87">
        <f t="shared" si="78"/>
        <v>0</v>
      </c>
      <c r="BM109" s="87">
        <f t="shared" si="78"/>
        <v>0.16666666666666666</v>
      </c>
      <c r="BN109" s="87">
        <f t="shared" si="78"/>
        <v>0.25</v>
      </c>
      <c r="BO109" s="87"/>
      <c r="BP109" s="87"/>
      <c r="BQ109" s="96">
        <v>148</v>
      </c>
      <c r="BR109" s="96">
        <v>138</v>
      </c>
      <c r="BS109" s="96">
        <v>122</v>
      </c>
      <c r="BT109" s="96">
        <v>120</v>
      </c>
      <c r="BU109" s="88">
        <v>102</v>
      </c>
      <c r="BV109" s="88">
        <v>78</v>
      </c>
      <c r="BW109" s="88">
        <v>79</v>
      </c>
      <c r="BX109" s="88">
        <v>82</v>
      </c>
      <c r="BY109" s="88">
        <v>120</v>
      </c>
      <c r="BZ109" s="88">
        <v>94</v>
      </c>
      <c r="CA109" s="88">
        <v>85</v>
      </c>
      <c r="CB109" s="88">
        <v>76</v>
      </c>
      <c r="CC109" s="88">
        <v>41.9</v>
      </c>
      <c r="CD109" s="88">
        <v>37.700000000000003</v>
      </c>
      <c r="CE109" s="88">
        <v>35.6</v>
      </c>
      <c r="CF109" s="88">
        <v>36.799999999999997</v>
      </c>
      <c r="CG109" s="86">
        <f t="shared" si="75"/>
        <v>2.386634844868735E-2</v>
      </c>
      <c r="CH109" s="86">
        <f t="shared" si="75"/>
        <v>2.652519893899204E-2</v>
      </c>
      <c r="CI109" s="86">
        <f t="shared" si="75"/>
        <v>2.8089887640449437E-2</v>
      </c>
      <c r="CJ109" s="86">
        <f t="shared" si="75"/>
        <v>2.7173913043478264E-2</v>
      </c>
      <c r="CK109" s="88">
        <v>3.7</v>
      </c>
      <c r="CL109" s="88">
        <v>3</v>
      </c>
      <c r="CM109" s="88">
        <v>2.9</v>
      </c>
      <c r="CN109" s="88">
        <v>2.9</v>
      </c>
      <c r="CO109" s="88">
        <v>27</v>
      </c>
      <c r="CP109" s="88">
        <v>24.5</v>
      </c>
      <c r="CQ109" s="88">
        <v>27.9</v>
      </c>
      <c r="CR109" s="88">
        <v>26.2</v>
      </c>
      <c r="CS109" s="88">
        <v>25.1</v>
      </c>
      <c r="CT109" s="88">
        <v>1.43</v>
      </c>
      <c r="CU109" s="88">
        <v>1.48</v>
      </c>
      <c r="CV109" s="88">
        <v>1.51</v>
      </c>
      <c r="CW109" s="88">
        <v>1.45</v>
      </c>
      <c r="CX109" s="85">
        <v>1.38</v>
      </c>
      <c r="CY109" s="86">
        <f t="shared" si="56"/>
        <v>8.0000000000000071E-2</v>
      </c>
      <c r="CZ109" s="86">
        <f t="shared" si="61"/>
        <v>8.0000000000000071E-2</v>
      </c>
      <c r="DA109" s="88">
        <v>0</v>
      </c>
      <c r="DB109" s="86">
        <f t="shared" si="84"/>
        <v>18.881118881118883</v>
      </c>
      <c r="DC109" s="86">
        <f t="shared" si="84"/>
        <v>16.554054054054053</v>
      </c>
      <c r="DD109" s="86">
        <f t="shared" si="84"/>
        <v>18.476821192052981</v>
      </c>
      <c r="DE109" s="86">
        <f t="shared" si="84"/>
        <v>18.068965517241381</v>
      </c>
      <c r="DF109" s="88">
        <v>37.6</v>
      </c>
      <c r="DG109" s="88">
        <v>36.200000000000003</v>
      </c>
      <c r="DH109" s="88">
        <v>35.4</v>
      </c>
      <c r="DI109" s="88">
        <v>37</v>
      </c>
      <c r="DJ109" s="88">
        <v>7.1</v>
      </c>
      <c r="DK109" s="88">
        <v>8.1</v>
      </c>
      <c r="DL109" s="88">
        <v>8.3000000000000007</v>
      </c>
      <c r="DM109" s="88">
        <v>8.1</v>
      </c>
      <c r="DN109" s="88">
        <v>140</v>
      </c>
      <c r="DO109" s="88">
        <v>144</v>
      </c>
      <c r="DP109" s="88">
        <v>145</v>
      </c>
      <c r="DQ109" s="88">
        <v>143</v>
      </c>
      <c r="DR109" s="85">
        <v>141</v>
      </c>
      <c r="DS109" s="86">
        <f t="shared" si="57"/>
        <v>4</v>
      </c>
      <c r="DT109" s="86">
        <f t="shared" si="73"/>
        <v>5</v>
      </c>
      <c r="DU109" s="86">
        <f t="shared" si="74"/>
        <v>3</v>
      </c>
      <c r="DV109" s="86">
        <f t="shared" si="62"/>
        <v>145</v>
      </c>
      <c r="DW109" s="86">
        <f t="shared" si="63"/>
        <v>5</v>
      </c>
      <c r="DX109" s="86">
        <f t="shared" si="58"/>
        <v>5</v>
      </c>
      <c r="DY109" s="86">
        <f t="shared" si="64"/>
        <v>17.495795804195804</v>
      </c>
      <c r="DZ109" s="88">
        <v>3.9</v>
      </c>
      <c r="EA109" s="88">
        <v>3.5</v>
      </c>
      <c r="EB109" s="88">
        <v>3.7</v>
      </c>
      <c r="EC109" s="88">
        <v>3.3</v>
      </c>
      <c r="ED109" s="88">
        <v>3.7</v>
      </c>
      <c r="EE109" s="88">
        <v>224</v>
      </c>
      <c r="EF109" s="88">
        <v>1961.7</v>
      </c>
      <c r="EG109" s="88">
        <v>1434.8</v>
      </c>
      <c r="EH109" s="85">
        <f t="shared" si="69"/>
        <v>-526.90000000000009</v>
      </c>
      <c r="EI109" s="88">
        <v>286</v>
      </c>
      <c r="EJ109" s="82">
        <f t="shared" si="65"/>
        <v>302.08730158730162</v>
      </c>
      <c r="EK109" s="88">
        <v>294</v>
      </c>
      <c r="EL109" s="88">
        <v>295</v>
      </c>
      <c r="EM109" s="84"/>
      <c r="EN109" s="85">
        <v>510</v>
      </c>
      <c r="EO109" s="85">
        <v>163</v>
      </c>
      <c r="EP109" s="85">
        <v>306</v>
      </c>
      <c r="EQ109" s="84"/>
      <c r="ER109" s="86">
        <f t="shared" si="77"/>
        <v>-347</v>
      </c>
      <c r="ES109" s="85">
        <v>868</v>
      </c>
      <c r="ET109" s="85">
        <v>265</v>
      </c>
      <c r="EU109" s="85"/>
      <c r="EV109" s="85">
        <v>146.6</v>
      </c>
      <c r="EW109" s="85">
        <v>28.3</v>
      </c>
      <c r="EX109" s="85"/>
      <c r="EY109" s="85">
        <v>36</v>
      </c>
      <c r="EZ109" s="85"/>
      <c r="FA109" s="85">
        <v>95</v>
      </c>
      <c r="FB109" s="85"/>
      <c r="FC109" s="85">
        <v>29.7</v>
      </c>
      <c r="FD109" s="85">
        <v>11.5</v>
      </c>
      <c r="FE109" s="85"/>
      <c r="FF109" s="85">
        <v>9.1999999999999993</v>
      </c>
      <c r="FG109" s="85"/>
      <c r="FH109" s="85">
        <f t="shared" si="80"/>
        <v>1.7832167832167831</v>
      </c>
      <c r="FI109" s="85">
        <f t="shared" si="50"/>
        <v>1.0372881355932204</v>
      </c>
      <c r="FJ109" s="85">
        <f t="shared" si="81"/>
        <v>0.2508282985772754</v>
      </c>
      <c r="FK109" s="86">
        <f t="shared" si="48"/>
        <v>3.2854672581008946</v>
      </c>
      <c r="FL109" s="86">
        <f t="shared" si="44"/>
        <v>7.4283765347885389</v>
      </c>
      <c r="FM109" s="86">
        <f t="shared" si="70"/>
        <v>15.156145544838123</v>
      </c>
      <c r="FN109" s="84">
        <f t="shared" si="82"/>
        <v>31.358698398261836</v>
      </c>
      <c r="FO109" s="84">
        <f t="shared" si="49"/>
        <v>51.483113482465896</v>
      </c>
      <c r="FP109" s="84">
        <f t="shared" si="83"/>
        <v>4.2705882352941167</v>
      </c>
      <c r="FQ109" s="84">
        <f t="shared" si="71"/>
        <v>2.9963787316728494</v>
      </c>
      <c r="FR109" s="86">
        <f t="shared" si="66"/>
        <v>-6.4736346516007667E-2</v>
      </c>
      <c r="FS109" s="85">
        <v>0.4</v>
      </c>
      <c r="FT109" s="85">
        <v>0.3</v>
      </c>
      <c r="FU109" s="85">
        <v>53.4</v>
      </c>
      <c r="FV109" s="85">
        <v>65.5</v>
      </c>
      <c r="FW109" s="85">
        <v>48</v>
      </c>
      <c r="FX109" s="85">
        <v>19</v>
      </c>
      <c r="FY109" s="85">
        <v>473</v>
      </c>
      <c r="FZ109" s="85">
        <v>148</v>
      </c>
      <c r="GA109" s="85">
        <v>10</v>
      </c>
      <c r="GB109" s="85">
        <v>11</v>
      </c>
    </row>
    <row r="110" spans="1:184">
      <c r="A110" s="84">
        <v>108</v>
      </c>
      <c r="B110" s="93">
        <v>1147994</v>
      </c>
      <c r="C110" s="85">
        <v>20180618</v>
      </c>
      <c r="D110" s="88">
        <v>83</v>
      </c>
      <c r="E110" s="85">
        <v>0</v>
      </c>
      <c r="F110" s="88">
        <v>147</v>
      </c>
      <c r="G110" s="88">
        <v>47.85</v>
      </c>
      <c r="H110" s="84">
        <f t="shared" si="59"/>
        <v>22.14355129807025</v>
      </c>
      <c r="I110" s="86">
        <v>1</v>
      </c>
      <c r="J110" s="86">
        <v>1</v>
      </c>
      <c r="K110" s="86">
        <v>0</v>
      </c>
      <c r="L110" s="86">
        <v>0</v>
      </c>
      <c r="M110" s="86">
        <v>1</v>
      </c>
      <c r="N110" s="86">
        <v>0</v>
      </c>
      <c r="O110" s="86">
        <v>1</v>
      </c>
      <c r="P110" s="86">
        <v>0</v>
      </c>
      <c r="Q110" s="86">
        <v>0</v>
      </c>
      <c r="R110" s="86">
        <v>1</v>
      </c>
      <c r="S110" s="85">
        <v>1</v>
      </c>
      <c r="T110" s="85">
        <v>0</v>
      </c>
      <c r="U110" s="85">
        <v>0</v>
      </c>
      <c r="V110" s="85">
        <v>0</v>
      </c>
      <c r="W110" s="85">
        <v>0</v>
      </c>
      <c r="X110" s="85">
        <v>2</v>
      </c>
      <c r="Y110" s="85">
        <v>2</v>
      </c>
      <c r="Z110" s="85">
        <v>1</v>
      </c>
      <c r="AA110" s="85">
        <v>1</v>
      </c>
      <c r="AB110" s="85">
        <v>1</v>
      </c>
      <c r="AC110" s="85">
        <v>0</v>
      </c>
      <c r="AD110" s="85">
        <v>0</v>
      </c>
      <c r="AE110" s="85">
        <v>0</v>
      </c>
      <c r="AF110" s="88">
        <v>44.8</v>
      </c>
      <c r="AG110" s="85">
        <v>21.5</v>
      </c>
      <c r="AH110" s="88">
        <v>7.5</v>
      </c>
      <c r="AI110" s="88">
        <v>5</v>
      </c>
      <c r="AJ110" s="85">
        <v>1</v>
      </c>
      <c r="AK110" s="85">
        <v>0</v>
      </c>
      <c r="AL110" s="85">
        <v>0</v>
      </c>
      <c r="AM110" s="85">
        <v>0</v>
      </c>
      <c r="AN110" s="86"/>
      <c r="AO110" s="85">
        <v>0</v>
      </c>
      <c r="AP110" s="85">
        <v>0</v>
      </c>
      <c r="AQ110" s="88">
        <v>55</v>
      </c>
      <c r="AR110" s="88" t="s">
        <v>128</v>
      </c>
      <c r="AS110" s="88">
        <v>1</v>
      </c>
      <c r="AT110" s="88" t="s">
        <v>129</v>
      </c>
      <c r="AU110" s="88">
        <v>500</v>
      </c>
      <c r="AV110" s="88">
        <v>2800</v>
      </c>
      <c r="AW110" s="88">
        <v>2850</v>
      </c>
      <c r="AX110" s="88">
        <v>2250</v>
      </c>
      <c r="AY110" s="85">
        <v>1300</v>
      </c>
      <c r="AZ110" s="85">
        <f t="shared" si="60"/>
        <v>3300</v>
      </c>
      <c r="BA110" s="86">
        <f t="shared" si="76"/>
        <v>8400</v>
      </c>
      <c r="BB110" s="86"/>
      <c r="BC110" s="86"/>
      <c r="BD110" s="86"/>
      <c r="BE110" s="86"/>
      <c r="BF110" s="86"/>
      <c r="BG110" s="86"/>
      <c r="BH110" s="86"/>
      <c r="BI110" s="86"/>
      <c r="BJ110" s="86"/>
      <c r="BK110" s="87"/>
      <c r="BL110" s="87"/>
      <c r="BM110" s="87"/>
      <c r="BN110" s="87"/>
      <c r="BO110" s="87"/>
      <c r="BP110" s="87"/>
      <c r="BQ110" s="96">
        <v>137</v>
      </c>
      <c r="BR110" s="96">
        <v>102</v>
      </c>
      <c r="BS110" s="96">
        <v>176</v>
      </c>
      <c r="BT110" s="96">
        <v>125</v>
      </c>
      <c r="BU110" s="88">
        <v>74</v>
      </c>
      <c r="BV110" s="88">
        <v>40</v>
      </c>
      <c r="BW110" s="88">
        <v>90</v>
      </c>
      <c r="BX110" s="88">
        <v>73</v>
      </c>
      <c r="BY110" s="88">
        <v>102</v>
      </c>
      <c r="BZ110" s="88">
        <v>63</v>
      </c>
      <c r="CA110" s="88">
        <v>100</v>
      </c>
      <c r="CB110" s="88">
        <v>100</v>
      </c>
      <c r="CC110" s="88">
        <v>19.100000000000001</v>
      </c>
      <c r="CD110" s="88">
        <v>20.5</v>
      </c>
      <c r="CE110" s="88">
        <v>25.8</v>
      </c>
      <c r="CF110" s="88">
        <v>27.3</v>
      </c>
      <c r="CG110" s="86">
        <f t="shared" si="75"/>
        <v>5.235602094240837E-2</v>
      </c>
      <c r="CH110" s="86">
        <f t="shared" si="75"/>
        <v>4.878048780487805E-2</v>
      </c>
      <c r="CI110" s="86">
        <f t="shared" si="75"/>
        <v>3.875968992248062E-2</v>
      </c>
      <c r="CJ110" s="86">
        <f t="shared" si="75"/>
        <v>3.6630036630036632E-2</v>
      </c>
      <c r="CK110" s="88">
        <v>3.9</v>
      </c>
      <c r="CL110" s="88">
        <v>3.7</v>
      </c>
      <c r="CM110" s="88">
        <v>3.6</v>
      </c>
      <c r="CN110" s="88">
        <v>3.4</v>
      </c>
      <c r="CO110" s="88">
        <v>46.8</v>
      </c>
      <c r="CP110" s="88">
        <v>48.4</v>
      </c>
      <c r="CQ110" s="88">
        <v>47</v>
      </c>
      <c r="CR110" s="88">
        <v>54.3</v>
      </c>
      <c r="CS110" s="88">
        <v>59.2</v>
      </c>
      <c r="CT110" s="88">
        <v>1.98</v>
      </c>
      <c r="CU110" s="88">
        <v>2.15</v>
      </c>
      <c r="CV110" s="88">
        <v>2.02</v>
      </c>
      <c r="CW110" s="88">
        <v>1.85</v>
      </c>
      <c r="CX110" s="85">
        <v>1.56</v>
      </c>
      <c r="CY110" s="86">
        <f t="shared" si="56"/>
        <v>0.29999999999999982</v>
      </c>
      <c r="CZ110" s="86">
        <f t="shared" si="61"/>
        <v>0.16999999999999993</v>
      </c>
      <c r="DA110" s="88">
        <v>0</v>
      </c>
      <c r="DB110" s="86">
        <f t="shared" si="84"/>
        <v>23.636363636363637</v>
      </c>
      <c r="DC110" s="86">
        <f t="shared" si="84"/>
        <v>22.511627906976745</v>
      </c>
      <c r="DD110" s="86">
        <f t="shared" si="84"/>
        <v>23.267326732673268</v>
      </c>
      <c r="DE110" s="86">
        <f t="shared" si="84"/>
        <v>29.351351351351347</v>
      </c>
      <c r="DF110" s="88">
        <v>19.100000000000001</v>
      </c>
      <c r="DG110" s="88">
        <v>17.5</v>
      </c>
      <c r="DH110" s="88">
        <v>18.7</v>
      </c>
      <c r="DI110" s="88">
        <v>20.6</v>
      </c>
      <c r="DJ110" s="88">
        <v>8.5</v>
      </c>
      <c r="DK110" s="88">
        <v>8.4</v>
      </c>
      <c r="DL110" s="88">
        <v>10</v>
      </c>
      <c r="DM110" s="88">
        <v>11.4</v>
      </c>
      <c r="DN110" s="88">
        <v>142</v>
      </c>
      <c r="DO110" s="88">
        <v>144</v>
      </c>
      <c r="DP110" s="88">
        <v>146</v>
      </c>
      <c r="DQ110" s="94">
        <v>148</v>
      </c>
      <c r="DR110" s="85">
        <v>153</v>
      </c>
      <c r="DS110" s="86">
        <f t="shared" si="57"/>
        <v>2</v>
      </c>
      <c r="DT110" s="86">
        <f t="shared" si="73"/>
        <v>4</v>
      </c>
      <c r="DU110" s="86">
        <f t="shared" si="74"/>
        <v>6</v>
      </c>
      <c r="DV110" s="86">
        <f t="shared" si="62"/>
        <v>148</v>
      </c>
      <c r="DW110" s="86">
        <f t="shared" si="63"/>
        <v>6</v>
      </c>
      <c r="DX110" s="86">
        <f t="shared" si="58"/>
        <v>6</v>
      </c>
      <c r="DY110" s="86">
        <f t="shared" si="64"/>
        <v>17.662763636363636</v>
      </c>
      <c r="DZ110" s="88">
        <v>4.5999999999999996</v>
      </c>
      <c r="EA110" s="88">
        <v>4.7</v>
      </c>
      <c r="EB110" s="88">
        <v>4.8</v>
      </c>
      <c r="EC110" s="88">
        <v>4</v>
      </c>
      <c r="ED110" s="88">
        <v>3.9</v>
      </c>
      <c r="EE110" s="88">
        <v>255</v>
      </c>
      <c r="EF110" s="88">
        <v>1520.8</v>
      </c>
      <c r="EG110" s="88">
        <v>1003.9</v>
      </c>
      <c r="EH110" s="85">
        <f t="shared" si="69"/>
        <v>-516.9</v>
      </c>
      <c r="EI110" s="88">
        <v>308</v>
      </c>
      <c r="EJ110" s="82">
        <f t="shared" si="65"/>
        <v>314.88095238095241</v>
      </c>
      <c r="EK110" s="84"/>
      <c r="EL110" s="88">
        <v>330</v>
      </c>
      <c r="EM110" s="84"/>
      <c r="EN110" s="85">
        <v>329</v>
      </c>
      <c r="EO110" s="85"/>
      <c r="EP110" s="85">
        <v>442</v>
      </c>
      <c r="EQ110" s="84"/>
      <c r="ER110" s="86">
        <f t="shared" si="77"/>
        <v>-329</v>
      </c>
      <c r="ES110" s="85">
        <v>355</v>
      </c>
      <c r="ET110" s="85">
        <v>586</v>
      </c>
      <c r="EU110" s="85"/>
      <c r="EV110" s="85">
        <v>133.30000000000001</v>
      </c>
      <c r="EW110" s="85">
        <v>40.700000000000003</v>
      </c>
      <c r="EX110" s="85"/>
      <c r="EY110" s="85">
        <v>24</v>
      </c>
      <c r="EZ110" s="85"/>
      <c r="FA110" s="85">
        <v>101</v>
      </c>
      <c r="FB110" s="85"/>
      <c r="FC110" s="85">
        <v>31.1</v>
      </c>
      <c r="FD110" s="85">
        <v>11.4</v>
      </c>
      <c r="FE110" s="85"/>
      <c r="FF110" s="85">
        <v>18.600000000000001</v>
      </c>
      <c r="FG110" s="85"/>
      <c r="FH110" s="85">
        <f t="shared" si="80"/>
        <v>1.0681818181818181</v>
      </c>
      <c r="FI110" s="85">
        <f t="shared" si="50"/>
        <v>1.3393939393939394</v>
      </c>
      <c r="FJ110" s="85">
        <f t="shared" si="81"/>
        <v>0.25104867766237332</v>
      </c>
      <c r="FK110" s="86">
        <f t="shared" si="48"/>
        <v>2.530230765524883</v>
      </c>
      <c r="FL110" s="86">
        <f t="shared" si="44"/>
        <v>10.042401904824032</v>
      </c>
      <c r="FM110" s="86">
        <f t="shared" si="70"/>
        <v>11.203931203931205</v>
      </c>
      <c r="FN110" s="84">
        <f t="shared" si="82"/>
        <v>11.267239886894799</v>
      </c>
      <c r="FO110" s="84">
        <f t="shared" si="49"/>
        <v>37.940766319144693</v>
      </c>
      <c r="FP110" s="84">
        <f t="shared" si="83"/>
        <v>6.329324699352453</v>
      </c>
      <c r="FQ110" s="84">
        <f t="shared" si="71"/>
        <v>2.1823877479986078</v>
      </c>
      <c r="FR110" s="86">
        <f t="shared" si="66"/>
        <v>-0.30639730639730639</v>
      </c>
      <c r="FS110" s="85"/>
      <c r="FT110" s="85">
        <v>0.9</v>
      </c>
      <c r="FU110" s="85"/>
      <c r="FV110" s="85">
        <v>34.1</v>
      </c>
      <c r="FW110" s="85"/>
      <c r="FX110" s="85">
        <v>6</v>
      </c>
      <c r="FY110" s="85"/>
      <c r="FZ110" s="85">
        <v>58</v>
      </c>
      <c r="GA110" s="85"/>
      <c r="GB110" s="85">
        <v>8</v>
      </c>
    </row>
    <row r="111" spans="1:184">
      <c r="A111" s="84">
        <v>109</v>
      </c>
      <c r="B111" s="93">
        <v>3846280</v>
      </c>
      <c r="C111" s="85">
        <v>20180625</v>
      </c>
      <c r="D111" s="88">
        <v>94</v>
      </c>
      <c r="E111" s="85">
        <v>0</v>
      </c>
      <c r="F111" s="88">
        <v>141</v>
      </c>
      <c r="G111" s="88">
        <v>37.5</v>
      </c>
      <c r="H111" s="84">
        <f t="shared" si="59"/>
        <v>18.862230270107137</v>
      </c>
      <c r="I111" s="86">
        <v>0</v>
      </c>
      <c r="J111" s="86">
        <v>1</v>
      </c>
      <c r="K111" s="86">
        <v>0</v>
      </c>
      <c r="L111" s="86">
        <v>0</v>
      </c>
      <c r="M111" s="86">
        <v>0</v>
      </c>
      <c r="N111" s="86">
        <v>0</v>
      </c>
      <c r="O111" s="86">
        <v>1</v>
      </c>
      <c r="P111" s="86">
        <v>1</v>
      </c>
      <c r="Q111" s="86">
        <v>0</v>
      </c>
      <c r="R111" s="86">
        <v>1</v>
      </c>
      <c r="S111" s="85">
        <v>1</v>
      </c>
      <c r="T111" s="85">
        <v>1</v>
      </c>
      <c r="U111" s="85">
        <v>0</v>
      </c>
      <c r="V111" s="85">
        <v>0</v>
      </c>
      <c r="W111" s="85">
        <v>0</v>
      </c>
      <c r="X111" s="85">
        <v>2</v>
      </c>
      <c r="Y111" s="85">
        <v>2</v>
      </c>
      <c r="Z111" s="85">
        <v>1</v>
      </c>
      <c r="AA111" s="85">
        <v>1</v>
      </c>
      <c r="AB111" s="85">
        <v>0</v>
      </c>
      <c r="AC111" s="85">
        <v>0</v>
      </c>
      <c r="AD111" s="85">
        <v>0</v>
      </c>
      <c r="AE111" s="85">
        <v>0</v>
      </c>
      <c r="AF111" s="88">
        <v>39.4</v>
      </c>
      <c r="AG111" s="85">
        <v>65.7</v>
      </c>
      <c r="AH111" s="88">
        <v>7.5</v>
      </c>
      <c r="AI111" s="88">
        <v>3</v>
      </c>
      <c r="AJ111" s="85">
        <v>0</v>
      </c>
      <c r="AK111" s="85">
        <v>0</v>
      </c>
      <c r="AL111" s="85">
        <v>0</v>
      </c>
      <c r="AM111" s="85">
        <v>0</v>
      </c>
      <c r="AN111" s="86"/>
      <c r="AO111" s="85">
        <v>0</v>
      </c>
      <c r="AP111" s="85">
        <v>0</v>
      </c>
      <c r="AQ111" s="88">
        <v>9</v>
      </c>
      <c r="AR111" s="88" t="s">
        <v>130</v>
      </c>
      <c r="AS111" s="88">
        <v>0</v>
      </c>
      <c r="AT111" s="88"/>
      <c r="AU111" s="88"/>
      <c r="AV111" s="88"/>
      <c r="AW111" s="84"/>
      <c r="AX111" s="84"/>
      <c r="AY111" s="85">
        <v>1800</v>
      </c>
      <c r="AZ111" s="85"/>
      <c r="BA111" s="86"/>
      <c r="BB111" s="86">
        <v>800</v>
      </c>
      <c r="BC111" s="86">
        <v>1000</v>
      </c>
      <c r="BD111" s="86">
        <v>600</v>
      </c>
      <c r="BE111" s="86">
        <v>600</v>
      </c>
      <c r="BF111" s="86">
        <f t="shared" si="52"/>
        <v>3000</v>
      </c>
      <c r="BG111" s="86">
        <f t="shared" si="53"/>
        <v>-800</v>
      </c>
      <c r="BH111" s="86">
        <f t="shared" si="53"/>
        <v>-1000</v>
      </c>
      <c r="BI111" s="86">
        <f t="shared" si="53"/>
        <v>-600</v>
      </c>
      <c r="BJ111" s="86">
        <f t="shared" si="53"/>
        <v>-600</v>
      </c>
      <c r="BK111" s="87">
        <f t="shared" si="67"/>
        <v>-3000</v>
      </c>
      <c r="BL111" s="87"/>
      <c r="BM111" s="87"/>
      <c r="BN111" s="87"/>
      <c r="BO111" s="87"/>
      <c r="BP111" s="87"/>
      <c r="BQ111" s="96">
        <v>145</v>
      </c>
      <c r="BR111" s="96">
        <v>145</v>
      </c>
      <c r="BS111" s="96">
        <v>146</v>
      </c>
      <c r="BT111" s="96">
        <v>106</v>
      </c>
      <c r="BU111" s="88">
        <v>83</v>
      </c>
      <c r="BV111" s="88">
        <v>92</v>
      </c>
      <c r="BW111" s="88">
        <v>85</v>
      </c>
      <c r="BX111" s="88">
        <v>84</v>
      </c>
      <c r="BY111" s="88">
        <v>77</v>
      </c>
      <c r="BZ111" s="88">
        <v>66</v>
      </c>
      <c r="CA111" s="88">
        <v>68</v>
      </c>
      <c r="CB111" s="88">
        <v>69</v>
      </c>
      <c r="CC111" s="88">
        <v>31.7</v>
      </c>
      <c r="CD111" s="88"/>
      <c r="CE111" s="88">
        <v>30.9</v>
      </c>
      <c r="CF111" s="88">
        <v>33.799999999999997</v>
      </c>
      <c r="CG111" s="86">
        <f t="shared" si="75"/>
        <v>3.1545741324921134E-2</v>
      </c>
      <c r="CH111" s="86"/>
      <c r="CI111" s="86">
        <f t="shared" si="75"/>
        <v>3.236245954692557E-2</v>
      </c>
      <c r="CJ111" s="86">
        <f t="shared" si="75"/>
        <v>2.9585798816568049E-2</v>
      </c>
      <c r="CK111" s="88">
        <v>4.2</v>
      </c>
      <c r="CL111" s="88"/>
      <c r="CM111" s="88">
        <v>3.8</v>
      </c>
      <c r="CN111" s="88">
        <v>3.9</v>
      </c>
      <c r="CO111" s="88">
        <v>19.399999999999999</v>
      </c>
      <c r="CP111" s="84"/>
      <c r="CQ111" s="88">
        <v>16.899999999999999</v>
      </c>
      <c r="CR111" s="88">
        <v>22.6</v>
      </c>
      <c r="CS111" s="88">
        <v>19.399999999999999</v>
      </c>
      <c r="CT111" s="88">
        <v>0.62</v>
      </c>
      <c r="CU111" s="88"/>
      <c r="CV111" s="88">
        <v>0.68</v>
      </c>
      <c r="CW111" s="88">
        <v>0.75</v>
      </c>
      <c r="CX111" s="85">
        <v>0.71</v>
      </c>
      <c r="CY111" s="86">
        <f t="shared" si="56"/>
        <v>0.13</v>
      </c>
      <c r="CZ111" s="86">
        <f t="shared" si="61"/>
        <v>0.13</v>
      </c>
      <c r="DA111" s="88">
        <v>0</v>
      </c>
      <c r="DB111" s="86">
        <f t="shared" si="84"/>
        <v>31.29032258064516</v>
      </c>
      <c r="DC111" s="86"/>
      <c r="DD111" s="86">
        <f t="shared" si="84"/>
        <v>24.852941176470583</v>
      </c>
      <c r="DE111" s="86">
        <f t="shared" si="84"/>
        <v>30.133333333333336</v>
      </c>
      <c r="DF111" s="88">
        <v>65.900000000000006</v>
      </c>
      <c r="DG111" s="84"/>
      <c r="DH111" s="88">
        <v>59.5</v>
      </c>
      <c r="DI111" s="88">
        <v>53.5</v>
      </c>
      <c r="DJ111" s="88">
        <v>5.4</v>
      </c>
      <c r="DK111" s="84"/>
      <c r="DL111" s="88">
        <v>6.6</v>
      </c>
      <c r="DM111" s="88">
        <v>7.1</v>
      </c>
      <c r="DN111" s="88">
        <v>140</v>
      </c>
      <c r="DO111" s="84"/>
      <c r="DP111" s="88">
        <v>144</v>
      </c>
      <c r="DQ111" s="88">
        <v>143</v>
      </c>
      <c r="DR111" s="85">
        <v>138</v>
      </c>
      <c r="DS111" s="86"/>
      <c r="DT111" s="86">
        <f t="shared" si="73"/>
        <v>4</v>
      </c>
      <c r="DU111" s="86">
        <f t="shared" si="74"/>
        <v>3</v>
      </c>
      <c r="DV111" s="86">
        <f t="shared" si="62"/>
        <v>144</v>
      </c>
      <c r="DW111" s="86">
        <f t="shared" si="63"/>
        <v>4</v>
      </c>
      <c r="DX111" s="86">
        <f t="shared" si="58"/>
        <v>4</v>
      </c>
      <c r="DY111" s="86">
        <f t="shared" si="64"/>
        <v>18.334890322580645</v>
      </c>
      <c r="DZ111" s="88">
        <v>3.4</v>
      </c>
      <c r="EA111" s="88"/>
      <c r="EB111" s="88">
        <v>2.7</v>
      </c>
      <c r="EC111" s="88">
        <v>3.4</v>
      </c>
      <c r="ED111" s="88">
        <v>3.3</v>
      </c>
      <c r="EE111" s="88">
        <v>117</v>
      </c>
      <c r="EF111" s="88">
        <v>1088.2</v>
      </c>
      <c r="EG111" s="88">
        <v>351.7</v>
      </c>
      <c r="EH111" s="85">
        <f t="shared" si="69"/>
        <v>-736.5</v>
      </c>
      <c r="EI111" s="88">
        <v>282</v>
      </c>
      <c r="EJ111" s="82">
        <f t="shared" si="65"/>
        <v>293.42857142857144</v>
      </c>
      <c r="EK111" s="88">
        <v>288</v>
      </c>
      <c r="EL111" s="88">
        <v>274</v>
      </c>
      <c r="EM111" s="84"/>
      <c r="EN111" s="85">
        <v>361</v>
      </c>
      <c r="EO111" s="85">
        <v>376</v>
      </c>
      <c r="EP111" s="85">
        <v>127</v>
      </c>
      <c r="EQ111" s="84"/>
      <c r="ER111" s="86">
        <f t="shared" si="77"/>
        <v>15</v>
      </c>
      <c r="ES111" s="85">
        <v>454</v>
      </c>
      <c r="ET111" s="85">
        <v>226</v>
      </c>
      <c r="EU111" s="85"/>
      <c r="EV111" s="85">
        <v>41.6</v>
      </c>
      <c r="EW111" s="85">
        <v>22.9</v>
      </c>
      <c r="EX111" s="85"/>
      <c r="EY111" s="85">
        <v>53</v>
      </c>
      <c r="EZ111" s="85"/>
      <c r="FA111" s="85">
        <v>10</v>
      </c>
      <c r="FB111" s="85"/>
      <c r="FC111" s="85">
        <v>26.2</v>
      </c>
      <c r="FD111" s="85">
        <v>6.7</v>
      </c>
      <c r="FE111" s="85"/>
      <c r="FF111" s="85">
        <v>9.5</v>
      </c>
      <c r="FG111" s="85"/>
      <c r="FH111" s="85">
        <f t="shared" si="80"/>
        <v>1.2801418439716312</v>
      </c>
      <c r="FI111" s="85">
        <f t="shared" si="50"/>
        <v>0.46350364963503649</v>
      </c>
      <c r="FJ111" s="85">
        <f t="shared" si="81"/>
        <v>0.56421703296703296</v>
      </c>
      <c r="FK111" s="86">
        <f t="shared" si="48"/>
        <v>0.22466932472628315</v>
      </c>
      <c r="FL111" s="86">
        <f t="shared" si="44"/>
        <v>11.484728506787329</v>
      </c>
      <c r="FM111" s="86">
        <f t="shared" si="70"/>
        <v>6.2948259891491336</v>
      </c>
      <c r="FN111" s="84">
        <f t="shared" si="82"/>
        <v>34.87807295796987</v>
      </c>
      <c r="FO111" s="84">
        <f t="shared" si="49"/>
        <v>36.1184891730068</v>
      </c>
      <c r="FP111" s="84">
        <f t="shared" si="83"/>
        <v>6.0195535277823042</v>
      </c>
      <c r="FQ111" s="84">
        <f t="shared" si="71"/>
        <v>4.3803388212837033</v>
      </c>
      <c r="FR111" s="86">
        <f t="shared" si="66"/>
        <v>0.67062043795620441</v>
      </c>
      <c r="FS111" s="85">
        <v>1</v>
      </c>
      <c r="FT111" s="85">
        <v>0.9</v>
      </c>
      <c r="FU111" s="85">
        <v>49.8</v>
      </c>
      <c r="FV111" s="85">
        <v>20.2</v>
      </c>
      <c r="FW111" s="85">
        <v>65</v>
      </c>
      <c r="FX111" s="85">
        <v>39</v>
      </c>
      <c r="FY111" s="85">
        <v>430</v>
      </c>
      <c r="FZ111" s="85">
        <v>176</v>
      </c>
      <c r="GA111" s="85">
        <v>60</v>
      </c>
      <c r="GB111" s="85">
        <v>16</v>
      </c>
    </row>
    <row r="112" spans="1:184">
      <c r="A112" s="84">
        <v>110</v>
      </c>
      <c r="B112" s="93">
        <v>5678554</v>
      </c>
      <c r="C112" s="85">
        <v>20180625</v>
      </c>
      <c r="D112" s="88">
        <v>79</v>
      </c>
      <c r="E112" s="85">
        <v>0</v>
      </c>
      <c r="F112" s="88">
        <v>137</v>
      </c>
      <c r="G112" s="88">
        <v>47</v>
      </c>
      <c r="H112" s="84">
        <f t="shared" si="59"/>
        <v>25.041291491288828</v>
      </c>
      <c r="I112" s="86">
        <v>0</v>
      </c>
      <c r="J112" s="86">
        <v>0</v>
      </c>
      <c r="K112" s="86">
        <v>0</v>
      </c>
      <c r="L112" s="86">
        <v>1</v>
      </c>
      <c r="M112" s="86">
        <v>0</v>
      </c>
      <c r="N112" s="86">
        <v>0</v>
      </c>
      <c r="O112" s="86">
        <v>1</v>
      </c>
      <c r="P112" s="86">
        <v>0</v>
      </c>
      <c r="Q112" s="86">
        <v>1</v>
      </c>
      <c r="R112" s="86">
        <v>0</v>
      </c>
      <c r="S112" s="85">
        <v>1</v>
      </c>
      <c r="T112" s="85">
        <v>0</v>
      </c>
      <c r="U112" s="85">
        <v>1</v>
      </c>
      <c r="V112" s="85">
        <v>0</v>
      </c>
      <c r="W112" s="85">
        <v>0</v>
      </c>
      <c r="X112" s="85">
        <v>2</v>
      </c>
      <c r="Y112" s="85">
        <v>2</v>
      </c>
      <c r="Z112" s="85">
        <v>1</v>
      </c>
      <c r="AA112" s="85">
        <v>1</v>
      </c>
      <c r="AB112" s="85">
        <v>0</v>
      </c>
      <c r="AC112" s="85">
        <v>1</v>
      </c>
      <c r="AD112" s="85">
        <v>0</v>
      </c>
      <c r="AE112" s="85">
        <v>0</v>
      </c>
      <c r="AF112" s="88">
        <v>74.900000000000006</v>
      </c>
      <c r="AG112" s="85">
        <v>42.3</v>
      </c>
      <c r="AH112" s="88">
        <v>7.5</v>
      </c>
      <c r="AI112" s="88">
        <v>13</v>
      </c>
      <c r="AJ112" s="85">
        <v>0</v>
      </c>
      <c r="AK112" s="85">
        <v>0</v>
      </c>
      <c r="AL112" s="85">
        <v>0</v>
      </c>
      <c r="AM112" s="85">
        <v>0</v>
      </c>
      <c r="AN112" s="86"/>
      <c r="AO112" s="85">
        <v>0</v>
      </c>
      <c r="AP112" s="85">
        <v>1</v>
      </c>
      <c r="AQ112" s="88">
        <v>13</v>
      </c>
      <c r="AR112" s="88" t="s">
        <v>131</v>
      </c>
      <c r="AS112" s="88">
        <v>0</v>
      </c>
      <c r="AT112" s="88"/>
      <c r="AU112" s="88">
        <v>800</v>
      </c>
      <c r="AV112" s="88">
        <v>1100</v>
      </c>
      <c r="AW112" s="88">
        <v>1000</v>
      </c>
      <c r="AX112" s="88">
        <v>1200</v>
      </c>
      <c r="AY112" s="85">
        <v>2850</v>
      </c>
      <c r="AZ112" s="85">
        <f t="shared" si="60"/>
        <v>1900</v>
      </c>
      <c r="BA112" s="86">
        <f t="shared" si="76"/>
        <v>4100</v>
      </c>
      <c r="BB112" s="86">
        <v>750</v>
      </c>
      <c r="BC112" s="86">
        <v>430</v>
      </c>
      <c r="BD112" s="86">
        <v>720</v>
      </c>
      <c r="BE112" s="86">
        <v>650</v>
      </c>
      <c r="BF112" s="86">
        <f t="shared" si="52"/>
        <v>2550</v>
      </c>
      <c r="BG112" s="86">
        <f t="shared" si="53"/>
        <v>50</v>
      </c>
      <c r="BH112" s="86">
        <f t="shared" si="53"/>
        <v>670</v>
      </c>
      <c r="BI112" s="86">
        <f t="shared" si="53"/>
        <v>280</v>
      </c>
      <c r="BJ112" s="86">
        <f t="shared" si="53"/>
        <v>550</v>
      </c>
      <c r="BK112" s="87">
        <f t="shared" si="67"/>
        <v>1550</v>
      </c>
      <c r="BL112" s="87">
        <f t="shared" si="78"/>
        <v>0.9375</v>
      </c>
      <c r="BM112" s="87">
        <f t="shared" si="78"/>
        <v>0.39090909090909093</v>
      </c>
      <c r="BN112" s="87">
        <f t="shared" si="78"/>
        <v>0.72</v>
      </c>
      <c r="BO112" s="87">
        <f t="shared" si="78"/>
        <v>0.54166666666666663</v>
      </c>
      <c r="BP112" s="87">
        <f t="shared" ref="BP112:BP119" si="85">BF112/BA112</f>
        <v>0.62195121951219512</v>
      </c>
      <c r="BQ112" s="96">
        <v>142</v>
      </c>
      <c r="BR112" s="96">
        <v>109</v>
      </c>
      <c r="BS112" s="96">
        <v>140</v>
      </c>
      <c r="BT112" s="96">
        <v>120</v>
      </c>
      <c r="BU112" s="88">
        <v>72</v>
      </c>
      <c r="BV112" s="88">
        <v>69</v>
      </c>
      <c r="BW112" s="88">
        <v>82</v>
      </c>
      <c r="BX112" s="88">
        <v>64</v>
      </c>
      <c r="BY112" s="88">
        <v>66</v>
      </c>
      <c r="BZ112" s="88">
        <v>48</v>
      </c>
      <c r="CA112" s="88">
        <v>53</v>
      </c>
      <c r="CB112" s="88">
        <v>48</v>
      </c>
      <c r="CC112" s="88">
        <v>37.9</v>
      </c>
      <c r="CD112" s="88">
        <v>35.700000000000003</v>
      </c>
      <c r="CE112" s="88">
        <v>36</v>
      </c>
      <c r="CF112" s="88">
        <v>35.200000000000003</v>
      </c>
      <c r="CG112" s="86">
        <f t="shared" si="75"/>
        <v>2.6385224274406333E-2</v>
      </c>
      <c r="CH112" s="86">
        <f t="shared" si="75"/>
        <v>2.8011204481792715E-2</v>
      </c>
      <c r="CI112" s="86">
        <f t="shared" si="75"/>
        <v>2.7777777777777776E-2</v>
      </c>
      <c r="CJ112" s="86">
        <f t="shared" si="75"/>
        <v>2.8409090909090908E-2</v>
      </c>
      <c r="CK112" s="88">
        <v>3.8</v>
      </c>
      <c r="CL112" s="88">
        <v>3.6</v>
      </c>
      <c r="CM112" s="88">
        <v>3.7</v>
      </c>
      <c r="CN112" s="88">
        <v>4.0999999999999996</v>
      </c>
      <c r="CO112" s="88">
        <v>17.600000000000001</v>
      </c>
      <c r="CP112" s="88">
        <v>17.2</v>
      </c>
      <c r="CQ112" s="88">
        <v>20.2</v>
      </c>
      <c r="CR112" s="88">
        <v>19.5</v>
      </c>
      <c r="CS112" s="88">
        <v>20.2</v>
      </c>
      <c r="CT112" s="88">
        <v>0.91</v>
      </c>
      <c r="CU112" s="88">
        <v>0.88</v>
      </c>
      <c r="CV112" s="88">
        <v>0.9</v>
      </c>
      <c r="CW112" s="88">
        <v>0.84</v>
      </c>
      <c r="CX112" s="85">
        <v>0.84</v>
      </c>
      <c r="CY112" s="86">
        <f t="shared" si="56"/>
        <v>7.0000000000000062E-2</v>
      </c>
      <c r="CZ112" s="86">
        <f t="shared" si="61"/>
        <v>-1.0000000000000009E-2</v>
      </c>
      <c r="DA112" s="88">
        <v>0</v>
      </c>
      <c r="DB112" s="86">
        <f t="shared" si="84"/>
        <v>19.340659340659343</v>
      </c>
      <c r="DC112" s="86">
        <f t="shared" si="84"/>
        <v>19.545454545454543</v>
      </c>
      <c r="DD112" s="86">
        <f t="shared" si="84"/>
        <v>22.444444444444443</v>
      </c>
      <c r="DE112" s="86">
        <f t="shared" si="84"/>
        <v>23.214285714285715</v>
      </c>
      <c r="DF112" s="88">
        <v>45.4</v>
      </c>
      <c r="DG112" s="88">
        <v>47.1</v>
      </c>
      <c r="DH112" s="88">
        <v>45.9</v>
      </c>
      <c r="DI112" s="88">
        <v>49.5</v>
      </c>
      <c r="DJ112" s="88">
        <v>8.6999999999999993</v>
      </c>
      <c r="DK112" s="88">
        <v>9.4</v>
      </c>
      <c r="DL112" s="88">
        <v>9.8000000000000007</v>
      </c>
      <c r="DM112" s="88">
        <v>9.6</v>
      </c>
      <c r="DN112" s="88">
        <v>139</v>
      </c>
      <c r="DO112" s="88">
        <v>142</v>
      </c>
      <c r="DP112" s="88">
        <v>146</v>
      </c>
      <c r="DQ112" s="88">
        <v>143</v>
      </c>
      <c r="DR112" s="85">
        <v>143</v>
      </c>
      <c r="DS112" s="86">
        <f t="shared" si="57"/>
        <v>3</v>
      </c>
      <c r="DT112" s="86">
        <f t="shared" si="73"/>
        <v>7</v>
      </c>
      <c r="DU112" s="86">
        <f t="shared" si="74"/>
        <v>4</v>
      </c>
      <c r="DV112" s="86">
        <f t="shared" si="62"/>
        <v>146</v>
      </c>
      <c r="DW112" s="86">
        <f t="shared" si="63"/>
        <v>7</v>
      </c>
      <c r="DX112" s="86">
        <f t="shared" si="58"/>
        <v>7</v>
      </c>
      <c r="DY112" s="86">
        <f t="shared" si="64"/>
        <v>17.835501098901101</v>
      </c>
      <c r="DZ112" s="88">
        <v>2.9</v>
      </c>
      <c r="EA112" s="88">
        <v>3</v>
      </c>
      <c r="EB112" s="88">
        <v>3</v>
      </c>
      <c r="EC112" s="88">
        <v>3</v>
      </c>
      <c r="ED112" s="88">
        <v>3.6</v>
      </c>
      <c r="EE112" s="88">
        <v>120</v>
      </c>
      <c r="EF112" s="88">
        <v>712.7</v>
      </c>
      <c r="EG112" s="88">
        <v>451.2</v>
      </c>
      <c r="EH112" s="85">
        <f t="shared" si="69"/>
        <v>-261.50000000000006</v>
      </c>
      <c r="EI112" s="88">
        <v>280</v>
      </c>
      <c r="EJ112" s="82">
        <f t="shared" si="65"/>
        <v>290.95238095238096</v>
      </c>
      <c r="EK112" s="88">
        <v>285</v>
      </c>
      <c r="EL112" s="88">
        <v>284</v>
      </c>
      <c r="EM112" s="84"/>
      <c r="EN112" s="85">
        <v>498</v>
      </c>
      <c r="EO112" s="85">
        <v>248</v>
      </c>
      <c r="EP112" s="85">
        <v>433</v>
      </c>
      <c r="EQ112" s="84"/>
      <c r="ER112" s="86">
        <f t="shared" si="77"/>
        <v>-250</v>
      </c>
      <c r="ES112" s="85"/>
      <c r="ET112" s="85">
        <v>501</v>
      </c>
      <c r="EU112" s="85"/>
      <c r="EV112" s="85"/>
      <c r="EW112" s="85">
        <v>54.2</v>
      </c>
      <c r="EX112" s="85"/>
      <c r="EY112" s="85"/>
      <c r="EZ112" s="85"/>
      <c r="FA112" s="85">
        <v>115</v>
      </c>
      <c r="FB112" s="85"/>
      <c r="FC112" s="85"/>
      <c r="FD112" s="85">
        <v>17.2</v>
      </c>
      <c r="FE112" s="85"/>
      <c r="FF112" s="85">
        <v>12.4</v>
      </c>
      <c r="FG112" s="85"/>
      <c r="FH112" s="85">
        <f t="shared" si="80"/>
        <v>1.7785714285714285</v>
      </c>
      <c r="FI112" s="85">
        <f t="shared" si="50"/>
        <v>1.5246478873239437</v>
      </c>
      <c r="FJ112" s="85"/>
      <c r="FK112" s="86">
        <f t="shared" si="48"/>
        <v>1.2463551208938661</v>
      </c>
      <c r="FL112" s="86"/>
      <c r="FM112" s="86">
        <f t="shared" si="70"/>
        <v>7.4046740467404666</v>
      </c>
      <c r="FN112" s="84"/>
      <c r="FO112" s="84">
        <f t="shared" si="49"/>
        <v>38.438493295824053</v>
      </c>
      <c r="FP112" s="84"/>
      <c r="FQ112" s="84">
        <f t="shared" si="71"/>
        <v>3.1336925840390046</v>
      </c>
      <c r="FR112" s="86">
        <f t="shared" si="66"/>
        <v>-1.0383656103286387</v>
      </c>
      <c r="FS112" s="85">
        <v>1.2</v>
      </c>
      <c r="FT112" s="85">
        <v>0.9</v>
      </c>
      <c r="FU112" s="85">
        <v>52.4</v>
      </c>
      <c r="FV112" s="85">
        <v>54.8</v>
      </c>
      <c r="FW112" s="85">
        <v>9</v>
      </c>
      <c r="FX112" s="85">
        <v>8</v>
      </c>
      <c r="FY112" s="85">
        <v>263</v>
      </c>
      <c r="FZ112" s="85">
        <v>123</v>
      </c>
      <c r="GA112" s="85">
        <v>8</v>
      </c>
      <c r="GB112" s="85">
        <v>5</v>
      </c>
    </row>
    <row r="113" spans="1:184">
      <c r="A113" s="84">
        <v>111</v>
      </c>
      <c r="B113" s="93">
        <v>1630177</v>
      </c>
      <c r="C113" s="85">
        <v>20180815</v>
      </c>
      <c r="D113" s="88">
        <v>76</v>
      </c>
      <c r="E113" s="85">
        <v>1</v>
      </c>
      <c r="F113" s="88">
        <v>164</v>
      </c>
      <c r="G113" s="88">
        <v>62.7</v>
      </c>
      <c r="H113" s="84">
        <f t="shared" si="59"/>
        <v>23.312016656751936</v>
      </c>
      <c r="I113" s="86">
        <v>1</v>
      </c>
      <c r="J113" s="86">
        <v>1</v>
      </c>
      <c r="K113" s="86">
        <v>0</v>
      </c>
      <c r="L113" s="86">
        <v>1</v>
      </c>
      <c r="M113" s="86">
        <v>1</v>
      </c>
      <c r="N113" s="86">
        <v>0</v>
      </c>
      <c r="O113" s="86">
        <v>1</v>
      </c>
      <c r="P113" s="86">
        <v>0</v>
      </c>
      <c r="Q113" s="86">
        <v>0</v>
      </c>
      <c r="R113" s="86">
        <v>0</v>
      </c>
      <c r="S113" s="85">
        <v>1</v>
      </c>
      <c r="T113" s="85">
        <v>0</v>
      </c>
      <c r="U113" s="85">
        <v>0</v>
      </c>
      <c r="V113" s="85">
        <v>0</v>
      </c>
      <c r="W113" s="85">
        <v>0</v>
      </c>
      <c r="X113" s="85">
        <v>2</v>
      </c>
      <c r="Y113" s="85">
        <v>2</v>
      </c>
      <c r="Z113" s="85">
        <v>1</v>
      </c>
      <c r="AA113" s="85">
        <v>1</v>
      </c>
      <c r="AB113" s="85">
        <v>1</v>
      </c>
      <c r="AC113" s="85">
        <v>1</v>
      </c>
      <c r="AD113" s="85">
        <v>0</v>
      </c>
      <c r="AE113" s="85">
        <v>0</v>
      </c>
      <c r="AF113" s="88">
        <v>46.8</v>
      </c>
      <c r="AG113" s="85">
        <v>19.399999999999999</v>
      </c>
      <c r="AH113" s="88">
        <v>7.5</v>
      </c>
      <c r="AI113" s="88">
        <v>20</v>
      </c>
      <c r="AJ113" s="85">
        <v>0</v>
      </c>
      <c r="AK113" s="85">
        <v>0</v>
      </c>
      <c r="AL113" s="85">
        <v>0</v>
      </c>
      <c r="AM113" s="85">
        <v>0</v>
      </c>
      <c r="AN113" s="86"/>
      <c r="AO113" s="85">
        <v>0</v>
      </c>
      <c r="AP113" s="85">
        <v>1</v>
      </c>
      <c r="AQ113" s="88">
        <v>20</v>
      </c>
      <c r="AR113" s="85"/>
      <c r="AS113" s="88">
        <v>0</v>
      </c>
      <c r="AT113" s="85"/>
      <c r="AU113" s="88">
        <v>2200</v>
      </c>
      <c r="AV113" s="88">
        <v>2700</v>
      </c>
      <c r="AW113" s="88">
        <v>2200</v>
      </c>
      <c r="AX113" s="88">
        <v>2600</v>
      </c>
      <c r="AY113" s="85">
        <v>2000</v>
      </c>
      <c r="AZ113" s="85">
        <f t="shared" si="60"/>
        <v>4900</v>
      </c>
      <c r="BA113" s="86">
        <f t="shared" si="76"/>
        <v>9700</v>
      </c>
      <c r="BB113" s="86">
        <v>1140</v>
      </c>
      <c r="BC113" s="86">
        <v>1000</v>
      </c>
      <c r="BD113" s="86">
        <v>1500</v>
      </c>
      <c r="BE113" s="86">
        <v>800</v>
      </c>
      <c r="BF113" s="86">
        <f t="shared" si="52"/>
        <v>4440</v>
      </c>
      <c r="BG113" s="86">
        <f t="shared" si="53"/>
        <v>1060</v>
      </c>
      <c r="BH113" s="86">
        <f t="shared" si="53"/>
        <v>1700</v>
      </c>
      <c r="BI113" s="86">
        <f t="shared" si="53"/>
        <v>700</v>
      </c>
      <c r="BJ113" s="86">
        <f t="shared" si="53"/>
        <v>1800</v>
      </c>
      <c r="BK113" s="87">
        <f t="shared" si="67"/>
        <v>5260</v>
      </c>
      <c r="BL113" s="87">
        <f t="shared" si="78"/>
        <v>0.51818181818181819</v>
      </c>
      <c r="BM113" s="87">
        <f t="shared" si="78"/>
        <v>0.37037037037037035</v>
      </c>
      <c r="BN113" s="87">
        <f t="shared" si="78"/>
        <v>0.68181818181818177</v>
      </c>
      <c r="BO113" s="87">
        <f t="shared" si="78"/>
        <v>0.30769230769230771</v>
      </c>
      <c r="BP113" s="87">
        <f t="shared" si="85"/>
        <v>0.45773195876288658</v>
      </c>
      <c r="BQ113" s="96">
        <v>177</v>
      </c>
      <c r="BR113" s="96">
        <v>168</v>
      </c>
      <c r="BS113" s="96">
        <v>167</v>
      </c>
      <c r="BT113" s="96">
        <v>146</v>
      </c>
      <c r="BU113" s="88">
        <v>58</v>
      </c>
      <c r="BV113" s="88">
        <v>70</v>
      </c>
      <c r="BW113" s="88">
        <v>84</v>
      </c>
      <c r="BX113" s="88">
        <v>82</v>
      </c>
      <c r="BY113" s="88">
        <v>78</v>
      </c>
      <c r="BZ113" s="88">
        <v>70</v>
      </c>
      <c r="CA113" s="88">
        <v>67</v>
      </c>
      <c r="CB113" s="88">
        <v>78</v>
      </c>
      <c r="CC113" s="88">
        <v>29.9</v>
      </c>
      <c r="CD113" s="88">
        <v>29.3</v>
      </c>
      <c r="CE113" s="88">
        <v>31.5</v>
      </c>
      <c r="CF113" s="88">
        <v>31.4</v>
      </c>
      <c r="CG113" s="86">
        <f t="shared" si="75"/>
        <v>3.3444816053511704E-2</v>
      </c>
      <c r="CH113" s="86">
        <f t="shared" si="75"/>
        <v>3.4129692832764506E-2</v>
      </c>
      <c r="CI113" s="86">
        <f t="shared" si="75"/>
        <v>3.1746031746031744E-2</v>
      </c>
      <c r="CJ113" s="86">
        <f t="shared" si="75"/>
        <v>3.1847133757961783E-2</v>
      </c>
      <c r="CK113" s="88">
        <v>2.8</v>
      </c>
      <c r="CL113" s="88">
        <v>2.6</v>
      </c>
      <c r="CM113" s="88">
        <v>2.7</v>
      </c>
      <c r="CN113" s="88">
        <v>2.6</v>
      </c>
      <c r="CO113" s="88">
        <v>52.3</v>
      </c>
      <c r="CP113" s="88">
        <v>43.8</v>
      </c>
      <c r="CQ113" s="88">
        <v>34.4</v>
      </c>
      <c r="CR113" s="88">
        <v>27.7</v>
      </c>
      <c r="CS113" s="88">
        <v>22.4</v>
      </c>
      <c r="CT113" s="88">
        <v>2.41</v>
      </c>
      <c r="CU113" s="88">
        <v>2.31</v>
      </c>
      <c r="CV113" s="88">
        <v>2.27</v>
      </c>
      <c r="CW113" s="88">
        <v>2.36</v>
      </c>
      <c r="CX113" s="85">
        <v>2.5099999999999998</v>
      </c>
      <c r="CY113" s="86">
        <f t="shared" si="56"/>
        <v>0.14000000000000012</v>
      </c>
      <c r="CZ113" s="86">
        <f t="shared" si="61"/>
        <v>-5.0000000000000266E-2</v>
      </c>
      <c r="DA113" s="88">
        <v>0</v>
      </c>
      <c r="DB113" s="86">
        <f t="shared" si="84"/>
        <v>21.701244813278006</v>
      </c>
      <c r="DC113" s="86">
        <f t="shared" si="84"/>
        <v>18.961038961038959</v>
      </c>
      <c r="DD113" s="86">
        <f t="shared" si="84"/>
        <v>15.15418502202643</v>
      </c>
      <c r="DE113" s="86">
        <f t="shared" si="84"/>
        <v>11.737288135593221</v>
      </c>
      <c r="DF113" s="88">
        <v>21.4</v>
      </c>
      <c r="DG113" s="88">
        <v>22.4</v>
      </c>
      <c r="DH113" s="88">
        <v>22.8</v>
      </c>
      <c r="DI113" s="88">
        <v>21.9</v>
      </c>
      <c r="DJ113" s="88">
        <v>8.1999999999999993</v>
      </c>
      <c r="DK113" s="88">
        <v>7.3</v>
      </c>
      <c r="DL113" s="88">
        <v>7.1</v>
      </c>
      <c r="DM113" s="88">
        <v>7</v>
      </c>
      <c r="DN113" s="88">
        <v>142</v>
      </c>
      <c r="DO113" s="88">
        <v>145</v>
      </c>
      <c r="DP113" s="88">
        <v>145</v>
      </c>
      <c r="DQ113" s="88">
        <v>145</v>
      </c>
      <c r="DR113" s="85">
        <v>145</v>
      </c>
      <c r="DS113" s="86">
        <f t="shared" si="57"/>
        <v>3</v>
      </c>
      <c r="DT113" s="86">
        <f t="shared" si="73"/>
        <v>3</v>
      </c>
      <c r="DU113" s="86">
        <f t="shared" si="74"/>
        <v>3</v>
      </c>
      <c r="DV113" s="86">
        <f t="shared" si="62"/>
        <v>145</v>
      </c>
      <c r="DW113" s="86">
        <f t="shared" si="63"/>
        <v>3</v>
      </c>
      <c r="DX113" s="86">
        <f t="shared" si="58"/>
        <v>3</v>
      </c>
      <c r="DY113" s="86">
        <f t="shared" si="64"/>
        <v>17.415639834024894</v>
      </c>
      <c r="DZ113" s="88">
        <v>4.8</v>
      </c>
      <c r="EA113" s="88">
        <v>4.0999999999999996</v>
      </c>
      <c r="EB113" s="88">
        <v>3.7</v>
      </c>
      <c r="EC113" s="88">
        <v>4.4000000000000004</v>
      </c>
      <c r="ED113" s="88">
        <v>4.3</v>
      </c>
      <c r="EE113" s="88">
        <v>144</v>
      </c>
      <c r="EF113" s="88">
        <v>553.4</v>
      </c>
      <c r="EG113" s="88">
        <v>315.2</v>
      </c>
      <c r="EH113" s="85">
        <f t="shared" si="69"/>
        <v>-238.2</v>
      </c>
      <c r="EI113" s="88">
        <v>307</v>
      </c>
      <c r="EJ113" s="82">
        <f t="shared" si="65"/>
        <v>310.67857142857144</v>
      </c>
      <c r="EK113" s="88">
        <v>304</v>
      </c>
      <c r="EL113" s="88">
        <v>288</v>
      </c>
      <c r="EM113" s="84"/>
      <c r="EN113" s="85">
        <v>616</v>
      </c>
      <c r="EO113" s="85">
        <v>381</v>
      </c>
      <c r="EP113" s="85">
        <v>168</v>
      </c>
      <c r="EQ113" s="84"/>
      <c r="ER113" s="86">
        <f t="shared" si="77"/>
        <v>-235</v>
      </c>
      <c r="ES113" s="85">
        <v>894</v>
      </c>
      <c r="ET113" s="85">
        <v>209</v>
      </c>
      <c r="EU113" s="85"/>
      <c r="EV113" s="85">
        <v>118.9</v>
      </c>
      <c r="EW113" s="85">
        <v>57.8</v>
      </c>
      <c r="EX113" s="85"/>
      <c r="EY113" s="85">
        <v>82</v>
      </c>
      <c r="EZ113" s="85"/>
      <c r="FA113" s="85">
        <v>25</v>
      </c>
      <c r="FB113" s="85"/>
      <c r="FC113" s="85">
        <v>38.9</v>
      </c>
      <c r="FD113" s="85">
        <v>11.6</v>
      </c>
      <c r="FE113" s="85"/>
      <c r="FF113" s="85">
        <v>14.7</v>
      </c>
      <c r="FG113" s="85"/>
      <c r="FH113" s="85">
        <f t="shared" si="80"/>
        <v>2.006514657980456</v>
      </c>
      <c r="FI113" s="85">
        <f t="shared" si="50"/>
        <v>0.58333333333333337</v>
      </c>
      <c r="FJ113" s="85">
        <f t="shared" si="81"/>
        <v>1.1704711024769305</v>
      </c>
      <c r="FK113" s="86">
        <f t="shared" si="48"/>
        <v>0.74871733683331332</v>
      </c>
      <c r="FL113" s="86">
        <f t="shared" ref="FL113:FL119" si="86">FC113*CT113/(DZ113*EV113)*100</f>
        <v>16.42644379029997</v>
      </c>
      <c r="FM113" s="86">
        <f t="shared" si="70"/>
        <v>11.714814516777983</v>
      </c>
      <c r="FN113" s="84">
        <f t="shared" si="82"/>
        <v>34.647429351592912</v>
      </c>
      <c r="FO113" s="84">
        <f t="shared" si="49"/>
        <v>40.517640879881363</v>
      </c>
      <c r="FP113" s="84">
        <f t="shared" si="83"/>
        <v>4.0389272186147185</v>
      </c>
      <c r="FQ113" s="84">
        <f t="shared" si="71"/>
        <v>4.6245847176079735</v>
      </c>
      <c r="FR113" s="86">
        <f t="shared" si="66"/>
        <v>0.57870370370370372</v>
      </c>
      <c r="FS113" s="85">
        <v>1.6</v>
      </c>
      <c r="FT113" s="85">
        <v>1.5</v>
      </c>
      <c r="FU113" s="85">
        <v>69.7</v>
      </c>
      <c r="FV113" s="85">
        <v>80.7</v>
      </c>
      <c r="FW113" s="85">
        <v>14</v>
      </c>
      <c r="FX113" s="85">
        <v>5</v>
      </c>
      <c r="FY113" s="85">
        <v>230</v>
      </c>
      <c r="FZ113" s="85">
        <v>190</v>
      </c>
      <c r="GA113" s="85">
        <v>15</v>
      </c>
      <c r="GB113" s="85">
        <v>12</v>
      </c>
    </row>
    <row r="114" spans="1:184">
      <c r="A114" s="84">
        <v>112</v>
      </c>
      <c r="B114" s="93">
        <v>1630177</v>
      </c>
      <c r="C114" s="85">
        <v>20180914</v>
      </c>
      <c r="D114" s="88">
        <v>76</v>
      </c>
      <c r="E114" s="85">
        <v>1</v>
      </c>
      <c r="F114" s="88">
        <v>164</v>
      </c>
      <c r="G114" s="88">
        <v>64.099999999999994</v>
      </c>
      <c r="H114" s="84">
        <f t="shared" si="59"/>
        <v>23.832540154669836</v>
      </c>
      <c r="I114" s="86">
        <v>1</v>
      </c>
      <c r="J114" s="86">
        <v>1</v>
      </c>
      <c r="K114" s="86">
        <v>0</v>
      </c>
      <c r="L114" s="86">
        <v>1</v>
      </c>
      <c r="M114" s="86">
        <v>1</v>
      </c>
      <c r="N114" s="86">
        <v>0</v>
      </c>
      <c r="O114" s="86">
        <v>1</v>
      </c>
      <c r="P114" s="86">
        <v>0</v>
      </c>
      <c r="Q114" s="86">
        <v>0</v>
      </c>
      <c r="R114" s="86">
        <v>0</v>
      </c>
      <c r="S114" s="85">
        <v>1</v>
      </c>
      <c r="T114" s="85">
        <v>0</v>
      </c>
      <c r="U114" s="85">
        <v>0</v>
      </c>
      <c r="V114" s="85">
        <v>0</v>
      </c>
      <c r="W114" s="85">
        <v>0</v>
      </c>
      <c r="X114" s="85">
        <v>2</v>
      </c>
      <c r="Y114" s="85">
        <v>2</v>
      </c>
      <c r="Z114" s="85">
        <v>1</v>
      </c>
      <c r="AA114" s="85">
        <v>1</v>
      </c>
      <c r="AB114" s="85">
        <v>1</v>
      </c>
      <c r="AC114" s="85">
        <v>1</v>
      </c>
      <c r="AD114" s="85">
        <v>0</v>
      </c>
      <c r="AE114" s="85">
        <v>0</v>
      </c>
      <c r="AF114" s="88">
        <v>36.9</v>
      </c>
      <c r="AG114" s="85">
        <v>19.399999999999999</v>
      </c>
      <c r="AH114" s="88">
        <v>7.5</v>
      </c>
      <c r="AI114" s="88">
        <v>34</v>
      </c>
      <c r="AJ114" s="85">
        <v>0</v>
      </c>
      <c r="AK114" s="85">
        <v>0</v>
      </c>
      <c r="AL114" s="85">
        <v>0</v>
      </c>
      <c r="AM114" s="85">
        <v>1</v>
      </c>
      <c r="AN114" s="86">
        <f t="shared" ref="AN114" si="87">2000/24/60/G114</f>
        <v>2.1667533368001389E-2</v>
      </c>
      <c r="AO114" s="85">
        <v>16</v>
      </c>
      <c r="AP114" s="85">
        <v>1</v>
      </c>
      <c r="AQ114" s="88">
        <v>34</v>
      </c>
      <c r="AR114" s="88" t="s">
        <v>132</v>
      </c>
      <c r="AS114" s="88">
        <v>0</v>
      </c>
      <c r="AT114" s="88"/>
      <c r="AU114" s="88">
        <v>1300</v>
      </c>
      <c r="AV114" s="88">
        <v>1600</v>
      </c>
      <c r="AW114" s="88">
        <v>1440</v>
      </c>
      <c r="AX114" s="88">
        <v>1230</v>
      </c>
      <c r="AY114" s="85">
        <v>1300</v>
      </c>
      <c r="AZ114" s="85">
        <f t="shared" si="60"/>
        <v>2900</v>
      </c>
      <c r="BA114" s="86">
        <f t="shared" si="76"/>
        <v>5570</v>
      </c>
      <c r="BB114" s="86">
        <v>1000</v>
      </c>
      <c r="BC114" s="86">
        <v>1000</v>
      </c>
      <c r="BD114" s="86">
        <v>1000</v>
      </c>
      <c r="BE114" s="86">
        <v>800</v>
      </c>
      <c r="BF114" s="86">
        <f t="shared" si="52"/>
        <v>3800</v>
      </c>
      <c r="BG114" s="86">
        <f t="shared" si="53"/>
        <v>300</v>
      </c>
      <c r="BH114" s="86">
        <f t="shared" si="53"/>
        <v>600</v>
      </c>
      <c r="BI114" s="86">
        <f t="shared" si="53"/>
        <v>440</v>
      </c>
      <c r="BJ114" s="86">
        <f t="shared" si="53"/>
        <v>430</v>
      </c>
      <c r="BK114" s="87">
        <f t="shared" si="67"/>
        <v>1770</v>
      </c>
      <c r="BL114" s="87">
        <f t="shared" si="78"/>
        <v>0.76923076923076927</v>
      </c>
      <c r="BM114" s="87">
        <f t="shared" si="78"/>
        <v>0.625</v>
      </c>
      <c r="BN114" s="87">
        <f t="shared" si="78"/>
        <v>0.69444444444444442</v>
      </c>
      <c r="BO114" s="87">
        <f t="shared" si="78"/>
        <v>0.65040650406504064</v>
      </c>
      <c r="BP114" s="87">
        <f t="shared" si="85"/>
        <v>0.68222621184919208</v>
      </c>
      <c r="BQ114" s="96">
        <v>126</v>
      </c>
      <c r="BR114" s="96">
        <v>120</v>
      </c>
      <c r="BS114" s="96">
        <v>112</v>
      </c>
      <c r="BT114" s="96">
        <v>113</v>
      </c>
      <c r="BU114" s="88">
        <v>63</v>
      </c>
      <c r="BV114" s="88">
        <v>60</v>
      </c>
      <c r="BW114" s="88">
        <v>52</v>
      </c>
      <c r="BX114" s="88">
        <v>58</v>
      </c>
      <c r="BY114" s="88">
        <v>84</v>
      </c>
      <c r="BZ114" s="88">
        <v>70</v>
      </c>
      <c r="CA114" s="88">
        <v>74</v>
      </c>
      <c r="CB114" s="88">
        <v>72</v>
      </c>
      <c r="CC114" s="88">
        <v>27.2</v>
      </c>
      <c r="CD114" s="88">
        <v>27.2</v>
      </c>
      <c r="CE114" s="88">
        <v>23.9</v>
      </c>
      <c r="CF114" s="88">
        <v>24.8</v>
      </c>
      <c r="CG114" s="86">
        <f t="shared" si="75"/>
        <v>3.6764705882352942E-2</v>
      </c>
      <c r="CH114" s="86">
        <f t="shared" si="75"/>
        <v>3.6764705882352942E-2</v>
      </c>
      <c r="CI114" s="86">
        <f t="shared" si="75"/>
        <v>4.1841004184100423E-2</v>
      </c>
      <c r="CJ114" s="86">
        <f t="shared" si="75"/>
        <v>4.0322580645161289E-2</v>
      </c>
      <c r="CK114" s="88">
        <v>2.9</v>
      </c>
      <c r="CL114" s="88">
        <v>2.5</v>
      </c>
      <c r="CM114" s="88">
        <v>2.5</v>
      </c>
      <c r="CN114" s="88">
        <v>2.4</v>
      </c>
      <c r="CO114" s="88">
        <v>42</v>
      </c>
      <c r="CP114" s="88">
        <v>37.5</v>
      </c>
      <c r="CQ114" s="88">
        <v>32.6</v>
      </c>
      <c r="CR114" s="88">
        <v>27.2</v>
      </c>
      <c r="CS114" s="88">
        <v>23.2</v>
      </c>
      <c r="CT114" s="88">
        <v>2.72</v>
      </c>
      <c r="CU114" s="88">
        <v>2.82</v>
      </c>
      <c r="CV114" s="88">
        <v>2.85</v>
      </c>
      <c r="CW114" s="88">
        <v>2.73</v>
      </c>
      <c r="CX114" s="85">
        <v>2.94</v>
      </c>
      <c r="CY114" s="86">
        <f t="shared" si="56"/>
        <v>0.12999999999999989</v>
      </c>
      <c r="CZ114" s="86">
        <f t="shared" si="61"/>
        <v>0.12999999999999989</v>
      </c>
      <c r="DA114" s="88">
        <v>0</v>
      </c>
      <c r="DB114" s="86">
        <f t="shared" si="84"/>
        <v>15.441176470588234</v>
      </c>
      <c r="DC114" s="86">
        <f t="shared" si="84"/>
        <v>13.297872340425533</v>
      </c>
      <c r="DD114" s="86">
        <f t="shared" si="84"/>
        <v>11.43859649122807</v>
      </c>
      <c r="DE114" s="86">
        <f t="shared" si="84"/>
        <v>9.9633699633699635</v>
      </c>
      <c r="DF114" s="88">
        <v>18.7</v>
      </c>
      <c r="DG114" s="88">
        <v>18</v>
      </c>
      <c r="DH114" s="88">
        <v>17.8</v>
      </c>
      <c r="DI114" s="88">
        <v>18.7</v>
      </c>
      <c r="DJ114" s="88">
        <v>7.1</v>
      </c>
      <c r="DK114" s="88">
        <v>7.6</v>
      </c>
      <c r="DL114" s="88">
        <v>7.4</v>
      </c>
      <c r="DM114" s="88">
        <v>7.3</v>
      </c>
      <c r="DN114" s="88">
        <v>140</v>
      </c>
      <c r="DO114" s="88">
        <v>144</v>
      </c>
      <c r="DP114" s="88">
        <v>142</v>
      </c>
      <c r="DQ114" s="88">
        <v>142</v>
      </c>
      <c r="DR114" s="85">
        <v>145</v>
      </c>
      <c r="DS114" s="86">
        <f t="shared" si="57"/>
        <v>4</v>
      </c>
      <c r="DT114" s="86">
        <f t="shared" si="73"/>
        <v>2</v>
      </c>
      <c r="DU114" s="86">
        <f t="shared" si="74"/>
        <v>2</v>
      </c>
      <c r="DV114" s="86">
        <f t="shared" si="62"/>
        <v>144</v>
      </c>
      <c r="DW114" s="86">
        <f t="shared" si="63"/>
        <v>4</v>
      </c>
      <c r="DX114" s="86">
        <f t="shared" si="58"/>
        <v>4</v>
      </c>
      <c r="DY114" s="86">
        <f t="shared" si="64"/>
        <v>16.965317647058821</v>
      </c>
      <c r="DZ114" s="88">
        <v>4.8</v>
      </c>
      <c r="EA114" s="88">
        <v>4.5</v>
      </c>
      <c r="EB114" s="88">
        <v>4.2</v>
      </c>
      <c r="EC114" s="88">
        <v>3.9</v>
      </c>
      <c r="ED114" s="88">
        <v>4.3</v>
      </c>
      <c r="EE114" s="88">
        <v>156</v>
      </c>
      <c r="EF114" s="88">
        <v>890</v>
      </c>
      <c r="EG114" s="88">
        <v>1098.8</v>
      </c>
      <c r="EH114" s="85">
        <f t="shared" si="69"/>
        <v>208.79999999999995</v>
      </c>
      <c r="EI114" s="84"/>
      <c r="EJ114" s="82">
        <f t="shared" si="65"/>
        <v>303.66666666666669</v>
      </c>
      <c r="EK114" s="88">
        <v>295</v>
      </c>
      <c r="EL114" s="88">
        <v>284</v>
      </c>
      <c r="EM114" s="84"/>
      <c r="EN114" s="85"/>
      <c r="EO114" s="85">
        <v>389</v>
      </c>
      <c r="EP114" s="85">
        <v>341</v>
      </c>
      <c r="EQ114" s="84"/>
      <c r="ER114" s="86">
        <f t="shared" si="77"/>
        <v>389</v>
      </c>
      <c r="ES114" s="85">
        <v>513</v>
      </c>
      <c r="ET114" s="85">
        <v>434</v>
      </c>
      <c r="EU114" s="85"/>
      <c r="EV114" s="85">
        <v>92.7</v>
      </c>
      <c r="EW114" s="85">
        <v>141.19999999999999</v>
      </c>
      <c r="EX114" s="85"/>
      <c r="EY114" s="85">
        <v>62</v>
      </c>
      <c r="EZ114" s="85"/>
      <c r="FA114" s="85">
        <v>38</v>
      </c>
      <c r="FB114" s="85"/>
      <c r="FC114" s="85">
        <v>24.5</v>
      </c>
      <c r="FD114" s="85">
        <v>28</v>
      </c>
      <c r="FE114" s="85"/>
      <c r="FF114" s="85">
        <v>31.5</v>
      </c>
      <c r="FG114" s="85"/>
      <c r="FH114" s="85"/>
      <c r="FI114" s="85">
        <f t="shared" si="50"/>
        <v>1.2007042253521127</v>
      </c>
      <c r="FJ114" s="85">
        <f t="shared" si="81"/>
        <v>1.2994298042841732</v>
      </c>
      <c r="FK114" s="86">
        <f t="shared" si="48"/>
        <v>0.54566767607697564</v>
      </c>
      <c r="FL114" s="86">
        <f t="shared" si="86"/>
        <v>14.976627112549442</v>
      </c>
      <c r="FM114" s="86">
        <f t="shared" si="70"/>
        <v>13.558205415376507</v>
      </c>
      <c r="FN114" s="84">
        <f t="shared" si="82"/>
        <v>35.839112343966711</v>
      </c>
      <c r="FO114" s="84">
        <f t="shared" si="49"/>
        <v>38.950620298915702</v>
      </c>
      <c r="FP114" s="84"/>
      <c r="FQ114" s="84">
        <f t="shared" si="71"/>
        <v>5.4231739753120101</v>
      </c>
      <c r="FR114" s="86">
        <f t="shared" si="66"/>
        <v>-0.18119131455399065</v>
      </c>
      <c r="FS114" s="85">
        <v>3.3</v>
      </c>
      <c r="FT114" s="85">
        <v>2.9</v>
      </c>
      <c r="FU114" s="85">
        <v>151</v>
      </c>
      <c r="FV114" s="85">
        <v>55.8</v>
      </c>
      <c r="FW114" s="85">
        <v>7</v>
      </c>
      <c r="FX114" s="85">
        <v>9</v>
      </c>
      <c r="FY114" s="85">
        <v>361</v>
      </c>
      <c r="FZ114" s="85">
        <v>377</v>
      </c>
      <c r="GA114" s="85">
        <v>17</v>
      </c>
      <c r="GB114" s="85">
        <v>21</v>
      </c>
    </row>
    <row r="115" spans="1:184">
      <c r="A115" s="84">
        <v>113</v>
      </c>
      <c r="B115" s="93">
        <v>4765</v>
      </c>
      <c r="C115" s="85">
        <v>20180914</v>
      </c>
      <c r="D115" s="88">
        <v>85</v>
      </c>
      <c r="E115" s="85">
        <v>1</v>
      </c>
      <c r="F115" s="88">
        <v>138.30000000000001</v>
      </c>
      <c r="G115" s="88">
        <v>41.9</v>
      </c>
      <c r="H115" s="84">
        <f t="shared" si="59"/>
        <v>21.906331870994183</v>
      </c>
      <c r="I115" s="86">
        <v>1</v>
      </c>
      <c r="J115" s="86">
        <v>1</v>
      </c>
      <c r="K115" s="86">
        <v>1</v>
      </c>
      <c r="L115" s="86">
        <v>1</v>
      </c>
      <c r="M115" s="86">
        <v>0</v>
      </c>
      <c r="N115" s="86">
        <v>0</v>
      </c>
      <c r="O115" s="86">
        <v>1</v>
      </c>
      <c r="P115" s="86">
        <v>0</v>
      </c>
      <c r="Q115" s="86">
        <v>1</v>
      </c>
      <c r="R115" s="86">
        <v>1</v>
      </c>
      <c r="S115" s="85">
        <v>1</v>
      </c>
      <c r="T115" s="85">
        <v>1</v>
      </c>
      <c r="U115" s="85">
        <v>0</v>
      </c>
      <c r="V115" s="85">
        <v>1</v>
      </c>
      <c r="W115" s="85">
        <v>1</v>
      </c>
      <c r="X115" s="85">
        <v>2</v>
      </c>
      <c r="Y115" s="85">
        <v>2</v>
      </c>
      <c r="Z115" s="85">
        <v>1</v>
      </c>
      <c r="AA115" s="85">
        <v>1</v>
      </c>
      <c r="AB115" s="85">
        <v>0</v>
      </c>
      <c r="AC115" s="85">
        <v>1</v>
      </c>
      <c r="AD115" s="85">
        <v>0</v>
      </c>
      <c r="AE115" s="85">
        <v>0</v>
      </c>
      <c r="AF115" s="88">
        <v>60.3</v>
      </c>
      <c r="AG115" s="85">
        <v>39</v>
      </c>
      <c r="AH115" s="88">
        <v>3.75</v>
      </c>
      <c r="AI115" s="88">
        <v>14</v>
      </c>
      <c r="AJ115" s="85">
        <v>0</v>
      </c>
      <c r="AK115" s="85">
        <v>0</v>
      </c>
      <c r="AL115" s="85">
        <v>0</v>
      </c>
      <c r="AM115" s="85">
        <v>0</v>
      </c>
      <c r="AN115" s="86"/>
      <c r="AO115" s="85">
        <v>0</v>
      </c>
      <c r="AP115" s="85">
        <v>1</v>
      </c>
      <c r="AQ115" s="88">
        <v>14</v>
      </c>
      <c r="AR115" s="85"/>
      <c r="AS115" s="88">
        <v>0</v>
      </c>
      <c r="AT115" s="85"/>
      <c r="AU115" s="88">
        <v>1300</v>
      </c>
      <c r="AV115" s="88">
        <v>1200</v>
      </c>
      <c r="AW115" s="88">
        <v>1100</v>
      </c>
      <c r="AX115" s="88">
        <v>900</v>
      </c>
      <c r="AY115" s="85">
        <v>1200</v>
      </c>
      <c r="AZ115" s="85">
        <f t="shared" si="60"/>
        <v>2500</v>
      </c>
      <c r="BA115" s="86">
        <f t="shared" si="76"/>
        <v>4500</v>
      </c>
      <c r="BB115" s="86">
        <v>100</v>
      </c>
      <c r="BC115" s="86">
        <v>350</v>
      </c>
      <c r="BD115" s="86">
        <v>600</v>
      </c>
      <c r="BE115" s="86">
        <v>300</v>
      </c>
      <c r="BF115" s="86">
        <f t="shared" si="52"/>
        <v>1350</v>
      </c>
      <c r="BG115" s="86">
        <f t="shared" si="53"/>
        <v>1200</v>
      </c>
      <c r="BH115" s="86">
        <f t="shared" si="53"/>
        <v>850</v>
      </c>
      <c r="BI115" s="86">
        <f t="shared" si="53"/>
        <v>500</v>
      </c>
      <c r="BJ115" s="86">
        <f t="shared" si="53"/>
        <v>600</v>
      </c>
      <c r="BK115" s="87">
        <f t="shared" si="67"/>
        <v>3150</v>
      </c>
      <c r="BL115" s="87">
        <f t="shared" si="78"/>
        <v>7.6923076923076927E-2</v>
      </c>
      <c r="BM115" s="87">
        <f t="shared" si="78"/>
        <v>0.29166666666666669</v>
      </c>
      <c r="BN115" s="87">
        <f t="shared" si="78"/>
        <v>0.54545454545454541</v>
      </c>
      <c r="BO115" s="87">
        <f t="shared" si="78"/>
        <v>0.33333333333333331</v>
      </c>
      <c r="BP115" s="87">
        <f t="shared" si="85"/>
        <v>0.3</v>
      </c>
      <c r="BQ115" s="96">
        <v>127</v>
      </c>
      <c r="BR115" s="96">
        <v>130</v>
      </c>
      <c r="BS115" s="96">
        <v>122</v>
      </c>
      <c r="BT115" s="96">
        <v>134</v>
      </c>
      <c r="BU115" s="88">
        <v>64</v>
      </c>
      <c r="BV115" s="88">
        <v>68</v>
      </c>
      <c r="BW115" s="88">
        <v>54</v>
      </c>
      <c r="BX115" s="88">
        <v>71</v>
      </c>
      <c r="BY115" s="88">
        <v>81</v>
      </c>
      <c r="BZ115" s="88">
        <v>64</v>
      </c>
      <c r="CA115" s="88">
        <v>72</v>
      </c>
      <c r="CB115" s="88">
        <v>74</v>
      </c>
      <c r="CC115" s="88">
        <v>29.4</v>
      </c>
      <c r="CD115" s="88">
        <v>29.4</v>
      </c>
      <c r="CE115" s="88">
        <v>34.1</v>
      </c>
      <c r="CF115" s="88">
        <v>32.799999999999997</v>
      </c>
      <c r="CG115" s="86">
        <f t="shared" si="75"/>
        <v>3.4013605442176874E-2</v>
      </c>
      <c r="CH115" s="86">
        <f t="shared" si="75"/>
        <v>3.4013605442176874E-2</v>
      </c>
      <c r="CI115" s="86">
        <f t="shared" si="75"/>
        <v>2.9325513196480937E-2</v>
      </c>
      <c r="CJ115" s="86">
        <f t="shared" si="75"/>
        <v>3.0487804878048783E-2</v>
      </c>
      <c r="CK115" s="88">
        <v>4.2</v>
      </c>
      <c r="CL115" s="88">
        <v>3.8</v>
      </c>
      <c r="CM115" s="88">
        <v>4.5</v>
      </c>
      <c r="CN115" s="88">
        <v>4.5</v>
      </c>
      <c r="CO115" s="88">
        <v>32.9</v>
      </c>
      <c r="CP115" s="88">
        <v>28.6</v>
      </c>
      <c r="CQ115" s="88">
        <v>26.9</v>
      </c>
      <c r="CR115" s="88">
        <v>29.9</v>
      </c>
      <c r="CS115" s="88">
        <v>40.1</v>
      </c>
      <c r="CT115" s="88">
        <v>1.23</v>
      </c>
      <c r="CU115" s="88">
        <v>1.2</v>
      </c>
      <c r="CV115" s="88">
        <v>1.22</v>
      </c>
      <c r="CW115" s="88">
        <v>1.31</v>
      </c>
      <c r="CX115" s="85">
        <v>1.39</v>
      </c>
      <c r="CY115" s="86">
        <f t="shared" si="56"/>
        <v>0.1100000000000001</v>
      </c>
      <c r="CZ115" s="86">
        <f t="shared" si="61"/>
        <v>8.0000000000000071E-2</v>
      </c>
      <c r="DA115" s="88">
        <v>0</v>
      </c>
      <c r="DB115" s="86">
        <f t="shared" si="84"/>
        <v>26.747967479674795</v>
      </c>
      <c r="DC115" s="86">
        <f t="shared" si="84"/>
        <v>23.833333333333336</v>
      </c>
      <c r="DD115" s="86">
        <f t="shared" si="84"/>
        <v>22.04918032786885</v>
      </c>
      <c r="DE115" s="86">
        <f t="shared" si="84"/>
        <v>22.824427480916029</v>
      </c>
      <c r="DF115" s="88">
        <v>31.9</v>
      </c>
      <c r="DG115" s="88">
        <v>36.1</v>
      </c>
      <c r="DH115" s="88">
        <v>32.200000000000003</v>
      </c>
      <c r="DI115" s="88">
        <v>29.8</v>
      </c>
      <c r="DJ115" s="88">
        <v>7</v>
      </c>
      <c r="DK115" s="88">
        <v>7.4</v>
      </c>
      <c r="DL115" s="88">
        <v>7.6</v>
      </c>
      <c r="DM115" s="88">
        <v>7.6</v>
      </c>
      <c r="DN115" s="88">
        <v>144</v>
      </c>
      <c r="DO115" s="88">
        <v>145</v>
      </c>
      <c r="DP115" s="88">
        <v>145</v>
      </c>
      <c r="DQ115" s="88">
        <v>144</v>
      </c>
      <c r="DR115" s="85">
        <v>138</v>
      </c>
      <c r="DS115" s="86">
        <f t="shared" si="57"/>
        <v>1</v>
      </c>
      <c r="DT115" s="86">
        <f t="shared" si="73"/>
        <v>1</v>
      </c>
      <c r="DU115" s="86">
        <f t="shared" si="74"/>
        <v>0</v>
      </c>
      <c r="DV115" s="86">
        <f t="shared" si="62"/>
        <v>145</v>
      </c>
      <c r="DW115" s="86">
        <f t="shared" si="63"/>
        <v>1</v>
      </c>
      <c r="DX115" s="86">
        <f t="shared" si="58"/>
        <v>1</v>
      </c>
      <c r="DY115" s="86">
        <f t="shared" si="64"/>
        <v>18.476334959349593</v>
      </c>
      <c r="DZ115" s="88">
        <v>3.6</v>
      </c>
      <c r="EA115" s="88">
        <v>3.7</v>
      </c>
      <c r="EB115" s="88">
        <v>3.8</v>
      </c>
      <c r="EC115" s="88">
        <v>3.8</v>
      </c>
      <c r="ED115" s="88">
        <v>3.9</v>
      </c>
      <c r="EE115" s="88">
        <v>251</v>
      </c>
      <c r="EF115" s="88">
        <v>445.6</v>
      </c>
      <c r="EG115" s="88">
        <v>224.4</v>
      </c>
      <c r="EH115" s="85">
        <f t="shared" si="69"/>
        <v>-221.20000000000002</v>
      </c>
      <c r="EI115" s="88">
        <v>297</v>
      </c>
      <c r="EJ115" s="82">
        <f t="shared" si="65"/>
        <v>313.69444444444446</v>
      </c>
      <c r="EK115" s="88">
        <v>296</v>
      </c>
      <c r="EL115" s="88">
        <v>283</v>
      </c>
      <c r="EM115" s="84"/>
      <c r="EN115" s="85">
        <v>372</v>
      </c>
      <c r="EO115" s="85">
        <v>359</v>
      </c>
      <c r="EP115" s="85">
        <v>209</v>
      </c>
      <c r="EQ115" s="84"/>
      <c r="ER115" s="86">
        <f t="shared" si="77"/>
        <v>-13</v>
      </c>
      <c r="ES115" s="85">
        <v>403</v>
      </c>
      <c r="ET115" s="85">
        <v>287</v>
      </c>
      <c r="EU115" s="85"/>
      <c r="EV115" s="85">
        <v>38.6</v>
      </c>
      <c r="EW115" s="85">
        <v>29</v>
      </c>
      <c r="EX115" s="85"/>
      <c r="EY115" s="85">
        <v>102</v>
      </c>
      <c r="EZ115" s="85"/>
      <c r="FA115" s="85">
        <v>41</v>
      </c>
      <c r="FB115" s="85"/>
      <c r="FC115" s="85">
        <v>18</v>
      </c>
      <c r="FD115" s="85">
        <v>12.2</v>
      </c>
      <c r="FE115" s="85"/>
      <c r="FF115" s="85">
        <v>6.3</v>
      </c>
      <c r="FG115" s="85"/>
      <c r="FH115" s="85">
        <f t="shared" si="80"/>
        <v>1.2525252525252526</v>
      </c>
      <c r="FI115" s="85">
        <f t="shared" si="50"/>
        <v>0.7385159010600707</v>
      </c>
      <c r="FJ115" s="85">
        <f t="shared" si="81"/>
        <v>2.2571243523316058</v>
      </c>
      <c r="FK115" s="86">
        <f t="shared" si="48"/>
        <v>1.424037981009495</v>
      </c>
      <c r="FL115" s="86">
        <f t="shared" si="86"/>
        <v>15.93264248704663</v>
      </c>
      <c r="FM115" s="86">
        <f t="shared" si="70"/>
        <v>14.993810786914233</v>
      </c>
      <c r="FN115" s="84">
        <f t="shared" si="82"/>
        <v>39.032552719026093</v>
      </c>
      <c r="FO115" s="84">
        <f t="shared" si="49"/>
        <v>34.304755352996807</v>
      </c>
      <c r="FP115" s="84">
        <f t="shared" si="83"/>
        <v>3.9919354838709675</v>
      </c>
      <c r="FQ115" s="84">
        <f t="shared" si="71"/>
        <v>4.2357992884308668</v>
      </c>
      <c r="FR115" s="86">
        <f t="shared" si="66"/>
        <v>0.21790341578327441</v>
      </c>
      <c r="FS115" s="85">
        <v>12</v>
      </c>
      <c r="FT115" s="85">
        <v>20</v>
      </c>
      <c r="FU115" s="85">
        <v>106</v>
      </c>
      <c r="FV115" s="85">
        <v>210</v>
      </c>
      <c r="FW115" s="85">
        <v>11</v>
      </c>
      <c r="FX115" s="85">
        <v>5</v>
      </c>
      <c r="FY115" s="85">
        <v>169</v>
      </c>
      <c r="FZ115" s="85">
        <v>129</v>
      </c>
      <c r="GA115" s="85">
        <v>6</v>
      </c>
      <c r="GB115" s="85">
        <v>5</v>
      </c>
    </row>
    <row r="116" spans="1:184">
      <c r="A116" s="84">
        <v>114</v>
      </c>
      <c r="B116" s="93">
        <v>5713891</v>
      </c>
      <c r="C116" s="85">
        <v>20180924</v>
      </c>
      <c r="D116" s="88">
        <v>92</v>
      </c>
      <c r="E116" s="85">
        <v>1</v>
      </c>
      <c r="F116" s="84"/>
      <c r="G116" s="84"/>
      <c r="H116" s="84"/>
      <c r="I116" s="86">
        <v>0</v>
      </c>
      <c r="J116" s="86">
        <v>1</v>
      </c>
      <c r="K116" s="86">
        <v>0</v>
      </c>
      <c r="L116" s="86">
        <v>0</v>
      </c>
      <c r="M116" s="86">
        <v>0</v>
      </c>
      <c r="N116" s="86">
        <v>0</v>
      </c>
      <c r="O116" s="86">
        <v>0</v>
      </c>
      <c r="P116" s="86">
        <v>0</v>
      </c>
      <c r="Q116" s="86">
        <v>0</v>
      </c>
      <c r="R116" s="86">
        <v>0</v>
      </c>
      <c r="S116" s="85">
        <v>0</v>
      </c>
      <c r="T116" s="85">
        <v>0</v>
      </c>
      <c r="U116" s="85">
        <v>0</v>
      </c>
      <c r="V116" s="85">
        <v>0</v>
      </c>
      <c r="W116" s="85">
        <v>0</v>
      </c>
      <c r="X116" s="85">
        <v>2</v>
      </c>
      <c r="Y116" s="85">
        <v>2</v>
      </c>
      <c r="Z116" s="85">
        <v>1</v>
      </c>
      <c r="AA116" s="85">
        <v>1</v>
      </c>
      <c r="AB116" s="85">
        <v>0</v>
      </c>
      <c r="AC116" s="85">
        <v>0</v>
      </c>
      <c r="AD116" s="85">
        <v>0</v>
      </c>
      <c r="AE116" s="85">
        <v>0</v>
      </c>
      <c r="AF116" s="88">
        <v>49.3</v>
      </c>
      <c r="AG116" s="85">
        <v>57.4</v>
      </c>
      <c r="AH116" s="88">
        <v>7.5</v>
      </c>
      <c r="AI116" s="88">
        <v>12</v>
      </c>
      <c r="AJ116" s="85">
        <v>0</v>
      </c>
      <c r="AK116" s="85">
        <v>0</v>
      </c>
      <c r="AL116" s="85">
        <v>0</v>
      </c>
      <c r="AM116" s="85">
        <v>0</v>
      </c>
      <c r="AN116" s="86"/>
      <c r="AO116" s="85">
        <v>0</v>
      </c>
      <c r="AP116" s="85">
        <v>0</v>
      </c>
      <c r="AQ116" s="88">
        <v>16</v>
      </c>
      <c r="AR116" s="88" t="s">
        <v>133</v>
      </c>
      <c r="AS116" s="88">
        <v>0</v>
      </c>
      <c r="AT116" s="88"/>
      <c r="AU116" s="88">
        <v>4850</v>
      </c>
      <c r="AV116" s="88">
        <v>5300</v>
      </c>
      <c r="AW116" s="88">
        <v>4700</v>
      </c>
      <c r="AX116" s="88">
        <v>2300</v>
      </c>
      <c r="AY116" s="85">
        <v>4050</v>
      </c>
      <c r="AZ116" s="85">
        <f t="shared" si="60"/>
        <v>10150</v>
      </c>
      <c r="BA116" s="86">
        <f t="shared" si="76"/>
        <v>17150</v>
      </c>
      <c r="BB116" s="86">
        <v>750</v>
      </c>
      <c r="BC116" s="86">
        <v>1500</v>
      </c>
      <c r="BD116" s="86">
        <v>2000</v>
      </c>
      <c r="BE116" s="86">
        <v>950</v>
      </c>
      <c r="BF116" s="86">
        <f t="shared" si="52"/>
        <v>5200</v>
      </c>
      <c r="BG116" s="86">
        <f t="shared" si="53"/>
        <v>4100</v>
      </c>
      <c r="BH116" s="86">
        <f t="shared" si="53"/>
        <v>3800</v>
      </c>
      <c r="BI116" s="86">
        <f t="shared" si="53"/>
        <v>2700</v>
      </c>
      <c r="BJ116" s="86">
        <f t="shared" si="53"/>
        <v>1350</v>
      </c>
      <c r="BK116" s="87">
        <f t="shared" si="67"/>
        <v>11950</v>
      </c>
      <c r="BL116" s="87">
        <f t="shared" si="78"/>
        <v>0.15463917525773196</v>
      </c>
      <c r="BM116" s="87">
        <f t="shared" si="78"/>
        <v>0.28301886792452829</v>
      </c>
      <c r="BN116" s="87">
        <f t="shared" si="78"/>
        <v>0.42553191489361702</v>
      </c>
      <c r="BO116" s="87">
        <f t="shared" si="78"/>
        <v>0.41304347826086957</v>
      </c>
      <c r="BP116" s="87">
        <f t="shared" si="85"/>
        <v>0.30320699708454812</v>
      </c>
      <c r="BQ116" s="96">
        <v>180</v>
      </c>
      <c r="BR116" s="96">
        <v>151</v>
      </c>
      <c r="BS116" s="96">
        <v>151</v>
      </c>
      <c r="BT116" s="96">
        <v>170</v>
      </c>
      <c r="BU116" s="88">
        <v>78</v>
      </c>
      <c r="BV116" s="88">
        <v>85</v>
      </c>
      <c r="BW116" s="88">
        <v>85</v>
      </c>
      <c r="BX116" s="88">
        <v>73</v>
      </c>
      <c r="BY116" s="88">
        <v>82</v>
      </c>
      <c r="BZ116" s="88">
        <v>68</v>
      </c>
      <c r="CA116" s="88">
        <v>68</v>
      </c>
      <c r="CB116" s="88">
        <v>72</v>
      </c>
      <c r="CC116" s="88">
        <v>20.9</v>
      </c>
      <c r="CD116" s="88">
        <v>28.7</v>
      </c>
      <c r="CE116" s="84"/>
      <c r="CF116" s="84"/>
      <c r="CG116" s="86">
        <f t="shared" si="75"/>
        <v>4.784688995215311E-2</v>
      </c>
      <c r="CH116" s="86">
        <f t="shared" si="75"/>
        <v>3.484320557491289E-2</v>
      </c>
      <c r="CI116" s="86"/>
      <c r="CJ116" s="86"/>
      <c r="CK116" s="88">
        <v>2.5</v>
      </c>
      <c r="CL116" s="88">
        <v>2.8</v>
      </c>
      <c r="CM116" s="84"/>
      <c r="CN116" s="84"/>
      <c r="CO116" s="88">
        <v>25.5</v>
      </c>
      <c r="CP116" s="88">
        <v>22.6</v>
      </c>
      <c r="CQ116" s="84"/>
      <c r="CR116" s="84"/>
      <c r="CS116" s="84"/>
      <c r="CT116" s="88">
        <v>0.94</v>
      </c>
      <c r="CU116" s="88">
        <v>0.93</v>
      </c>
      <c r="CV116" s="84"/>
      <c r="CW116" s="84"/>
      <c r="CX116" s="85"/>
      <c r="CY116" s="86">
        <f t="shared" si="56"/>
        <v>9.9999999999998979E-3</v>
      </c>
      <c r="CZ116" s="86">
        <f t="shared" si="61"/>
        <v>-9.9999999999998979E-3</v>
      </c>
      <c r="DA116" s="88">
        <v>0</v>
      </c>
      <c r="DB116" s="86">
        <f t="shared" si="84"/>
        <v>27.127659574468087</v>
      </c>
      <c r="DC116" s="86">
        <f t="shared" si="84"/>
        <v>24.301075268817204</v>
      </c>
      <c r="DD116" s="86"/>
      <c r="DE116" s="86"/>
      <c r="DF116" s="88">
        <v>56.7</v>
      </c>
      <c r="DG116" s="88">
        <v>57.4</v>
      </c>
      <c r="DH116" s="84"/>
      <c r="DI116" s="84"/>
      <c r="DJ116" s="88">
        <v>4.2</v>
      </c>
      <c r="DK116" s="88">
        <v>4.3</v>
      </c>
      <c r="DL116" s="84"/>
      <c r="DM116" s="84"/>
      <c r="DN116" s="88">
        <v>146</v>
      </c>
      <c r="DO116" s="88">
        <v>141</v>
      </c>
      <c r="DP116" s="84"/>
      <c r="DQ116" s="84"/>
      <c r="DR116" s="85"/>
      <c r="DS116" s="86">
        <f t="shared" si="57"/>
        <v>-5</v>
      </c>
      <c r="DT116" s="86"/>
      <c r="DU116" s="86"/>
      <c r="DV116" s="86">
        <f t="shared" si="62"/>
        <v>146</v>
      </c>
      <c r="DW116" s="86">
        <f t="shared" si="63"/>
        <v>-5</v>
      </c>
      <c r="DX116" s="86">
        <f t="shared" si="58"/>
        <v>5</v>
      </c>
      <c r="DY116" s="86">
        <f t="shared" si="64"/>
        <v>18.313285106382978</v>
      </c>
      <c r="DZ116" s="88">
        <v>4.8</v>
      </c>
      <c r="EA116" s="88">
        <v>4.8</v>
      </c>
      <c r="EB116" s="84"/>
      <c r="EC116" s="84"/>
      <c r="ED116" s="84"/>
      <c r="EE116" s="88">
        <v>139</v>
      </c>
      <c r="EF116" s="88">
        <v>862</v>
      </c>
      <c r="EG116" s="84"/>
      <c r="EH116" s="85">
        <f t="shared" si="69"/>
        <v>-862</v>
      </c>
      <c r="EI116" s="88">
        <v>296</v>
      </c>
      <c r="EJ116" s="82">
        <f t="shared" si="65"/>
        <v>308.82936507936506</v>
      </c>
      <c r="EK116" s="88">
        <v>288</v>
      </c>
      <c r="EL116" s="84"/>
      <c r="EM116" s="84"/>
      <c r="EN116" s="85">
        <v>312</v>
      </c>
      <c r="EO116" s="85">
        <v>330</v>
      </c>
      <c r="EP116" s="85"/>
      <c r="EQ116" s="84"/>
      <c r="ER116" s="86">
        <f t="shared" si="77"/>
        <v>18</v>
      </c>
      <c r="ES116" s="85">
        <v>74</v>
      </c>
      <c r="ET116" s="85"/>
      <c r="EU116" s="85"/>
      <c r="EV116" s="85">
        <v>4.2</v>
      </c>
      <c r="EW116" s="85"/>
      <c r="EX116" s="85"/>
      <c r="EY116" s="85">
        <v>142</v>
      </c>
      <c r="EZ116" s="85"/>
      <c r="FA116" s="85"/>
      <c r="FB116" s="85"/>
      <c r="FC116" s="85">
        <v>10.8</v>
      </c>
      <c r="FD116" s="85"/>
      <c r="FE116" s="85"/>
      <c r="FF116" s="85"/>
      <c r="FG116" s="85"/>
      <c r="FH116" s="85">
        <f t="shared" si="80"/>
        <v>1.0540540540540539</v>
      </c>
      <c r="FI116" s="85"/>
      <c r="FJ116" s="85">
        <f t="shared" si="81"/>
        <v>21.767775603392039</v>
      </c>
      <c r="FK116" s="86"/>
      <c r="FL116" s="86">
        <f t="shared" si="86"/>
        <v>50.357142857142854</v>
      </c>
      <c r="FM116" s="86"/>
      <c r="FN116" s="84">
        <f t="shared" si="82"/>
        <v>64.94864612511671</v>
      </c>
      <c r="FO116" s="84"/>
      <c r="FP116" s="84">
        <f t="shared" si="83"/>
        <v>2.134615384615385</v>
      </c>
      <c r="FQ116" s="84"/>
      <c r="FR116" s="86" t="e">
        <f t="shared" si="66"/>
        <v>#DIV/0!</v>
      </c>
      <c r="FS116" s="85">
        <v>2</v>
      </c>
      <c r="FT116" s="85"/>
      <c r="FU116" s="85">
        <v>77.099999999999994</v>
      </c>
      <c r="FV116" s="85"/>
      <c r="FW116" s="85">
        <v>42</v>
      </c>
      <c r="FX116" s="85"/>
      <c r="FY116" s="85">
        <v>1555</v>
      </c>
      <c r="FZ116" s="85"/>
      <c r="GA116" s="85">
        <v>65</v>
      </c>
      <c r="GB116" s="85"/>
    </row>
    <row r="117" spans="1:184">
      <c r="A117" s="84">
        <v>115</v>
      </c>
      <c r="B117" s="93">
        <v>5721169</v>
      </c>
      <c r="C117" s="85">
        <v>20181015</v>
      </c>
      <c r="D117" s="88">
        <v>77</v>
      </c>
      <c r="E117" s="85">
        <v>1</v>
      </c>
      <c r="F117" s="88">
        <v>157.69999999999999</v>
      </c>
      <c r="G117" s="88">
        <v>51.5</v>
      </c>
      <c r="H117" s="84">
        <f t="shared" si="59"/>
        <v>20.708271124748638</v>
      </c>
      <c r="I117" s="86">
        <v>1</v>
      </c>
      <c r="J117" s="86">
        <v>1</v>
      </c>
      <c r="K117" s="86">
        <v>0</v>
      </c>
      <c r="L117" s="86">
        <v>0</v>
      </c>
      <c r="M117" s="86">
        <v>1</v>
      </c>
      <c r="N117" s="86">
        <v>0</v>
      </c>
      <c r="O117" s="86">
        <v>0</v>
      </c>
      <c r="P117" s="86">
        <v>1</v>
      </c>
      <c r="Q117" s="86">
        <v>0</v>
      </c>
      <c r="R117" s="86">
        <v>1</v>
      </c>
      <c r="S117" s="85">
        <v>0</v>
      </c>
      <c r="T117" s="85">
        <v>0</v>
      </c>
      <c r="U117" s="85">
        <v>1</v>
      </c>
      <c r="V117" s="85">
        <v>0</v>
      </c>
      <c r="W117" s="85">
        <v>0</v>
      </c>
      <c r="X117" s="85">
        <v>2</v>
      </c>
      <c r="Y117" s="85">
        <v>2</v>
      </c>
      <c r="Z117" s="85">
        <v>1</v>
      </c>
      <c r="AA117" s="85">
        <v>1</v>
      </c>
      <c r="AB117" s="85">
        <v>1</v>
      </c>
      <c r="AC117" s="85">
        <v>0</v>
      </c>
      <c r="AD117" s="85">
        <v>0</v>
      </c>
      <c r="AE117" s="85">
        <v>0</v>
      </c>
      <c r="AF117" s="88">
        <v>47.3</v>
      </c>
      <c r="AG117" s="85">
        <v>57.7</v>
      </c>
      <c r="AH117" s="88">
        <v>7.5</v>
      </c>
      <c r="AI117" s="88">
        <v>23</v>
      </c>
      <c r="AJ117" s="85">
        <v>0</v>
      </c>
      <c r="AK117" s="85">
        <v>0</v>
      </c>
      <c r="AL117" s="85">
        <v>0</v>
      </c>
      <c r="AM117" s="85">
        <v>0</v>
      </c>
      <c r="AN117" s="86"/>
      <c r="AO117" s="85">
        <v>0</v>
      </c>
      <c r="AP117" s="85">
        <v>1</v>
      </c>
      <c r="AQ117" s="88">
        <v>23</v>
      </c>
      <c r="AR117" s="88" t="s">
        <v>130</v>
      </c>
      <c r="AS117" s="88">
        <v>0</v>
      </c>
      <c r="AT117" s="88"/>
      <c r="AU117" s="84"/>
      <c r="AV117" s="84"/>
      <c r="AW117" s="84"/>
      <c r="AX117" s="84"/>
      <c r="AY117" s="85">
        <v>1500</v>
      </c>
      <c r="AZ117" s="85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7"/>
      <c r="BL117" s="87"/>
      <c r="BM117" s="87"/>
      <c r="BN117" s="87"/>
      <c r="BO117" s="87"/>
      <c r="BP117" s="87"/>
      <c r="BQ117" s="96">
        <v>114</v>
      </c>
      <c r="BR117" s="96">
        <v>116</v>
      </c>
      <c r="BS117" s="96">
        <v>111</v>
      </c>
      <c r="BT117" s="96">
        <v>120</v>
      </c>
      <c r="BU117" s="88">
        <v>52</v>
      </c>
      <c r="BV117" s="88">
        <v>60</v>
      </c>
      <c r="BW117" s="88">
        <v>49</v>
      </c>
      <c r="BX117" s="88">
        <v>58</v>
      </c>
      <c r="BY117" s="88">
        <v>72</v>
      </c>
      <c r="BZ117" s="88">
        <v>72</v>
      </c>
      <c r="CA117" s="88">
        <v>68</v>
      </c>
      <c r="CB117" s="88">
        <v>63</v>
      </c>
      <c r="CC117" s="88">
        <v>35.5</v>
      </c>
      <c r="CD117" s="88">
        <v>33</v>
      </c>
      <c r="CE117" s="88">
        <v>34.9</v>
      </c>
      <c r="CF117" s="88">
        <v>33.299999999999997</v>
      </c>
      <c r="CG117" s="86">
        <f t="shared" si="75"/>
        <v>2.8169014084507043E-2</v>
      </c>
      <c r="CH117" s="86">
        <f t="shared" si="75"/>
        <v>3.0303030303030304E-2</v>
      </c>
      <c r="CI117" s="86">
        <f t="shared" si="75"/>
        <v>2.865329512893983E-2</v>
      </c>
      <c r="CJ117" s="86">
        <f t="shared" si="75"/>
        <v>3.0030030030030033E-2</v>
      </c>
      <c r="CK117" s="88">
        <v>3.4</v>
      </c>
      <c r="CL117" s="88">
        <v>3.1</v>
      </c>
      <c r="CM117" s="88">
        <v>3.2</v>
      </c>
      <c r="CN117" s="88">
        <v>3</v>
      </c>
      <c r="CO117" s="88">
        <v>24.9</v>
      </c>
      <c r="CP117" s="88">
        <v>22.3</v>
      </c>
      <c r="CQ117" s="88">
        <v>19.100000000000001</v>
      </c>
      <c r="CR117" s="88">
        <v>18.600000000000001</v>
      </c>
      <c r="CS117" s="88">
        <v>21</v>
      </c>
      <c r="CT117" s="88">
        <v>1.1399999999999999</v>
      </c>
      <c r="CU117" s="88">
        <v>1.1399999999999999</v>
      </c>
      <c r="CV117" s="88">
        <v>1.95</v>
      </c>
      <c r="CW117" s="88">
        <v>1</v>
      </c>
      <c r="CX117" s="85">
        <v>1.05</v>
      </c>
      <c r="CY117" s="86">
        <f t="shared" si="56"/>
        <v>0.95</v>
      </c>
      <c r="CZ117" s="86">
        <f t="shared" si="61"/>
        <v>0.81</v>
      </c>
      <c r="DA117" s="88">
        <v>1</v>
      </c>
      <c r="DB117" s="86">
        <f t="shared" si="84"/>
        <v>21.842105263157894</v>
      </c>
      <c r="DC117" s="86">
        <f t="shared" si="84"/>
        <v>19.561403508771932</v>
      </c>
      <c r="DD117" s="86">
        <f t="shared" si="84"/>
        <v>9.7948717948717956</v>
      </c>
      <c r="DE117" s="86">
        <f t="shared" si="84"/>
        <v>18.600000000000001</v>
      </c>
      <c r="DF117" s="88">
        <v>48.3</v>
      </c>
      <c r="DG117" s="88">
        <v>48.3</v>
      </c>
      <c r="DH117" s="88">
        <v>52.9</v>
      </c>
      <c r="DI117" s="88">
        <v>55.8</v>
      </c>
      <c r="DJ117" s="88">
        <v>7.3</v>
      </c>
      <c r="DK117" s="88">
        <v>8.5</v>
      </c>
      <c r="DL117" s="88">
        <v>8.6999999999999993</v>
      </c>
      <c r="DM117" s="88">
        <v>8.1</v>
      </c>
      <c r="DN117" s="88">
        <v>139</v>
      </c>
      <c r="DO117" s="88">
        <v>146</v>
      </c>
      <c r="DP117" s="88">
        <v>145</v>
      </c>
      <c r="DQ117" s="88">
        <v>146</v>
      </c>
      <c r="DR117" s="85">
        <v>145</v>
      </c>
      <c r="DS117" s="86">
        <f t="shared" si="57"/>
        <v>7</v>
      </c>
      <c r="DT117" s="86">
        <f t="shared" si="73"/>
        <v>6</v>
      </c>
      <c r="DU117" s="86">
        <f t="shared" si="74"/>
        <v>7</v>
      </c>
      <c r="DV117" s="86">
        <f t="shared" si="62"/>
        <v>146</v>
      </c>
      <c r="DW117" s="86">
        <f t="shared" si="63"/>
        <v>7</v>
      </c>
      <c r="DX117" s="86">
        <f t="shared" si="58"/>
        <v>7</v>
      </c>
      <c r="DY117" s="86">
        <f t="shared" si="64"/>
        <v>17.625947368421052</v>
      </c>
      <c r="DZ117" s="88">
        <v>3.5</v>
      </c>
      <c r="EA117" s="88">
        <v>3</v>
      </c>
      <c r="EB117" s="88">
        <v>3.3</v>
      </c>
      <c r="EC117" s="88">
        <v>3.7</v>
      </c>
      <c r="ED117" s="88">
        <v>4.3</v>
      </c>
      <c r="EE117" s="88">
        <v>158</v>
      </c>
      <c r="EF117" s="88">
        <v>1296.9000000000001</v>
      </c>
      <c r="EG117" s="88">
        <v>876.9</v>
      </c>
      <c r="EH117" s="85">
        <f t="shared" si="69"/>
        <v>-420.00000000000011</v>
      </c>
      <c r="EI117" s="88">
        <v>287</v>
      </c>
      <c r="EJ117" s="82">
        <f t="shared" si="65"/>
        <v>295.67063492063494</v>
      </c>
      <c r="EK117" s="88">
        <v>294</v>
      </c>
      <c r="EL117" s="88">
        <v>291</v>
      </c>
      <c r="EM117" s="84"/>
      <c r="EN117" s="85">
        <v>528</v>
      </c>
      <c r="EO117" s="85">
        <v>329</v>
      </c>
      <c r="EP117" s="85">
        <v>421</v>
      </c>
      <c r="EQ117" s="84"/>
      <c r="ER117" s="86">
        <f t="shared" si="77"/>
        <v>-199</v>
      </c>
      <c r="ES117" s="85">
        <v>785</v>
      </c>
      <c r="ET117" s="85">
        <v>408</v>
      </c>
      <c r="EU117" s="85"/>
      <c r="EV117" s="85">
        <v>102.2</v>
      </c>
      <c r="EW117" s="88" t="s">
        <v>209</v>
      </c>
      <c r="EX117" s="85"/>
      <c r="EY117" s="85">
        <v>78</v>
      </c>
      <c r="EZ117" s="85"/>
      <c r="FA117" s="85">
        <v>116</v>
      </c>
      <c r="FB117" s="85"/>
      <c r="FC117" s="85">
        <v>28.5</v>
      </c>
      <c r="FD117" s="85">
        <v>24.3</v>
      </c>
      <c r="FE117" s="85"/>
      <c r="FF117" s="85">
        <v>29.3</v>
      </c>
      <c r="FG117" s="85"/>
      <c r="FH117" s="85">
        <f t="shared" si="80"/>
        <v>1.8397212543554007</v>
      </c>
      <c r="FI117" s="85">
        <f t="shared" si="50"/>
        <v>1.4467353951890034</v>
      </c>
      <c r="FJ117" s="85">
        <f t="shared" si="81"/>
        <v>0.62594151684523203</v>
      </c>
      <c r="FK117" s="86"/>
      <c r="FL117" s="86">
        <f t="shared" si="86"/>
        <v>9.0830304724629567</v>
      </c>
      <c r="FM117" s="86" t="e">
        <f t="shared" si="70"/>
        <v>#VALUE!</v>
      </c>
      <c r="FN117" s="84">
        <f t="shared" si="82"/>
        <v>35.166104732039706</v>
      </c>
      <c r="FO117" s="84"/>
      <c r="FP117" s="84">
        <f t="shared" si="83"/>
        <v>4.4261363636363633</v>
      </c>
      <c r="FQ117" s="84">
        <f t="shared" si="71"/>
        <v>3.9061481522399606</v>
      </c>
      <c r="FR117" s="86">
        <f t="shared" si="66"/>
        <v>-0.4653493699885452</v>
      </c>
      <c r="FS117" s="85">
        <v>19</v>
      </c>
      <c r="FT117" s="85">
        <v>4.2</v>
      </c>
      <c r="FU117" s="85">
        <v>81.900000000000006</v>
      </c>
      <c r="FV117" s="85">
        <v>57.6</v>
      </c>
      <c r="FW117" s="85">
        <v>33</v>
      </c>
      <c r="FX117" s="85">
        <v>15</v>
      </c>
      <c r="FY117" s="85">
        <v>663</v>
      </c>
      <c r="FZ117" s="85">
        <v>206</v>
      </c>
      <c r="GA117" s="85">
        <v>15</v>
      </c>
      <c r="GB117" s="85">
        <v>13</v>
      </c>
    </row>
    <row r="118" spans="1:184">
      <c r="A118" s="84">
        <v>116</v>
      </c>
      <c r="B118" s="93">
        <v>5732077</v>
      </c>
      <c r="C118" s="85">
        <v>20181115</v>
      </c>
      <c r="D118" s="88">
        <v>40</v>
      </c>
      <c r="E118" s="85">
        <v>1</v>
      </c>
      <c r="F118" s="88">
        <v>168.5</v>
      </c>
      <c r="G118" s="88">
        <v>85.8</v>
      </c>
      <c r="H118" s="84">
        <f t="shared" si="59"/>
        <v>30.219514127975064</v>
      </c>
      <c r="I118" s="86">
        <v>0</v>
      </c>
      <c r="J118" s="86">
        <v>0</v>
      </c>
      <c r="K118" s="86">
        <v>0</v>
      </c>
      <c r="L118" s="86">
        <v>1</v>
      </c>
      <c r="M118" s="86">
        <v>0</v>
      </c>
      <c r="N118" s="86">
        <v>0</v>
      </c>
      <c r="O118" s="86">
        <v>0</v>
      </c>
      <c r="P118" s="86">
        <v>0</v>
      </c>
      <c r="Q118" s="86">
        <v>1</v>
      </c>
      <c r="R118" s="86">
        <v>0</v>
      </c>
      <c r="S118" s="85">
        <v>0</v>
      </c>
      <c r="T118" s="85">
        <v>0</v>
      </c>
      <c r="U118" s="85">
        <v>0</v>
      </c>
      <c r="V118" s="85">
        <v>0</v>
      </c>
      <c r="W118" s="85">
        <v>0</v>
      </c>
      <c r="X118" s="85">
        <v>2</v>
      </c>
      <c r="Y118" s="85">
        <v>2</v>
      </c>
      <c r="Z118" s="85">
        <v>1</v>
      </c>
      <c r="AA118" s="85">
        <v>1</v>
      </c>
      <c r="AB118" s="85">
        <v>0</v>
      </c>
      <c r="AC118" s="85">
        <v>1</v>
      </c>
      <c r="AD118" s="85">
        <v>0</v>
      </c>
      <c r="AE118" s="85">
        <v>0</v>
      </c>
      <c r="AF118" s="88">
        <v>20.100000000000001</v>
      </c>
      <c r="AG118" s="85">
        <v>71.2</v>
      </c>
      <c r="AH118" s="88">
        <v>7.5</v>
      </c>
      <c r="AI118" s="88">
        <v>5</v>
      </c>
      <c r="AJ118" s="85">
        <v>0</v>
      </c>
      <c r="AK118" s="85">
        <v>0</v>
      </c>
      <c r="AL118" s="85">
        <v>0</v>
      </c>
      <c r="AM118" s="85">
        <v>0</v>
      </c>
      <c r="AN118" s="86"/>
      <c r="AO118" s="85">
        <v>0</v>
      </c>
      <c r="AP118" s="85">
        <v>0</v>
      </c>
      <c r="AQ118" s="88">
        <v>17</v>
      </c>
      <c r="AR118" s="85"/>
      <c r="AS118" s="88">
        <v>0</v>
      </c>
      <c r="AT118" s="85"/>
      <c r="AU118" s="88">
        <v>3000</v>
      </c>
      <c r="AV118" s="88">
        <v>4000</v>
      </c>
      <c r="AW118" s="88">
        <v>2400</v>
      </c>
      <c r="AX118" s="88">
        <v>3100</v>
      </c>
      <c r="AY118" s="85">
        <v>1100</v>
      </c>
      <c r="AZ118" s="85">
        <f t="shared" si="60"/>
        <v>7000</v>
      </c>
      <c r="BA118" s="86">
        <f t="shared" si="76"/>
        <v>12500</v>
      </c>
      <c r="BB118" s="86">
        <v>1635</v>
      </c>
      <c r="BC118" s="86">
        <v>965</v>
      </c>
      <c r="BD118" s="86">
        <v>2200</v>
      </c>
      <c r="BE118" s="86">
        <v>1500</v>
      </c>
      <c r="BF118" s="86">
        <f t="shared" si="52"/>
        <v>6300</v>
      </c>
      <c r="BG118" s="86">
        <f t="shared" si="53"/>
        <v>1365</v>
      </c>
      <c r="BH118" s="86">
        <f t="shared" si="53"/>
        <v>3035</v>
      </c>
      <c r="BI118" s="86">
        <f t="shared" si="53"/>
        <v>200</v>
      </c>
      <c r="BJ118" s="86">
        <f t="shared" si="53"/>
        <v>1600</v>
      </c>
      <c r="BK118" s="87">
        <f t="shared" si="67"/>
        <v>6200</v>
      </c>
      <c r="BL118" s="87">
        <f t="shared" si="78"/>
        <v>0.54500000000000004</v>
      </c>
      <c r="BM118" s="87">
        <f t="shared" si="78"/>
        <v>0.24124999999999999</v>
      </c>
      <c r="BN118" s="87">
        <f t="shared" si="78"/>
        <v>0.91666666666666663</v>
      </c>
      <c r="BO118" s="87">
        <f t="shared" si="78"/>
        <v>0.4838709677419355</v>
      </c>
      <c r="BP118" s="87">
        <f t="shared" si="85"/>
        <v>0.504</v>
      </c>
      <c r="BQ118" s="96">
        <v>100</v>
      </c>
      <c r="BR118" s="96">
        <v>113</v>
      </c>
      <c r="BS118" s="96">
        <v>104</v>
      </c>
      <c r="BT118" s="96">
        <v>93</v>
      </c>
      <c r="BU118" s="88">
        <v>62</v>
      </c>
      <c r="BV118" s="88">
        <v>90</v>
      </c>
      <c r="BW118" s="88">
        <v>90</v>
      </c>
      <c r="BX118" s="88">
        <v>61</v>
      </c>
      <c r="BY118" s="88">
        <v>62</v>
      </c>
      <c r="BZ118" s="88">
        <v>68</v>
      </c>
      <c r="CA118" s="88">
        <v>75</v>
      </c>
      <c r="CB118" s="88">
        <v>77</v>
      </c>
      <c r="CC118" s="88">
        <v>47.9</v>
      </c>
      <c r="CD118" s="88">
        <v>48.5</v>
      </c>
      <c r="CE118" s="88">
        <v>51.4</v>
      </c>
      <c r="CF118" s="88">
        <v>54</v>
      </c>
      <c r="CG118" s="86">
        <f t="shared" si="75"/>
        <v>2.0876826722338204E-2</v>
      </c>
      <c r="CH118" s="86">
        <f t="shared" si="75"/>
        <v>2.0618556701030927E-2</v>
      </c>
      <c r="CI118" s="86">
        <f t="shared" si="75"/>
        <v>1.9455252918287938E-2</v>
      </c>
      <c r="CJ118" s="86">
        <f t="shared" si="75"/>
        <v>1.8518518518518517E-2</v>
      </c>
      <c r="CK118" s="88">
        <v>3.6</v>
      </c>
      <c r="CL118" s="88">
        <v>3.5</v>
      </c>
      <c r="CM118" s="88">
        <v>3.7</v>
      </c>
      <c r="CN118" s="88">
        <v>3.9</v>
      </c>
      <c r="CO118" s="88">
        <v>20.6</v>
      </c>
      <c r="CP118" s="88">
        <v>14</v>
      </c>
      <c r="CQ118" s="88">
        <v>12.8</v>
      </c>
      <c r="CR118" s="88">
        <v>16.899999999999999</v>
      </c>
      <c r="CS118" s="88">
        <v>20.6</v>
      </c>
      <c r="CT118" s="88">
        <v>0.96</v>
      </c>
      <c r="CU118" s="88">
        <v>0.89</v>
      </c>
      <c r="CV118" s="88">
        <v>0.96</v>
      </c>
      <c r="CW118" s="88">
        <v>0.95</v>
      </c>
      <c r="CX118" s="85">
        <v>0.99</v>
      </c>
      <c r="CY118" s="86">
        <f t="shared" si="56"/>
        <v>6.9999999999999951E-2</v>
      </c>
      <c r="CZ118" s="86">
        <f t="shared" si="61"/>
        <v>0</v>
      </c>
      <c r="DA118" s="88">
        <v>0</v>
      </c>
      <c r="DB118" s="86">
        <f t="shared" si="84"/>
        <v>21.458333333333336</v>
      </c>
      <c r="DC118" s="86">
        <f t="shared" si="84"/>
        <v>15.730337078651685</v>
      </c>
      <c r="DD118" s="86">
        <f t="shared" si="84"/>
        <v>13.333333333333334</v>
      </c>
      <c r="DE118" s="86">
        <f t="shared" si="84"/>
        <v>17.789473684210524</v>
      </c>
      <c r="DF118" s="88">
        <v>70.400000000000006</v>
      </c>
      <c r="DG118" s="88">
        <v>76.5</v>
      </c>
      <c r="DH118" s="88">
        <v>70.400000000000006</v>
      </c>
      <c r="DI118" s="88">
        <v>71.2</v>
      </c>
      <c r="DJ118" s="88">
        <v>7.5</v>
      </c>
      <c r="DK118" s="88">
        <v>7.6</v>
      </c>
      <c r="DL118" s="88">
        <v>8.6</v>
      </c>
      <c r="DM118" s="88">
        <v>8.9</v>
      </c>
      <c r="DN118" s="88">
        <v>145</v>
      </c>
      <c r="DO118" s="88">
        <v>146</v>
      </c>
      <c r="DP118" s="88">
        <v>143</v>
      </c>
      <c r="DQ118" s="88">
        <v>142</v>
      </c>
      <c r="DR118" s="85">
        <v>138</v>
      </c>
      <c r="DS118" s="86">
        <f t="shared" si="57"/>
        <v>1</v>
      </c>
      <c r="DT118" s="86">
        <f t="shared" si="73"/>
        <v>-2</v>
      </c>
      <c r="DU118" s="86">
        <f t="shared" si="74"/>
        <v>-3</v>
      </c>
      <c r="DV118" s="86">
        <f t="shared" si="62"/>
        <v>146</v>
      </c>
      <c r="DW118" s="86">
        <f t="shared" si="63"/>
        <v>1</v>
      </c>
      <c r="DX118" s="86">
        <f t="shared" si="58"/>
        <v>4</v>
      </c>
      <c r="DY118" s="86">
        <f t="shared" si="64"/>
        <v>17.496866666666666</v>
      </c>
      <c r="DZ118" s="88">
        <v>4.3</v>
      </c>
      <c r="EA118" s="88">
        <v>4.0999999999999996</v>
      </c>
      <c r="EB118" s="88">
        <v>4</v>
      </c>
      <c r="EC118" s="88">
        <v>4.0999999999999996</v>
      </c>
      <c r="ED118" s="88">
        <v>4.0999999999999996</v>
      </c>
      <c r="EE118" s="88">
        <v>111</v>
      </c>
      <c r="EF118" s="88">
        <v>597.79999999999995</v>
      </c>
      <c r="EG118" s="88">
        <v>156.30000000000001</v>
      </c>
      <c r="EH118" s="85">
        <f t="shared" si="69"/>
        <v>-441.49999999999994</v>
      </c>
      <c r="EI118" s="88">
        <v>288</v>
      </c>
      <c r="EJ118" s="82">
        <f t="shared" si="65"/>
        <v>303.52380952380952</v>
      </c>
      <c r="EK118" s="88">
        <v>293</v>
      </c>
      <c r="EL118" s="88">
        <v>283</v>
      </c>
      <c r="EM118" s="84"/>
      <c r="EN118" s="85">
        <v>662</v>
      </c>
      <c r="EO118" s="85">
        <v>294</v>
      </c>
      <c r="EP118" s="85">
        <v>739</v>
      </c>
      <c r="EQ118" s="84"/>
      <c r="ER118" s="86">
        <f t="shared" si="77"/>
        <v>-368</v>
      </c>
      <c r="ES118" s="85">
        <v>683</v>
      </c>
      <c r="ET118" s="85">
        <v>1378</v>
      </c>
      <c r="EU118" s="85"/>
      <c r="EV118" s="85">
        <v>75.900000000000006</v>
      </c>
      <c r="EW118" s="85">
        <v>211.4</v>
      </c>
      <c r="EX118" s="85"/>
      <c r="EY118" s="85">
        <v>191</v>
      </c>
      <c r="EZ118" s="85"/>
      <c r="FA118" s="85">
        <v>45</v>
      </c>
      <c r="FB118" s="85"/>
      <c r="FC118" s="85">
        <v>20.5</v>
      </c>
      <c r="FD118" s="85">
        <v>35.9</v>
      </c>
      <c r="FE118" s="85"/>
      <c r="FF118" s="85">
        <v>54.9</v>
      </c>
      <c r="FG118" s="85"/>
      <c r="FH118" s="85">
        <f t="shared" si="80"/>
        <v>2.2986111111111112</v>
      </c>
      <c r="FI118" s="85">
        <f t="shared" si="50"/>
        <v>2.6113074204946995</v>
      </c>
      <c r="FJ118" s="85">
        <f t="shared" si="81"/>
        <v>1.6660760528826495</v>
      </c>
      <c r="FK118" s="86">
        <f t="shared" si="48"/>
        <v>0.15270865040516637</v>
      </c>
      <c r="FL118" s="86">
        <f t="shared" si="86"/>
        <v>6.0299659895210951</v>
      </c>
      <c r="FM118" s="86">
        <f t="shared" si="70"/>
        <v>4.1005376468144998</v>
      </c>
      <c r="FN118" s="84">
        <f t="shared" si="82"/>
        <v>41.935607659541802</v>
      </c>
      <c r="FO118" s="84">
        <f t="shared" si="49"/>
        <v>31.326524051400281</v>
      </c>
      <c r="FP118" s="84">
        <f t="shared" si="83"/>
        <v>2.0740532565165459</v>
      </c>
      <c r="FQ118" s="84">
        <f t="shared" si="71"/>
        <v>3.3531469685468167</v>
      </c>
      <c r="FR118" s="86">
        <f t="shared" si="66"/>
        <v>-1.2308598351001179</v>
      </c>
      <c r="FS118" s="85">
        <v>0.1</v>
      </c>
      <c r="FT118" s="85">
        <v>3.9</v>
      </c>
      <c r="FU118" s="85">
        <v>63.4</v>
      </c>
      <c r="FV118" s="85">
        <v>396</v>
      </c>
      <c r="FW118" s="85">
        <v>15</v>
      </c>
      <c r="FX118" s="85">
        <v>5</v>
      </c>
      <c r="FY118" s="85">
        <v>349</v>
      </c>
      <c r="FZ118" s="85">
        <v>35</v>
      </c>
      <c r="GA118" s="85">
        <v>18</v>
      </c>
      <c r="GB118" s="85">
        <v>5</v>
      </c>
    </row>
    <row r="119" spans="1:184">
      <c r="A119" s="84">
        <v>117</v>
      </c>
      <c r="B119" s="97">
        <v>3846280</v>
      </c>
      <c r="C119" s="85">
        <v>20181213</v>
      </c>
      <c r="D119" s="88">
        <v>94</v>
      </c>
      <c r="E119" s="85">
        <v>0</v>
      </c>
      <c r="F119" s="88">
        <v>141</v>
      </c>
      <c r="G119" s="88">
        <v>44.9</v>
      </c>
      <c r="H119" s="85">
        <f t="shared" si="59"/>
        <v>22.584377043408281</v>
      </c>
      <c r="I119" s="86">
        <v>0</v>
      </c>
      <c r="J119" s="86">
        <v>1</v>
      </c>
      <c r="K119" s="86">
        <v>0</v>
      </c>
      <c r="L119" s="86">
        <v>0</v>
      </c>
      <c r="M119" s="86">
        <v>0</v>
      </c>
      <c r="N119" s="86">
        <v>0</v>
      </c>
      <c r="O119" s="86">
        <v>1</v>
      </c>
      <c r="P119" s="86">
        <v>1</v>
      </c>
      <c r="Q119" s="86">
        <v>0</v>
      </c>
      <c r="R119" s="86">
        <v>1</v>
      </c>
      <c r="S119" s="85">
        <v>1</v>
      </c>
      <c r="T119" s="85">
        <v>0</v>
      </c>
      <c r="U119" s="85">
        <v>0</v>
      </c>
      <c r="V119" s="85">
        <v>0</v>
      </c>
      <c r="W119" s="85">
        <v>0</v>
      </c>
      <c r="X119" s="85">
        <v>2</v>
      </c>
      <c r="Y119" s="85">
        <v>2</v>
      </c>
      <c r="Z119" s="85">
        <v>1</v>
      </c>
      <c r="AA119" s="85">
        <v>1</v>
      </c>
      <c r="AB119" s="85">
        <v>0</v>
      </c>
      <c r="AC119" s="85">
        <v>0</v>
      </c>
      <c r="AD119" s="85">
        <v>0</v>
      </c>
      <c r="AE119" s="85">
        <v>0</v>
      </c>
      <c r="AF119" s="88">
        <v>39.4</v>
      </c>
      <c r="AG119" s="85">
        <v>65.7</v>
      </c>
      <c r="AH119" s="88">
        <v>7.5</v>
      </c>
      <c r="AI119" s="88">
        <v>3</v>
      </c>
      <c r="AJ119" s="85">
        <v>0</v>
      </c>
      <c r="AK119" s="85">
        <v>0</v>
      </c>
      <c r="AL119" s="85">
        <v>0</v>
      </c>
      <c r="AM119" s="85">
        <v>0</v>
      </c>
      <c r="AN119" s="86"/>
      <c r="AO119" s="85">
        <v>0</v>
      </c>
      <c r="AP119" s="85">
        <v>1</v>
      </c>
      <c r="AQ119" s="88">
        <v>16</v>
      </c>
      <c r="AR119" s="85"/>
      <c r="AS119" s="88">
        <v>1</v>
      </c>
      <c r="AT119" s="88" t="s">
        <v>134</v>
      </c>
      <c r="AU119" s="85">
        <v>1020</v>
      </c>
      <c r="AV119" s="88">
        <v>3500</v>
      </c>
      <c r="AW119" s="88">
        <v>2500</v>
      </c>
      <c r="AX119" s="88">
        <v>3900</v>
      </c>
      <c r="AY119" s="85">
        <v>2200</v>
      </c>
      <c r="AZ119" s="85">
        <f t="shared" si="60"/>
        <v>4520</v>
      </c>
      <c r="BA119" s="86">
        <f t="shared" si="76"/>
        <v>10920</v>
      </c>
      <c r="BB119" s="86">
        <v>600</v>
      </c>
      <c r="BC119" s="86">
        <v>750</v>
      </c>
      <c r="BD119" s="86">
        <v>1600</v>
      </c>
      <c r="BE119" s="86">
        <v>750</v>
      </c>
      <c r="BF119" s="86">
        <f>SUM(BB119:BE119)</f>
        <v>3700</v>
      </c>
      <c r="BG119" s="86">
        <f>AU119-BB119</f>
        <v>420</v>
      </c>
      <c r="BH119" s="86">
        <f t="shared" ref="BH119:BJ119" si="88">AV119-BC119</f>
        <v>2750</v>
      </c>
      <c r="BI119" s="86">
        <f t="shared" si="88"/>
        <v>900</v>
      </c>
      <c r="BJ119" s="86">
        <f t="shared" si="88"/>
        <v>3150</v>
      </c>
      <c r="BK119" s="87">
        <f t="shared" si="67"/>
        <v>7220</v>
      </c>
      <c r="BL119" s="87">
        <f t="shared" si="78"/>
        <v>0.58823529411764708</v>
      </c>
      <c r="BM119" s="87">
        <f t="shared" si="78"/>
        <v>0.21428571428571427</v>
      </c>
      <c r="BN119" s="87">
        <f t="shared" si="78"/>
        <v>0.64</v>
      </c>
      <c r="BO119" s="87">
        <f t="shared" si="78"/>
        <v>0.19230769230769232</v>
      </c>
      <c r="BP119" s="87">
        <f t="shared" si="85"/>
        <v>0.33882783882783885</v>
      </c>
      <c r="BQ119" s="96">
        <v>123</v>
      </c>
      <c r="BR119" s="96">
        <v>119</v>
      </c>
      <c r="BS119" s="96">
        <v>122</v>
      </c>
      <c r="BT119" s="96">
        <v>118</v>
      </c>
      <c r="BU119" s="85">
        <v>92</v>
      </c>
      <c r="BV119" s="88">
        <v>82</v>
      </c>
      <c r="BW119" s="88">
        <v>89</v>
      </c>
      <c r="BX119" s="88">
        <v>66</v>
      </c>
      <c r="BY119" s="85">
        <v>60</v>
      </c>
      <c r="BZ119" s="88">
        <v>61</v>
      </c>
      <c r="CA119" s="88">
        <v>67</v>
      </c>
      <c r="CB119" s="88">
        <v>87</v>
      </c>
      <c r="CC119" s="88">
        <v>32.9</v>
      </c>
      <c r="CD119" s="88">
        <v>33</v>
      </c>
      <c r="CE119" s="88">
        <v>29.7</v>
      </c>
      <c r="CF119" s="88">
        <v>28.8</v>
      </c>
      <c r="CG119" s="86">
        <f t="shared" si="75"/>
        <v>3.0395136778115502E-2</v>
      </c>
      <c r="CH119" s="86">
        <f t="shared" si="75"/>
        <v>3.0303030303030304E-2</v>
      </c>
      <c r="CI119" s="86">
        <f t="shared" si="75"/>
        <v>3.3670033670033669E-2</v>
      </c>
      <c r="CJ119" s="86">
        <f t="shared" si="75"/>
        <v>3.4722222222222224E-2</v>
      </c>
      <c r="CK119" s="88">
        <v>3.7</v>
      </c>
      <c r="CL119" s="88">
        <v>2.7</v>
      </c>
      <c r="CM119" s="88">
        <v>3</v>
      </c>
      <c r="CN119" s="88">
        <v>2.9</v>
      </c>
      <c r="CO119" s="88">
        <v>12.3</v>
      </c>
      <c r="CP119" s="88">
        <v>14.8</v>
      </c>
      <c r="CQ119" s="88">
        <v>15.7</v>
      </c>
      <c r="CR119" s="88">
        <v>10.3</v>
      </c>
      <c r="CS119" s="88">
        <v>9.3000000000000007</v>
      </c>
      <c r="CT119" s="88">
        <v>0.59</v>
      </c>
      <c r="CU119" s="88">
        <v>0.65</v>
      </c>
      <c r="CV119" s="88">
        <v>0.75</v>
      </c>
      <c r="CW119" s="88">
        <v>0.57999999999999996</v>
      </c>
      <c r="CX119" s="85">
        <v>0.6</v>
      </c>
      <c r="CY119" s="86">
        <f t="shared" si="56"/>
        <v>0.17000000000000004</v>
      </c>
      <c r="CZ119" s="86">
        <f t="shared" si="61"/>
        <v>0.16000000000000003</v>
      </c>
      <c r="DA119" s="85">
        <v>0</v>
      </c>
      <c r="DB119" s="86">
        <f t="shared" si="84"/>
        <v>20.847457627118647</v>
      </c>
      <c r="DC119" s="86">
        <f t="shared" si="84"/>
        <v>22.76923076923077</v>
      </c>
      <c r="DD119" s="86">
        <f t="shared" si="84"/>
        <v>20.933333333333334</v>
      </c>
      <c r="DE119" s="86">
        <f t="shared" si="84"/>
        <v>17.758620689655174</v>
      </c>
      <c r="DF119" s="85">
        <v>69.3</v>
      </c>
      <c r="DG119" s="85">
        <v>62.3</v>
      </c>
      <c r="DH119" s="85">
        <v>53.3</v>
      </c>
      <c r="DI119" s="88">
        <v>70.599999999999994</v>
      </c>
      <c r="DJ119" s="88"/>
      <c r="DK119" s="88">
        <v>4.8</v>
      </c>
      <c r="DL119" s="88">
        <v>5.2</v>
      </c>
      <c r="DM119" s="88">
        <v>4.8</v>
      </c>
      <c r="DN119" s="88">
        <v>138</v>
      </c>
      <c r="DO119" s="88">
        <v>140</v>
      </c>
      <c r="DP119" s="88">
        <v>144</v>
      </c>
      <c r="DQ119" s="88">
        <v>144</v>
      </c>
      <c r="DR119" s="85">
        <v>145</v>
      </c>
      <c r="DS119" s="86">
        <f t="shared" si="57"/>
        <v>2</v>
      </c>
      <c r="DT119" s="86">
        <f t="shared" si="73"/>
        <v>6</v>
      </c>
      <c r="DU119" s="86">
        <f t="shared" si="74"/>
        <v>6</v>
      </c>
      <c r="DV119" s="86">
        <f t="shared" si="62"/>
        <v>144</v>
      </c>
      <c r="DW119" s="86">
        <f t="shared" si="63"/>
        <v>6</v>
      </c>
      <c r="DX119" s="86">
        <f t="shared" si="58"/>
        <v>6</v>
      </c>
      <c r="DY119" s="86">
        <f t="shared" si="64"/>
        <v>17.794318644067797</v>
      </c>
      <c r="DZ119" s="85">
        <v>3.3</v>
      </c>
      <c r="EA119" s="85">
        <v>3.1</v>
      </c>
      <c r="EB119" s="85">
        <v>3.5</v>
      </c>
      <c r="EC119" s="88">
        <v>3.4</v>
      </c>
      <c r="ED119" s="88">
        <v>2.9</v>
      </c>
      <c r="EE119" s="88">
        <v>127</v>
      </c>
      <c r="EF119" s="88">
        <v>4053.9</v>
      </c>
      <c r="EG119" s="88">
        <v>676.2</v>
      </c>
      <c r="EH119" s="85">
        <f t="shared" si="69"/>
        <v>-3377.7</v>
      </c>
      <c r="EI119" s="85"/>
      <c r="EJ119" s="82">
        <f t="shared" si="65"/>
        <v>287.44841269841271</v>
      </c>
      <c r="EK119" s="85">
        <v>279</v>
      </c>
      <c r="EL119" s="85">
        <v>283</v>
      </c>
      <c r="EM119" s="85"/>
      <c r="EN119" s="85"/>
      <c r="EO119" s="85">
        <v>317</v>
      </c>
      <c r="EP119" s="85">
        <v>270</v>
      </c>
      <c r="EQ119" s="85"/>
      <c r="ER119" s="86">
        <f t="shared" si="77"/>
        <v>317</v>
      </c>
      <c r="ES119" s="85"/>
      <c r="ET119" s="85">
        <v>163</v>
      </c>
      <c r="EU119" s="85"/>
      <c r="EV119" s="85"/>
      <c r="EW119" s="85">
        <v>23.7</v>
      </c>
      <c r="EX119" s="85"/>
      <c r="EY119" s="85"/>
      <c r="EZ119" s="85"/>
      <c r="FA119" s="85">
        <v>86</v>
      </c>
      <c r="FB119" s="85"/>
      <c r="FC119" s="85"/>
      <c r="FD119" s="85">
        <v>19.8</v>
      </c>
      <c r="FE119" s="85"/>
      <c r="FF119" s="85">
        <v>8.3000000000000007</v>
      </c>
      <c r="FG119" s="85"/>
      <c r="FH119" s="85"/>
      <c r="FI119" s="85">
        <f t="shared" si="50"/>
        <v>0.95406360424028269</v>
      </c>
      <c r="FJ119" s="85"/>
      <c r="FK119" s="86">
        <f t="shared" si="48"/>
        <v>1.5015277171540813</v>
      </c>
      <c r="FL119" s="86" t="e">
        <f t="shared" si="86"/>
        <v>#DIV/0!</v>
      </c>
      <c r="FM119" s="86">
        <f t="shared" si="70"/>
        <v>17.285028371890007</v>
      </c>
      <c r="FN119" s="85"/>
      <c r="FO119" s="85">
        <f t="shared" si="49"/>
        <v>44.371852456785085</v>
      </c>
      <c r="FP119" s="85"/>
      <c r="FQ119" s="85">
        <f t="shared" si="71"/>
        <v>7.1563218390804604</v>
      </c>
      <c r="FR119" s="86">
        <f t="shared" si="66"/>
        <v>7.0180604632901433E-2</v>
      </c>
      <c r="FS119" s="85"/>
      <c r="FT119" s="85">
        <v>0.3</v>
      </c>
      <c r="FU119" s="85"/>
      <c r="FV119" s="85">
        <v>33.5</v>
      </c>
      <c r="FW119" s="85"/>
      <c r="FX119" s="85">
        <v>30</v>
      </c>
      <c r="FY119" s="85"/>
      <c r="FZ119" s="85">
        <v>243</v>
      </c>
      <c r="GA119" s="85"/>
      <c r="GB119" s="85">
        <v>5</v>
      </c>
    </row>
    <row r="120" spans="1:184">
      <c r="B120" s="84"/>
      <c r="C120" s="85"/>
      <c r="D120" s="84"/>
      <c r="E120" s="85"/>
      <c r="F120" s="84"/>
      <c r="G120" s="84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4"/>
      <c r="AG120" s="85"/>
      <c r="AH120" s="88"/>
      <c r="AI120" s="84"/>
      <c r="AJ120" s="85"/>
      <c r="AK120" s="85"/>
      <c r="AL120" s="85"/>
      <c r="AM120" s="85"/>
      <c r="AO120" s="85"/>
      <c r="AP120" s="85"/>
      <c r="AQ120" s="84"/>
      <c r="AR120" s="85"/>
      <c r="AS120" s="85"/>
      <c r="AT120" s="85"/>
      <c r="AU120" s="84"/>
      <c r="AV120" s="84"/>
      <c r="AW120" s="84"/>
      <c r="AX120" s="84"/>
      <c r="AY120" s="85"/>
      <c r="AZ120" s="85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5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5"/>
      <c r="DZ120" s="84"/>
      <c r="EA120" s="84"/>
      <c r="EB120" s="84"/>
      <c r="EC120" s="84"/>
      <c r="ED120" s="84"/>
      <c r="EE120" s="84"/>
      <c r="EF120" s="84"/>
      <c r="EG120" s="84"/>
      <c r="ES120" s="85"/>
      <c r="ET120" s="85"/>
      <c r="EU120" s="85"/>
      <c r="EV120" s="85"/>
      <c r="EW120" s="85"/>
      <c r="EX120" s="85"/>
      <c r="EY120" s="85"/>
      <c r="EZ120" s="85"/>
      <c r="FA120" s="85"/>
      <c r="FB120" s="85"/>
      <c r="FC120" s="85"/>
      <c r="FD120" s="85"/>
      <c r="FE120" s="85"/>
      <c r="FF120" s="85"/>
      <c r="FG120" s="85"/>
      <c r="FS120" s="85"/>
      <c r="FT120" s="85"/>
      <c r="FU120" s="85"/>
      <c r="FV120" s="85"/>
      <c r="FW120" s="85"/>
      <c r="FX120" s="85"/>
      <c r="FY120" s="85"/>
      <c r="FZ120" s="85"/>
      <c r="GA120" s="85"/>
      <c r="GB120" s="85"/>
    </row>
    <row r="121" spans="1:184">
      <c r="B121" s="84"/>
      <c r="C121" s="85"/>
      <c r="D121" s="84"/>
      <c r="E121" s="85"/>
      <c r="F121" s="84"/>
      <c r="G121" s="84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4"/>
      <c r="AG121" s="85"/>
      <c r="AH121" s="88"/>
      <c r="AI121" s="84"/>
      <c r="AJ121" s="85"/>
      <c r="AK121" s="85"/>
      <c r="AL121" s="85"/>
      <c r="AM121" s="85"/>
      <c r="AO121" s="85"/>
      <c r="AP121" s="85"/>
      <c r="AQ121" s="84"/>
      <c r="AR121" s="85"/>
      <c r="AS121" s="85"/>
      <c r="AT121" s="85"/>
      <c r="AU121" s="84"/>
      <c r="AV121" s="84"/>
      <c r="AW121" s="84"/>
      <c r="AX121" s="84"/>
      <c r="AY121" s="85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5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5"/>
      <c r="DZ121" s="84"/>
      <c r="EA121" s="84"/>
      <c r="EB121" s="84"/>
      <c r="EC121" s="84"/>
      <c r="ED121" s="84"/>
      <c r="EE121" s="84"/>
      <c r="EF121" s="84"/>
      <c r="EG121" s="84"/>
      <c r="ES121" s="85"/>
      <c r="ET121" s="85"/>
      <c r="EU121" s="85"/>
      <c r="EV121" s="85"/>
      <c r="EW121" s="85"/>
      <c r="EX121" s="85"/>
      <c r="EY121" s="85"/>
      <c r="EZ121" s="85"/>
      <c r="FA121" s="85"/>
      <c r="FB121" s="85"/>
      <c r="FC121" s="85"/>
      <c r="FD121" s="85"/>
      <c r="FE121" s="85"/>
      <c r="FF121" s="85"/>
      <c r="FG121" s="85"/>
      <c r="FS121" s="85"/>
      <c r="FT121" s="85"/>
      <c r="FU121" s="85"/>
      <c r="FV121" s="85"/>
      <c r="FW121" s="85"/>
      <c r="FX121" s="85"/>
      <c r="FY121" s="85"/>
      <c r="FZ121" s="85"/>
      <c r="GA121" s="85"/>
      <c r="GB121" s="85"/>
    </row>
    <row r="122" spans="1:184">
      <c r="B122" s="84"/>
      <c r="C122" s="85"/>
      <c r="D122" s="84"/>
      <c r="E122" s="85"/>
      <c r="F122" s="84"/>
      <c r="G122" s="84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4"/>
      <c r="AG122" s="85"/>
      <c r="AH122" s="88"/>
      <c r="AI122" s="84"/>
      <c r="AJ122" s="85"/>
      <c r="AK122" s="85"/>
      <c r="AL122" s="85"/>
      <c r="AM122" s="85"/>
      <c r="AO122" s="85"/>
      <c r="AP122" s="85"/>
      <c r="AQ122" s="84"/>
      <c r="AR122" s="85"/>
      <c r="AS122" s="85"/>
      <c r="AT122" s="85"/>
      <c r="AU122" s="84"/>
      <c r="AV122" s="84"/>
      <c r="AW122" s="84"/>
      <c r="AX122" s="84"/>
      <c r="AY122" s="85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5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4"/>
      <c r="DR122" s="85"/>
      <c r="DZ122" s="84"/>
      <c r="EA122" s="84"/>
      <c r="EB122" s="84"/>
      <c r="EC122" s="84"/>
      <c r="ED122" s="84"/>
      <c r="EE122" s="84"/>
      <c r="EF122" s="84"/>
      <c r="EG122" s="84"/>
      <c r="ES122" s="85"/>
      <c r="ET122" s="85"/>
      <c r="EU122" s="85"/>
      <c r="EV122" s="85"/>
      <c r="EW122" s="85"/>
      <c r="EX122" s="85"/>
      <c r="EY122" s="85"/>
      <c r="EZ122" s="85"/>
      <c r="FA122" s="85"/>
      <c r="FB122" s="85"/>
      <c r="FC122" s="85"/>
      <c r="FD122" s="85"/>
      <c r="FE122" s="85"/>
      <c r="FF122" s="85"/>
      <c r="FG122" s="85"/>
      <c r="FS122" s="85"/>
      <c r="FT122" s="85"/>
      <c r="FU122" s="85"/>
      <c r="FV122" s="85"/>
      <c r="FW122" s="85"/>
      <c r="FX122" s="85"/>
      <c r="FY122" s="85"/>
      <c r="FZ122" s="85"/>
      <c r="GA122" s="85"/>
      <c r="GB122" s="85"/>
    </row>
    <row r="123" spans="1:184">
      <c r="B123" s="84"/>
      <c r="C123" s="85"/>
      <c r="D123" s="84"/>
      <c r="E123" s="85"/>
      <c r="F123" s="84"/>
      <c r="G123" s="84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4"/>
      <c r="AG123" s="85"/>
      <c r="AH123" s="88"/>
      <c r="AI123" s="84"/>
      <c r="AJ123" s="85"/>
      <c r="AK123" s="85"/>
      <c r="AL123" s="85"/>
      <c r="AM123" s="85"/>
      <c r="AO123" s="85"/>
      <c r="AP123" s="85"/>
      <c r="AQ123" s="84"/>
      <c r="AR123" s="85"/>
      <c r="AS123" s="85"/>
      <c r="AT123" s="85"/>
      <c r="AU123" s="84"/>
      <c r="AV123" s="84"/>
      <c r="AW123" s="84"/>
      <c r="AX123" s="84"/>
      <c r="AY123" s="85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5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5"/>
      <c r="DZ123" s="84"/>
      <c r="EA123" s="84"/>
      <c r="EB123" s="84"/>
      <c r="EC123" s="84"/>
      <c r="ED123" s="84"/>
      <c r="EE123" s="84"/>
      <c r="EF123" s="84"/>
      <c r="EG123" s="84"/>
      <c r="ES123" s="85"/>
      <c r="ET123" s="85"/>
      <c r="EU123" s="85"/>
      <c r="EV123" s="85"/>
      <c r="EW123" s="85"/>
      <c r="EX123" s="85"/>
      <c r="EY123" s="85"/>
      <c r="EZ123" s="85"/>
      <c r="FA123" s="85"/>
      <c r="FB123" s="85"/>
      <c r="FC123" s="85"/>
      <c r="FD123" s="85"/>
      <c r="FE123" s="85"/>
      <c r="FF123" s="85"/>
      <c r="FG123" s="85"/>
      <c r="FS123" s="85"/>
      <c r="FT123" s="85"/>
      <c r="FU123" s="85"/>
      <c r="FV123" s="85"/>
      <c r="FW123" s="85"/>
      <c r="FX123" s="85"/>
      <c r="FY123" s="85"/>
      <c r="FZ123" s="85"/>
      <c r="GA123" s="85"/>
      <c r="GB123" s="85"/>
    </row>
    <row r="124" spans="1:184">
      <c r="B124" s="84"/>
      <c r="C124" s="85"/>
      <c r="D124" s="84"/>
      <c r="E124" s="85"/>
      <c r="F124" s="84"/>
      <c r="G124" s="84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4"/>
      <c r="AG124" s="85"/>
      <c r="AH124" s="88"/>
      <c r="AI124" s="84"/>
      <c r="AJ124" s="85"/>
      <c r="AK124" s="85"/>
      <c r="AL124" s="85"/>
      <c r="AM124" s="85"/>
      <c r="AO124" s="85"/>
      <c r="AP124" s="85"/>
      <c r="AQ124" s="84"/>
      <c r="AR124" s="85"/>
      <c r="AS124" s="85"/>
      <c r="AT124" s="85"/>
      <c r="AU124" s="84"/>
      <c r="AV124" s="84"/>
      <c r="AW124" s="84"/>
      <c r="AX124" s="84"/>
      <c r="AY124" s="85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5"/>
      <c r="DF124" s="84"/>
      <c r="DG124" s="84"/>
      <c r="DH124" s="84"/>
      <c r="DI124" s="84"/>
      <c r="DJ124" s="84"/>
      <c r="DK124" s="84"/>
      <c r="DL124" s="84"/>
      <c r="DM124" s="84"/>
      <c r="DN124" s="84"/>
      <c r="DO124" s="84"/>
      <c r="DP124" s="84"/>
      <c r="DQ124" s="84"/>
      <c r="DR124" s="85"/>
      <c r="DZ124" s="84"/>
      <c r="EA124" s="84"/>
      <c r="EB124" s="84"/>
      <c r="EC124" s="84"/>
      <c r="ED124" s="84"/>
      <c r="EE124" s="84"/>
      <c r="EF124" s="84"/>
      <c r="EG124" s="84"/>
      <c r="ES124" s="85"/>
      <c r="ET124" s="85"/>
      <c r="EU124" s="85"/>
      <c r="EV124" s="85"/>
      <c r="EW124" s="85"/>
      <c r="EX124" s="85"/>
      <c r="EY124" s="85"/>
      <c r="EZ124" s="85"/>
      <c r="FA124" s="85"/>
      <c r="FB124" s="85"/>
      <c r="FC124" s="85"/>
      <c r="FD124" s="85"/>
      <c r="FE124" s="85"/>
      <c r="FF124" s="85"/>
      <c r="FG124" s="85"/>
      <c r="FS124" s="85"/>
      <c r="FT124" s="85"/>
      <c r="FU124" s="85"/>
      <c r="FV124" s="85"/>
      <c r="FW124" s="85"/>
      <c r="FX124" s="85"/>
      <c r="FY124" s="85"/>
      <c r="FZ124" s="85"/>
      <c r="GA124" s="85"/>
      <c r="GB124" s="85"/>
    </row>
    <row r="125" spans="1:184">
      <c r="B125" s="84"/>
      <c r="C125" s="85"/>
      <c r="D125" s="84"/>
      <c r="E125" s="85"/>
      <c r="F125" s="84"/>
      <c r="G125" s="84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4"/>
      <c r="AG125" s="85"/>
      <c r="AH125" s="88"/>
      <c r="AI125" s="84"/>
      <c r="AJ125" s="85"/>
      <c r="AK125" s="85"/>
      <c r="AL125" s="85"/>
      <c r="AM125" s="85"/>
      <c r="AO125" s="85"/>
      <c r="AP125" s="85"/>
      <c r="AQ125" s="84"/>
      <c r="AR125" s="85"/>
      <c r="AS125" s="85"/>
      <c r="AT125" s="85"/>
      <c r="AU125" s="84"/>
      <c r="AV125" s="84"/>
      <c r="AW125" s="84"/>
      <c r="AX125" s="84"/>
      <c r="AY125" s="85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5"/>
      <c r="DF125" s="84"/>
      <c r="DG125" s="84"/>
      <c r="DH125" s="84"/>
      <c r="DI125" s="84"/>
      <c r="DJ125" s="84"/>
      <c r="DK125" s="84"/>
      <c r="DL125" s="84"/>
      <c r="DM125" s="84"/>
      <c r="DN125" s="84"/>
      <c r="DO125" s="84"/>
      <c r="DP125" s="84"/>
      <c r="DQ125" s="84"/>
      <c r="DR125" s="85"/>
      <c r="DZ125" s="84"/>
      <c r="EA125" s="84"/>
      <c r="EB125" s="84"/>
      <c r="EC125" s="84"/>
      <c r="ED125" s="84"/>
      <c r="EE125" s="84"/>
      <c r="EF125" s="84"/>
      <c r="EG125" s="84"/>
      <c r="ES125" s="85"/>
      <c r="ET125" s="85"/>
      <c r="EU125" s="85"/>
      <c r="EV125" s="85"/>
      <c r="EW125" s="85"/>
      <c r="EX125" s="85"/>
      <c r="EY125" s="85"/>
      <c r="EZ125" s="85"/>
      <c r="FA125" s="85"/>
      <c r="FB125" s="85"/>
      <c r="FC125" s="85"/>
      <c r="FD125" s="85"/>
      <c r="FE125" s="85"/>
      <c r="FF125" s="85"/>
      <c r="FG125" s="85"/>
      <c r="FS125" s="85"/>
      <c r="FT125" s="85"/>
      <c r="FU125" s="85"/>
      <c r="FV125" s="85"/>
      <c r="FW125" s="85"/>
      <c r="FX125" s="85"/>
      <c r="FY125" s="85"/>
      <c r="FZ125" s="85"/>
      <c r="GA125" s="85"/>
      <c r="GB125" s="85"/>
    </row>
    <row r="126" spans="1:184">
      <c r="B126" s="84"/>
      <c r="C126" s="85"/>
      <c r="D126" s="84"/>
      <c r="E126" s="85"/>
      <c r="F126" s="84"/>
      <c r="G126" s="84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4"/>
      <c r="AG126" s="85"/>
      <c r="AH126" s="88"/>
      <c r="AI126" s="84"/>
      <c r="AJ126" s="85"/>
      <c r="AK126" s="85"/>
      <c r="AL126" s="85"/>
      <c r="AM126" s="85"/>
      <c r="AO126" s="85"/>
      <c r="AP126" s="85"/>
      <c r="AQ126" s="84"/>
      <c r="AR126" s="85"/>
      <c r="AS126" s="85"/>
      <c r="AT126" s="85"/>
      <c r="AU126" s="84"/>
      <c r="AV126" s="84"/>
      <c r="AW126" s="84"/>
      <c r="AX126" s="84"/>
      <c r="AY126" s="85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5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/>
      <c r="DP126" s="84"/>
      <c r="DQ126" s="84"/>
      <c r="DR126" s="85"/>
      <c r="DZ126" s="84"/>
      <c r="EA126" s="84"/>
      <c r="EB126" s="84"/>
      <c r="EC126" s="84"/>
      <c r="ED126" s="84"/>
      <c r="EE126" s="84"/>
      <c r="EF126" s="84"/>
      <c r="EG126" s="84"/>
      <c r="ES126" s="85"/>
      <c r="ET126" s="85"/>
      <c r="EU126" s="85"/>
      <c r="EV126" s="85"/>
      <c r="EW126" s="85"/>
      <c r="EX126" s="85"/>
      <c r="EY126" s="85"/>
      <c r="EZ126" s="85"/>
      <c r="FA126" s="85"/>
      <c r="FB126" s="85"/>
      <c r="FC126" s="85"/>
      <c r="FD126" s="85"/>
      <c r="FE126" s="85"/>
      <c r="FF126" s="85"/>
      <c r="FG126" s="85"/>
      <c r="FS126" s="85"/>
      <c r="FT126" s="85"/>
      <c r="FU126" s="85"/>
      <c r="FV126" s="85"/>
      <c r="FW126" s="85"/>
      <c r="FX126" s="85"/>
      <c r="FY126" s="85"/>
      <c r="FZ126" s="85"/>
      <c r="GA126" s="85"/>
      <c r="GB126" s="85"/>
    </row>
    <row r="127" spans="1:184">
      <c r="B127" s="84"/>
      <c r="C127" s="85"/>
      <c r="D127" s="84"/>
      <c r="E127" s="85"/>
      <c r="F127" s="84"/>
      <c r="G127" s="84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4"/>
      <c r="AG127" s="85"/>
      <c r="AH127" s="88"/>
      <c r="AI127" s="84"/>
      <c r="AJ127" s="85"/>
      <c r="AK127" s="85"/>
      <c r="AL127" s="85"/>
      <c r="AM127" s="85"/>
      <c r="AO127" s="85"/>
      <c r="AP127" s="85"/>
      <c r="AQ127" s="84"/>
      <c r="AR127" s="85"/>
      <c r="AS127" s="85"/>
      <c r="AT127" s="85"/>
      <c r="AU127" s="84"/>
      <c r="AV127" s="84"/>
      <c r="AW127" s="84"/>
      <c r="AX127" s="84"/>
      <c r="AY127" s="85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5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5"/>
      <c r="DZ127" s="84"/>
      <c r="EA127" s="84"/>
      <c r="EB127" s="84"/>
      <c r="EC127" s="84"/>
      <c r="ED127" s="84"/>
      <c r="EE127" s="84"/>
      <c r="EF127" s="84"/>
      <c r="EG127" s="84"/>
      <c r="ES127" s="85"/>
      <c r="ET127" s="85"/>
      <c r="EU127" s="85"/>
      <c r="EV127" s="85"/>
      <c r="EW127" s="85"/>
      <c r="EX127" s="85"/>
      <c r="EY127" s="85"/>
      <c r="EZ127" s="85"/>
      <c r="FA127" s="85"/>
      <c r="FB127" s="85"/>
      <c r="FC127" s="85"/>
      <c r="FD127" s="85"/>
      <c r="FE127" s="85"/>
      <c r="FF127" s="85"/>
      <c r="FG127" s="85"/>
      <c r="FS127" s="85"/>
      <c r="FT127" s="85"/>
      <c r="FU127" s="85"/>
      <c r="FV127" s="85"/>
      <c r="FW127" s="85"/>
      <c r="FX127" s="85"/>
      <c r="FY127" s="85"/>
      <c r="FZ127" s="85"/>
      <c r="GA127" s="85"/>
      <c r="GB127" s="85"/>
    </row>
    <row r="128" spans="1:184">
      <c r="B128" s="84"/>
      <c r="C128" s="85"/>
      <c r="D128" s="84"/>
      <c r="E128" s="85"/>
      <c r="F128" s="84"/>
      <c r="G128" s="84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4"/>
      <c r="AG128" s="85"/>
      <c r="AH128" s="88"/>
      <c r="AI128" s="84"/>
      <c r="AJ128" s="85"/>
      <c r="AK128" s="85"/>
      <c r="AL128" s="85"/>
      <c r="AM128" s="85"/>
      <c r="AO128" s="85"/>
      <c r="AP128" s="85"/>
      <c r="AQ128" s="84"/>
      <c r="AR128" s="85"/>
      <c r="AS128" s="85"/>
      <c r="AT128" s="85"/>
      <c r="AU128" s="84"/>
      <c r="AV128" s="84"/>
      <c r="AW128" s="84"/>
      <c r="AX128" s="84"/>
      <c r="AY128" s="85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5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5"/>
      <c r="DZ128" s="84"/>
      <c r="EA128" s="84"/>
      <c r="EB128" s="84"/>
      <c r="EC128" s="84"/>
      <c r="ED128" s="84"/>
      <c r="EE128" s="84"/>
      <c r="EF128" s="84"/>
      <c r="EG128" s="84"/>
      <c r="ES128" s="85"/>
      <c r="ET128" s="85"/>
      <c r="EU128" s="85"/>
      <c r="EV128" s="85"/>
      <c r="EW128" s="85"/>
      <c r="EX128" s="85"/>
      <c r="EY128" s="85"/>
      <c r="EZ128" s="85"/>
      <c r="FA128" s="85"/>
      <c r="FB128" s="85"/>
      <c r="FC128" s="85"/>
      <c r="FD128" s="85"/>
      <c r="FE128" s="85"/>
      <c r="FF128" s="85"/>
      <c r="FG128" s="85"/>
      <c r="FS128" s="85"/>
      <c r="FT128" s="85"/>
      <c r="FU128" s="85"/>
      <c r="FV128" s="85"/>
      <c r="FW128" s="85"/>
      <c r="FX128" s="85"/>
      <c r="FY128" s="85"/>
      <c r="FZ128" s="85"/>
      <c r="GA128" s="85"/>
      <c r="GB128" s="85"/>
    </row>
    <row r="129" spans="2:184">
      <c r="B129" s="84"/>
      <c r="C129" s="85"/>
      <c r="D129" s="84"/>
      <c r="E129" s="85"/>
      <c r="F129" s="84"/>
      <c r="G129" s="84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4"/>
      <c r="AG129" s="85"/>
      <c r="AH129" s="88"/>
      <c r="AI129" s="84"/>
      <c r="AJ129" s="85"/>
      <c r="AK129" s="85"/>
      <c r="AL129" s="85"/>
      <c r="AM129" s="85"/>
      <c r="AO129" s="85"/>
      <c r="AP129" s="85"/>
      <c r="AQ129" s="84"/>
      <c r="AR129" s="85"/>
      <c r="AS129" s="85"/>
      <c r="AT129" s="85"/>
      <c r="AU129" s="84"/>
      <c r="AV129" s="84"/>
      <c r="AW129" s="84"/>
      <c r="AX129" s="84"/>
      <c r="AY129" s="85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5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5"/>
      <c r="DZ129" s="84"/>
      <c r="EA129" s="84"/>
      <c r="EB129" s="84"/>
      <c r="EC129" s="84"/>
      <c r="ED129" s="84"/>
      <c r="EE129" s="84"/>
      <c r="EF129" s="84"/>
      <c r="EG129" s="84"/>
      <c r="ES129" s="85"/>
      <c r="ET129" s="85"/>
      <c r="EU129" s="85"/>
      <c r="EV129" s="85"/>
      <c r="EW129" s="85"/>
      <c r="EX129" s="85"/>
      <c r="EY129" s="85"/>
      <c r="EZ129" s="85"/>
      <c r="FA129" s="85"/>
      <c r="FB129" s="85"/>
      <c r="FC129" s="85"/>
      <c r="FD129" s="85"/>
      <c r="FE129" s="85"/>
      <c r="FF129" s="85"/>
      <c r="FG129" s="85"/>
      <c r="FS129" s="85"/>
      <c r="FT129" s="85"/>
      <c r="FU129" s="85"/>
      <c r="FV129" s="85"/>
      <c r="FW129" s="85"/>
      <c r="FX129" s="85"/>
      <c r="FY129" s="85"/>
      <c r="FZ129" s="85"/>
      <c r="GA129" s="85"/>
      <c r="GB129" s="85"/>
    </row>
    <row r="130" spans="2:184">
      <c r="B130" s="84"/>
      <c r="C130" s="85"/>
      <c r="D130" s="84"/>
      <c r="E130" s="85"/>
      <c r="F130" s="84"/>
      <c r="G130" s="84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4"/>
      <c r="AG130" s="85"/>
      <c r="AH130" s="88"/>
      <c r="AI130" s="84"/>
      <c r="AJ130" s="85"/>
      <c r="AK130" s="85"/>
      <c r="AL130" s="85"/>
      <c r="AM130" s="85"/>
      <c r="AO130" s="85"/>
      <c r="AP130" s="85"/>
      <c r="AQ130" s="84"/>
      <c r="AR130" s="85"/>
      <c r="AS130" s="85"/>
      <c r="AT130" s="85"/>
      <c r="AU130" s="84"/>
      <c r="AV130" s="84"/>
      <c r="AW130" s="84"/>
      <c r="AX130" s="84"/>
      <c r="AY130" s="85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5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5"/>
      <c r="DZ130" s="84"/>
      <c r="EA130" s="84"/>
      <c r="EB130" s="84"/>
      <c r="EC130" s="84"/>
      <c r="ED130" s="84"/>
      <c r="EE130" s="84"/>
      <c r="EF130" s="84"/>
      <c r="EG130" s="84"/>
      <c r="ES130" s="85"/>
      <c r="ET130" s="85"/>
      <c r="EU130" s="85"/>
      <c r="EV130" s="85"/>
      <c r="EW130" s="85"/>
      <c r="EX130" s="85"/>
      <c r="EY130" s="85"/>
      <c r="EZ130" s="85"/>
      <c r="FA130" s="85"/>
      <c r="FB130" s="85"/>
      <c r="FC130" s="85"/>
      <c r="FD130" s="85"/>
      <c r="FE130" s="85"/>
      <c r="FF130" s="85"/>
      <c r="FG130" s="85"/>
      <c r="FS130" s="85"/>
      <c r="FT130" s="85"/>
      <c r="FU130" s="85"/>
      <c r="FV130" s="85"/>
      <c r="FW130" s="85"/>
      <c r="FX130" s="85"/>
      <c r="FY130" s="85"/>
      <c r="FZ130" s="85"/>
      <c r="GA130" s="85"/>
      <c r="GB130" s="85"/>
    </row>
    <row r="131" spans="2:184">
      <c r="B131" s="84"/>
      <c r="C131" s="85"/>
      <c r="D131" s="84"/>
      <c r="E131" s="85"/>
      <c r="F131" s="84"/>
      <c r="G131" s="84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4"/>
      <c r="AG131" s="85"/>
      <c r="AH131" s="88"/>
      <c r="AI131" s="84"/>
      <c r="AJ131" s="85"/>
      <c r="AK131" s="85"/>
      <c r="AL131" s="85"/>
      <c r="AM131" s="85"/>
      <c r="AO131" s="85"/>
      <c r="AP131" s="85"/>
      <c r="AQ131" s="84"/>
      <c r="AR131" s="85"/>
      <c r="AS131" s="85"/>
      <c r="AT131" s="85"/>
      <c r="AU131" s="84"/>
      <c r="AV131" s="84"/>
      <c r="AW131" s="84"/>
      <c r="AX131" s="84"/>
      <c r="AY131" s="85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5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5"/>
      <c r="DZ131" s="84"/>
      <c r="EA131" s="84"/>
      <c r="EB131" s="84"/>
      <c r="EC131" s="84"/>
      <c r="ED131" s="84"/>
      <c r="EE131" s="84"/>
      <c r="EF131" s="84"/>
      <c r="EG131" s="84"/>
      <c r="ES131" s="85"/>
      <c r="ET131" s="85"/>
      <c r="EU131" s="85"/>
      <c r="EV131" s="85"/>
      <c r="EW131" s="85"/>
      <c r="EX131" s="85"/>
      <c r="EY131" s="85"/>
      <c r="EZ131" s="85"/>
      <c r="FA131" s="85"/>
      <c r="FB131" s="85"/>
      <c r="FC131" s="85"/>
      <c r="FD131" s="85"/>
      <c r="FE131" s="85"/>
      <c r="FF131" s="85"/>
      <c r="FG131" s="85"/>
      <c r="FS131" s="85"/>
      <c r="FT131" s="85"/>
      <c r="FU131" s="85"/>
      <c r="FV131" s="85"/>
      <c r="FW131" s="85"/>
      <c r="FX131" s="85"/>
      <c r="FY131" s="85"/>
      <c r="FZ131" s="85"/>
      <c r="GA131" s="85"/>
      <c r="GB131" s="85"/>
    </row>
    <row r="132" spans="2:184">
      <c r="B132" s="84"/>
      <c r="C132" s="85"/>
      <c r="D132" s="84"/>
      <c r="E132" s="85"/>
      <c r="F132" s="84"/>
      <c r="G132" s="84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4"/>
      <c r="AG132" s="85"/>
      <c r="AH132" s="88"/>
      <c r="AI132" s="84"/>
      <c r="AJ132" s="85"/>
      <c r="AK132" s="85"/>
      <c r="AL132" s="85"/>
      <c r="AM132" s="85"/>
      <c r="AO132" s="85"/>
      <c r="AP132" s="85"/>
      <c r="AQ132" s="84"/>
      <c r="AR132" s="85"/>
      <c r="AS132" s="85"/>
      <c r="AT132" s="85"/>
      <c r="AU132" s="84"/>
      <c r="AV132" s="84"/>
      <c r="AW132" s="84"/>
      <c r="AX132" s="84"/>
      <c r="AY132" s="85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5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5"/>
      <c r="DZ132" s="84"/>
      <c r="EA132" s="84"/>
      <c r="EB132" s="84"/>
      <c r="EC132" s="84"/>
      <c r="ED132" s="84"/>
      <c r="EE132" s="84"/>
      <c r="EF132" s="84"/>
      <c r="EG132" s="84"/>
      <c r="ES132" s="85"/>
      <c r="ET132" s="85"/>
      <c r="EU132" s="85"/>
      <c r="EV132" s="85"/>
      <c r="EW132" s="85"/>
      <c r="EX132" s="85"/>
      <c r="EY132" s="85"/>
      <c r="EZ132" s="85"/>
      <c r="FA132" s="85"/>
      <c r="FB132" s="85"/>
      <c r="FC132" s="85"/>
      <c r="FD132" s="85"/>
      <c r="FE132" s="85"/>
      <c r="FF132" s="85"/>
      <c r="FG132" s="85"/>
      <c r="FS132" s="85"/>
      <c r="FT132" s="85"/>
      <c r="FU132" s="85"/>
      <c r="FV132" s="85"/>
      <c r="FW132" s="85"/>
      <c r="FX132" s="85"/>
      <c r="FY132" s="85"/>
      <c r="FZ132" s="85"/>
      <c r="GA132" s="85"/>
      <c r="GB132" s="85"/>
    </row>
    <row r="133" spans="2:184">
      <c r="B133" s="84"/>
      <c r="C133" s="85"/>
      <c r="D133" s="84"/>
      <c r="E133" s="85"/>
      <c r="F133" s="84"/>
      <c r="G133" s="84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4"/>
      <c r="AG133" s="85"/>
      <c r="AH133" s="88"/>
      <c r="AI133" s="84"/>
      <c r="AJ133" s="85"/>
      <c r="AK133" s="85"/>
      <c r="AL133" s="85"/>
      <c r="AM133" s="85"/>
      <c r="AO133" s="85"/>
      <c r="AP133" s="85"/>
      <c r="AQ133" s="84"/>
      <c r="AR133" s="85"/>
      <c r="AS133" s="85"/>
      <c r="AT133" s="85"/>
      <c r="AU133" s="84"/>
      <c r="AV133" s="84"/>
      <c r="AW133" s="84"/>
      <c r="AX133" s="84"/>
      <c r="AY133" s="85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5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5"/>
      <c r="DZ133" s="84"/>
      <c r="EA133" s="84"/>
      <c r="EB133" s="84"/>
      <c r="EC133" s="84"/>
      <c r="ED133" s="84"/>
      <c r="EE133" s="84"/>
      <c r="EF133" s="84"/>
      <c r="EG133" s="84"/>
      <c r="ES133" s="85"/>
      <c r="ET133" s="85"/>
      <c r="EU133" s="85"/>
      <c r="EV133" s="85"/>
      <c r="EW133" s="85"/>
      <c r="EX133" s="85"/>
      <c r="EY133" s="85"/>
      <c r="EZ133" s="85"/>
      <c r="FA133" s="85"/>
      <c r="FB133" s="85"/>
      <c r="FC133" s="85"/>
      <c r="FD133" s="85"/>
      <c r="FE133" s="85"/>
      <c r="FF133" s="85"/>
      <c r="FG133" s="85"/>
      <c r="FS133" s="85"/>
      <c r="FT133" s="85"/>
      <c r="FU133" s="85"/>
      <c r="FV133" s="85"/>
      <c r="FW133" s="85"/>
      <c r="FX133" s="85"/>
      <c r="FY133" s="85"/>
      <c r="FZ133" s="85"/>
      <c r="GA133" s="85"/>
      <c r="GB133" s="85"/>
    </row>
    <row r="134" spans="2:184">
      <c r="B134" s="84"/>
      <c r="C134" s="85"/>
      <c r="D134" s="84"/>
      <c r="E134" s="85"/>
      <c r="F134" s="84"/>
      <c r="G134" s="84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4"/>
      <c r="AG134" s="85"/>
      <c r="AH134" s="88"/>
      <c r="AI134" s="84"/>
      <c r="AJ134" s="85"/>
      <c r="AK134" s="85"/>
      <c r="AL134" s="85"/>
      <c r="AM134" s="85"/>
      <c r="AO134" s="85"/>
      <c r="AP134" s="85"/>
      <c r="AQ134" s="84"/>
      <c r="AR134" s="85"/>
      <c r="AS134" s="85"/>
      <c r="AT134" s="85"/>
      <c r="AU134" s="84"/>
      <c r="AV134" s="84"/>
      <c r="AW134" s="84"/>
      <c r="AX134" s="84"/>
      <c r="AY134" s="85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5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5"/>
      <c r="DZ134" s="84"/>
      <c r="EA134" s="84"/>
      <c r="EB134" s="84"/>
      <c r="EC134" s="84"/>
      <c r="ED134" s="84"/>
      <c r="EE134" s="84"/>
      <c r="EF134" s="84"/>
      <c r="EG134" s="84"/>
      <c r="ES134" s="85"/>
      <c r="ET134" s="85"/>
      <c r="EU134" s="85"/>
      <c r="EV134" s="85"/>
      <c r="EW134" s="85"/>
      <c r="EX134" s="85"/>
      <c r="EY134" s="85"/>
      <c r="EZ134" s="85"/>
      <c r="FA134" s="85"/>
      <c r="FB134" s="85"/>
      <c r="FC134" s="85"/>
      <c r="FD134" s="85"/>
      <c r="FE134" s="85"/>
      <c r="FF134" s="85"/>
      <c r="FG134" s="85"/>
      <c r="FS134" s="85"/>
      <c r="FT134" s="85"/>
      <c r="FU134" s="85"/>
      <c r="FV134" s="85"/>
      <c r="FW134" s="85"/>
      <c r="FX134" s="85"/>
      <c r="FY134" s="85"/>
      <c r="FZ134" s="85"/>
      <c r="GA134" s="85"/>
      <c r="GB134" s="85"/>
    </row>
    <row r="135" spans="2:184">
      <c r="B135" s="84"/>
      <c r="C135" s="85"/>
      <c r="D135" s="84"/>
      <c r="E135" s="85"/>
      <c r="F135" s="84"/>
      <c r="G135" s="84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4"/>
      <c r="AG135" s="85"/>
      <c r="AH135" s="88"/>
      <c r="AI135" s="84"/>
      <c r="AJ135" s="85"/>
      <c r="AK135" s="85"/>
      <c r="AL135" s="85"/>
      <c r="AM135" s="85"/>
      <c r="AO135" s="85"/>
      <c r="AP135" s="85"/>
      <c r="AQ135" s="84"/>
      <c r="AR135" s="85"/>
      <c r="AS135" s="85"/>
      <c r="AT135" s="85"/>
      <c r="AU135" s="84"/>
      <c r="AV135" s="84"/>
      <c r="AW135" s="84"/>
      <c r="AX135" s="84"/>
      <c r="AY135" s="85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5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  <c r="DR135" s="85"/>
      <c r="DZ135" s="84"/>
      <c r="EA135" s="84"/>
      <c r="EB135" s="84"/>
      <c r="EC135" s="84"/>
      <c r="ED135" s="84"/>
      <c r="EE135" s="84"/>
      <c r="EF135" s="84"/>
      <c r="EG135" s="84"/>
      <c r="ES135" s="85"/>
      <c r="ET135" s="85"/>
      <c r="EU135" s="85"/>
      <c r="EV135" s="85"/>
      <c r="EW135" s="85"/>
      <c r="EX135" s="85"/>
      <c r="EY135" s="85"/>
      <c r="EZ135" s="85"/>
      <c r="FA135" s="85"/>
      <c r="FB135" s="85"/>
      <c r="FC135" s="85"/>
      <c r="FD135" s="85"/>
      <c r="FE135" s="85"/>
      <c r="FF135" s="85"/>
      <c r="FG135" s="85"/>
      <c r="FS135" s="85"/>
      <c r="FT135" s="85"/>
      <c r="FU135" s="85"/>
      <c r="FV135" s="85"/>
      <c r="FW135" s="85"/>
      <c r="FX135" s="85"/>
      <c r="FY135" s="85"/>
      <c r="FZ135" s="85"/>
      <c r="GA135" s="85"/>
      <c r="GB135" s="85"/>
    </row>
    <row r="136" spans="2:184">
      <c r="B136" s="84"/>
      <c r="C136" s="85"/>
      <c r="D136" s="84"/>
      <c r="E136" s="85"/>
      <c r="F136" s="84"/>
      <c r="G136" s="84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4"/>
      <c r="AG136" s="85"/>
      <c r="AH136" s="88"/>
      <c r="AI136" s="84"/>
      <c r="AJ136" s="85"/>
      <c r="AK136" s="85"/>
      <c r="AL136" s="85"/>
      <c r="AM136" s="85"/>
      <c r="AO136" s="85"/>
      <c r="AP136" s="85"/>
      <c r="AQ136" s="84"/>
      <c r="AR136" s="85"/>
      <c r="AS136" s="85"/>
      <c r="AT136" s="85"/>
      <c r="AU136" s="84"/>
      <c r="AV136" s="84"/>
      <c r="AW136" s="84"/>
      <c r="AX136" s="84"/>
      <c r="AY136" s="85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5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5"/>
      <c r="DZ136" s="84"/>
      <c r="EA136" s="84"/>
      <c r="EB136" s="84"/>
      <c r="EC136" s="84"/>
      <c r="ED136" s="84"/>
      <c r="EE136" s="84"/>
      <c r="EF136" s="84"/>
      <c r="EG136" s="84"/>
      <c r="ES136" s="85"/>
      <c r="ET136" s="85"/>
      <c r="EU136" s="85"/>
      <c r="EV136" s="85"/>
      <c r="EW136" s="85"/>
      <c r="EX136" s="85"/>
      <c r="EY136" s="85"/>
      <c r="EZ136" s="85"/>
      <c r="FA136" s="85"/>
      <c r="FB136" s="85"/>
      <c r="FC136" s="85"/>
      <c r="FD136" s="85"/>
      <c r="FE136" s="85"/>
      <c r="FF136" s="85"/>
      <c r="FG136" s="85"/>
      <c r="FS136" s="85"/>
      <c r="FT136" s="85"/>
      <c r="FU136" s="85"/>
      <c r="FV136" s="85"/>
      <c r="FW136" s="85"/>
      <c r="FX136" s="85"/>
      <c r="FY136" s="85"/>
      <c r="FZ136" s="85"/>
      <c r="GA136" s="85"/>
      <c r="GB136" s="85"/>
    </row>
    <row r="137" spans="2:184">
      <c r="B137" s="84"/>
      <c r="C137" s="85"/>
      <c r="D137" s="84"/>
      <c r="E137" s="85"/>
      <c r="F137" s="84"/>
      <c r="G137" s="84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4"/>
      <c r="AG137" s="85"/>
      <c r="AH137" s="88"/>
      <c r="AI137" s="84"/>
      <c r="AJ137" s="85"/>
      <c r="AK137" s="85"/>
      <c r="AL137" s="85"/>
      <c r="AM137" s="85"/>
      <c r="AO137" s="85"/>
      <c r="AP137" s="85"/>
      <c r="AQ137" s="84"/>
      <c r="AR137" s="85"/>
      <c r="AS137" s="85"/>
      <c r="AT137" s="85"/>
      <c r="AU137" s="84"/>
      <c r="AV137" s="84"/>
      <c r="AW137" s="84"/>
      <c r="AX137" s="84"/>
      <c r="AY137" s="85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5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5"/>
      <c r="DZ137" s="84"/>
      <c r="EA137" s="84"/>
      <c r="EB137" s="84"/>
      <c r="EC137" s="84"/>
      <c r="ED137" s="84"/>
      <c r="EE137" s="84"/>
      <c r="EF137" s="84"/>
      <c r="EG137" s="84"/>
      <c r="ES137" s="85"/>
      <c r="ET137" s="85"/>
      <c r="EU137" s="85"/>
      <c r="EV137" s="85"/>
      <c r="EW137" s="85"/>
      <c r="EX137" s="85"/>
      <c r="EY137" s="85"/>
      <c r="EZ137" s="85"/>
      <c r="FA137" s="85"/>
      <c r="FB137" s="85"/>
      <c r="FC137" s="85"/>
      <c r="FD137" s="85"/>
      <c r="FE137" s="85"/>
      <c r="FF137" s="85"/>
      <c r="FG137" s="85"/>
      <c r="FS137" s="85"/>
      <c r="FT137" s="85"/>
      <c r="FU137" s="85"/>
      <c r="FV137" s="85"/>
      <c r="FW137" s="85"/>
      <c r="FX137" s="85"/>
      <c r="FY137" s="85"/>
      <c r="FZ137" s="85"/>
      <c r="GA137" s="85"/>
      <c r="GB137" s="85"/>
    </row>
    <row r="138" spans="2:184">
      <c r="B138" s="84"/>
      <c r="C138" s="85"/>
      <c r="D138" s="84"/>
      <c r="E138" s="85"/>
      <c r="F138" s="84"/>
      <c r="G138" s="84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4"/>
      <c r="AG138" s="85"/>
      <c r="AH138" s="88"/>
      <c r="AI138" s="84"/>
      <c r="AJ138" s="85"/>
      <c r="AK138" s="85"/>
      <c r="AL138" s="85"/>
      <c r="AM138" s="85"/>
      <c r="AO138" s="85"/>
      <c r="AP138" s="85"/>
      <c r="AQ138" s="84"/>
      <c r="AR138" s="85"/>
      <c r="AS138" s="85"/>
      <c r="AT138" s="85"/>
      <c r="AU138" s="84"/>
      <c r="AV138" s="84"/>
      <c r="AW138" s="84"/>
      <c r="AX138" s="84"/>
      <c r="AY138" s="85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5"/>
      <c r="DF138" s="84"/>
      <c r="DG138" s="84"/>
      <c r="DH138" s="84"/>
      <c r="DI138" s="84"/>
      <c r="DJ138" s="84"/>
      <c r="DK138" s="84"/>
      <c r="DL138" s="84"/>
      <c r="DM138" s="84"/>
      <c r="DN138" s="84"/>
      <c r="DO138" s="84"/>
      <c r="DP138" s="84"/>
      <c r="DQ138" s="84"/>
      <c r="DR138" s="85"/>
      <c r="DZ138" s="84"/>
      <c r="EA138" s="84"/>
      <c r="EB138" s="84"/>
      <c r="EC138" s="84"/>
      <c r="ED138" s="84"/>
      <c r="EE138" s="84"/>
      <c r="EF138" s="84"/>
      <c r="EG138" s="84"/>
      <c r="ES138" s="85"/>
      <c r="ET138" s="85"/>
      <c r="EU138" s="85"/>
      <c r="EV138" s="85"/>
      <c r="EW138" s="85"/>
      <c r="EX138" s="85"/>
      <c r="EY138" s="85"/>
      <c r="EZ138" s="85"/>
      <c r="FA138" s="85"/>
      <c r="FB138" s="85"/>
      <c r="FC138" s="85"/>
      <c r="FD138" s="85"/>
      <c r="FE138" s="85"/>
      <c r="FF138" s="85"/>
      <c r="FG138" s="85"/>
      <c r="FS138" s="85"/>
      <c r="FT138" s="85"/>
      <c r="FU138" s="85"/>
      <c r="FV138" s="85"/>
      <c r="FW138" s="85"/>
      <c r="FX138" s="85"/>
      <c r="FY138" s="85"/>
      <c r="FZ138" s="85"/>
      <c r="GA138" s="85"/>
      <c r="GB138" s="85"/>
    </row>
    <row r="139" spans="2:184">
      <c r="B139" s="84"/>
      <c r="C139" s="85"/>
      <c r="D139" s="84"/>
      <c r="E139" s="85"/>
      <c r="F139" s="84"/>
      <c r="G139" s="84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4"/>
      <c r="AG139" s="85"/>
      <c r="AH139" s="88"/>
      <c r="AI139" s="84"/>
      <c r="AJ139" s="85"/>
      <c r="AK139" s="85"/>
      <c r="AL139" s="85"/>
      <c r="AM139" s="85"/>
      <c r="AO139" s="85"/>
      <c r="AP139" s="85"/>
      <c r="AQ139" s="84"/>
      <c r="AR139" s="85"/>
      <c r="AS139" s="85"/>
      <c r="AT139" s="85"/>
      <c r="AU139" s="84"/>
      <c r="AV139" s="84"/>
      <c r="AW139" s="84"/>
      <c r="AX139" s="84"/>
      <c r="AY139" s="85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  <c r="CX139" s="85"/>
      <c r="DF139" s="84"/>
      <c r="DG139" s="84"/>
      <c r="DH139" s="84"/>
      <c r="DI139" s="84"/>
      <c r="DJ139" s="84"/>
      <c r="DK139" s="84"/>
      <c r="DL139" s="84"/>
      <c r="DM139" s="84"/>
      <c r="DN139" s="84"/>
      <c r="DO139" s="84"/>
      <c r="DP139" s="84"/>
      <c r="DQ139" s="84"/>
      <c r="DR139" s="85"/>
      <c r="DZ139" s="84"/>
      <c r="EA139" s="84"/>
      <c r="EB139" s="84"/>
      <c r="EC139" s="84"/>
      <c r="ED139" s="84"/>
      <c r="EE139" s="84"/>
      <c r="EF139" s="84"/>
      <c r="EG139" s="84"/>
      <c r="ES139" s="85"/>
      <c r="ET139" s="85"/>
      <c r="EU139" s="85"/>
      <c r="EV139" s="85"/>
      <c r="EW139" s="85"/>
      <c r="EX139" s="85"/>
      <c r="EY139" s="85"/>
      <c r="EZ139" s="85"/>
      <c r="FA139" s="85"/>
      <c r="FB139" s="85"/>
      <c r="FC139" s="85"/>
      <c r="FD139" s="85"/>
      <c r="FE139" s="85"/>
      <c r="FF139" s="85"/>
      <c r="FG139" s="85"/>
      <c r="FS139" s="85"/>
      <c r="FT139" s="85"/>
      <c r="FU139" s="85"/>
      <c r="FV139" s="85"/>
      <c r="FW139" s="85"/>
      <c r="FX139" s="85"/>
      <c r="FY139" s="85"/>
      <c r="FZ139" s="85"/>
      <c r="GA139" s="85"/>
      <c r="GB139" s="85"/>
    </row>
    <row r="140" spans="2:184">
      <c r="B140" s="84"/>
      <c r="C140" s="85"/>
      <c r="D140" s="84"/>
      <c r="E140" s="85"/>
      <c r="F140" s="84"/>
      <c r="G140" s="84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4"/>
      <c r="AG140" s="85"/>
      <c r="AH140" s="88"/>
      <c r="AI140" s="84"/>
      <c r="AJ140" s="85"/>
      <c r="AK140" s="85"/>
      <c r="AL140" s="85"/>
      <c r="AM140" s="85"/>
      <c r="AO140" s="85"/>
      <c r="AP140" s="85"/>
      <c r="AQ140" s="84"/>
      <c r="AR140" s="85"/>
      <c r="AS140" s="85"/>
      <c r="AT140" s="85"/>
      <c r="AU140" s="84"/>
      <c r="AV140" s="84"/>
      <c r="AW140" s="84"/>
      <c r="AX140" s="84"/>
      <c r="AY140" s="85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5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5"/>
      <c r="DZ140" s="84"/>
      <c r="EA140" s="84"/>
      <c r="EB140" s="84"/>
      <c r="EC140" s="84"/>
      <c r="ED140" s="84"/>
      <c r="EE140" s="84"/>
      <c r="EF140" s="84"/>
      <c r="EG140" s="84"/>
      <c r="ES140" s="85"/>
      <c r="ET140" s="85"/>
      <c r="EU140" s="85"/>
      <c r="EV140" s="85"/>
      <c r="EW140" s="85"/>
      <c r="EX140" s="85"/>
      <c r="EY140" s="85"/>
      <c r="EZ140" s="85"/>
      <c r="FA140" s="85"/>
      <c r="FB140" s="85"/>
      <c r="FC140" s="85"/>
      <c r="FD140" s="85"/>
      <c r="FE140" s="85"/>
      <c r="FF140" s="85"/>
      <c r="FG140" s="85"/>
      <c r="FS140" s="85"/>
      <c r="FT140" s="85"/>
      <c r="FU140" s="85"/>
      <c r="FV140" s="85"/>
      <c r="FW140" s="85"/>
      <c r="FX140" s="85"/>
      <c r="FY140" s="85"/>
      <c r="FZ140" s="85"/>
      <c r="GA140" s="85"/>
      <c r="GB140" s="85"/>
    </row>
    <row r="141" spans="2:184">
      <c r="B141" s="84"/>
      <c r="C141" s="85"/>
      <c r="D141" s="84"/>
      <c r="E141" s="85"/>
      <c r="F141" s="84"/>
      <c r="G141" s="84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4"/>
      <c r="AG141" s="85"/>
      <c r="AH141" s="88"/>
      <c r="AI141" s="84"/>
      <c r="AJ141" s="85"/>
      <c r="AK141" s="85"/>
      <c r="AL141" s="85"/>
      <c r="AM141" s="85"/>
      <c r="AO141" s="85"/>
      <c r="AP141" s="85"/>
      <c r="AQ141" s="84"/>
      <c r="AR141" s="85"/>
      <c r="AS141" s="85"/>
      <c r="AT141" s="85"/>
      <c r="AU141" s="84"/>
      <c r="AV141" s="84"/>
      <c r="AW141" s="84"/>
      <c r="AX141" s="84"/>
      <c r="AY141" s="85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5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5"/>
      <c r="DZ141" s="84"/>
      <c r="EA141" s="84"/>
      <c r="EB141" s="84"/>
      <c r="EC141" s="84"/>
      <c r="ED141" s="84"/>
      <c r="EE141" s="84"/>
      <c r="EF141" s="84"/>
      <c r="EG141" s="84"/>
      <c r="ES141" s="85"/>
      <c r="ET141" s="85"/>
      <c r="EU141" s="85"/>
      <c r="EV141" s="85"/>
      <c r="EW141" s="85"/>
      <c r="EX141" s="85"/>
      <c r="EY141" s="85"/>
      <c r="EZ141" s="85"/>
      <c r="FA141" s="85"/>
      <c r="FB141" s="85"/>
      <c r="FC141" s="85"/>
      <c r="FD141" s="85"/>
      <c r="FE141" s="85"/>
      <c r="FF141" s="85"/>
      <c r="FG141" s="85"/>
      <c r="FS141" s="85"/>
      <c r="FT141" s="85"/>
      <c r="FU141" s="85"/>
      <c r="FV141" s="85"/>
      <c r="FW141" s="85"/>
      <c r="FX141" s="85"/>
      <c r="FY141" s="85"/>
      <c r="FZ141" s="85"/>
      <c r="GA141" s="85"/>
      <c r="GB141" s="85"/>
    </row>
    <row r="142" spans="2:184">
      <c r="B142" s="84"/>
      <c r="C142" s="85"/>
      <c r="D142" s="84"/>
      <c r="E142" s="85"/>
      <c r="F142" s="84"/>
      <c r="G142" s="84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4"/>
      <c r="AG142" s="85"/>
      <c r="AH142" s="88"/>
      <c r="AI142" s="84"/>
      <c r="AJ142" s="85"/>
      <c r="AK142" s="85"/>
      <c r="AL142" s="85"/>
      <c r="AM142" s="85"/>
      <c r="AO142" s="85"/>
      <c r="AP142" s="85"/>
      <c r="AQ142" s="84"/>
      <c r="AR142" s="85"/>
      <c r="AS142" s="85"/>
      <c r="AT142" s="85"/>
      <c r="AU142" s="84"/>
      <c r="AV142" s="84"/>
      <c r="AW142" s="84"/>
      <c r="AX142" s="84"/>
      <c r="AY142" s="85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5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5"/>
      <c r="DZ142" s="84"/>
      <c r="EA142" s="84"/>
      <c r="EB142" s="84"/>
      <c r="EC142" s="84"/>
      <c r="ED142" s="84"/>
      <c r="EE142" s="84"/>
      <c r="EF142" s="84"/>
      <c r="EG142" s="84"/>
      <c r="ES142" s="85"/>
      <c r="ET142" s="85"/>
      <c r="EU142" s="85"/>
      <c r="EV142" s="85"/>
      <c r="EW142" s="85"/>
      <c r="EX142" s="85"/>
      <c r="EY142" s="85"/>
      <c r="EZ142" s="85"/>
      <c r="FA142" s="85"/>
      <c r="FB142" s="85"/>
      <c r="FC142" s="85"/>
      <c r="FD142" s="85"/>
      <c r="FE142" s="85"/>
      <c r="FF142" s="85"/>
      <c r="FG142" s="85"/>
      <c r="FS142" s="85"/>
      <c r="FT142" s="85"/>
      <c r="FU142" s="85"/>
      <c r="FV142" s="85"/>
      <c r="FW142" s="85"/>
      <c r="FX142" s="85"/>
      <c r="FY142" s="85"/>
      <c r="FZ142" s="85"/>
      <c r="GA142" s="85"/>
      <c r="GB142" s="85"/>
    </row>
    <row r="143" spans="2:184">
      <c r="B143" s="84"/>
      <c r="C143" s="85"/>
      <c r="D143" s="84"/>
      <c r="E143" s="85"/>
      <c r="F143" s="84"/>
      <c r="G143" s="84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4"/>
      <c r="AG143" s="85"/>
      <c r="AH143" s="88"/>
      <c r="AI143" s="84"/>
      <c r="AJ143" s="85"/>
      <c r="AK143" s="85"/>
      <c r="AL143" s="85"/>
      <c r="AM143" s="85"/>
      <c r="AO143" s="85"/>
      <c r="AP143" s="85"/>
      <c r="AQ143" s="84"/>
      <c r="AR143" s="85"/>
      <c r="AS143" s="85"/>
      <c r="AT143" s="85"/>
      <c r="AU143" s="84"/>
      <c r="AV143" s="84"/>
      <c r="AW143" s="84"/>
      <c r="AX143" s="84"/>
      <c r="AY143" s="85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5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5"/>
      <c r="DZ143" s="84"/>
      <c r="EA143" s="84"/>
      <c r="EB143" s="84"/>
      <c r="EC143" s="84"/>
      <c r="ED143" s="84"/>
      <c r="EE143" s="84"/>
      <c r="EF143" s="84"/>
      <c r="EG143" s="84"/>
      <c r="ES143" s="85"/>
      <c r="ET143" s="85"/>
      <c r="EU143" s="85"/>
      <c r="EV143" s="85"/>
      <c r="EW143" s="85"/>
      <c r="EX143" s="85"/>
      <c r="EY143" s="85"/>
      <c r="EZ143" s="85"/>
      <c r="FA143" s="85"/>
      <c r="FB143" s="85"/>
      <c r="FC143" s="85"/>
      <c r="FD143" s="85"/>
      <c r="FE143" s="85"/>
      <c r="FF143" s="85"/>
      <c r="FG143" s="85"/>
      <c r="FS143" s="85"/>
      <c r="FT143" s="85"/>
      <c r="FU143" s="85"/>
      <c r="FV143" s="85"/>
      <c r="FW143" s="85"/>
      <c r="FX143" s="85"/>
      <c r="FY143" s="85"/>
      <c r="FZ143" s="85"/>
      <c r="GA143" s="85"/>
      <c r="GB143" s="85"/>
    </row>
    <row r="144" spans="2:184">
      <c r="B144" s="84"/>
      <c r="C144" s="85"/>
      <c r="D144" s="84"/>
      <c r="E144" s="85"/>
      <c r="F144" s="84"/>
      <c r="G144" s="84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4"/>
      <c r="AG144" s="85"/>
      <c r="AH144" s="88"/>
      <c r="AI144" s="84"/>
      <c r="AJ144" s="85"/>
      <c r="AK144" s="85"/>
      <c r="AL144" s="85"/>
      <c r="AM144" s="85"/>
      <c r="AO144" s="85"/>
      <c r="AP144" s="85"/>
      <c r="AQ144" s="84"/>
      <c r="AR144" s="85"/>
      <c r="AS144" s="85"/>
      <c r="AT144" s="85"/>
      <c r="AU144" s="84"/>
      <c r="AV144" s="84"/>
      <c r="AW144" s="84"/>
      <c r="AX144" s="84"/>
      <c r="AY144" s="85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5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5"/>
      <c r="DZ144" s="84"/>
      <c r="EA144" s="84"/>
      <c r="EB144" s="84"/>
      <c r="EC144" s="84"/>
      <c r="ED144" s="84"/>
      <c r="EE144" s="84"/>
      <c r="EF144" s="84"/>
      <c r="EG144" s="84"/>
      <c r="ES144" s="85"/>
      <c r="ET144" s="85"/>
      <c r="EU144" s="85"/>
      <c r="EV144" s="85"/>
      <c r="EW144" s="85"/>
      <c r="EX144" s="85"/>
      <c r="EY144" s="85"/>
      <c r="EZ144" s="85"/>
      <c r="FA144" s="85"/>
      <c r="FB144" s="85"/>
      <c r="FC144" s="85"/>
      <c r="FD144" s="85"/>
      <c r="FE144" s="85"/>
      <c r="FF144" s="85"/>
      <c r="FG144" s="85"/>
      <c r="FS144" s="85"/>
      <c r="FT144" s="85"/>
      <c r="FU144" s="85"/>
      <c r="FV144" s="85"/>
      <c r="FW144" s="85"/>
      <c r="FX144" s="85"/>
      <c r="FY144" s="85"/>
      <c r="FZ144" s="85"/>
      <c r="GA144" s="85"/>
      <c r="GB144" s="85"/>
    </row>
    <row r="145" spans="2:184">
      <c r="B145" s="84"/>
      <c r="C145" s="85"/>
      <c r="D145" s="84"/>
      <c r="E145" s="85"/>
      <c r="F145" s="84"/>
      <c r="G145" s="84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4"/>
      <c r="AG145" s="85"/>
      <c r="AH145" s="88"/>
      <c r="AI145" s="84"/>
      <c r="AJ145" s="85"/>
      <c r="AK145" s="85"/>
      <c r="AL145" s="85"/>
      <c r="AM145" s="85"/>
      <c r="AO145" s="85"/>
      <c r="AP145" s="85"/>
      <c r="AQ145" s="84"/>
      <c r="AR145" s="85"/>
      <c r="AS145" s="85"/>
      <c r="AT145" s="85"/>
      <c r="AU145" s="84"/>
      <c r="AV145" s="84"/>
      <c r="AW145" s="84"/>
      <c r="AX145" s="84"/>
      <c r="AY145" s="85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5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5"/>
      <c r="DZ145" s="84"/>
      <c r="EA145" s="84"/>
      <c r="EB145" s="84"/>
      <c r="EC145" s="84"/>
      <c r="ED145" s="84"/>
      <c r="EE145" s="84"/>
      <c r="EF145" s="84"/>
      <c r="EG145" s="84"/>
      <c r="ES145" s="85"/>
      <c r="ET145" s="85"/>
      <c r="EU145" s="85"/>
      <c r="EV145" s="85"/>
      <c r="EW145" s="85"/>
      <c r="EX145" s="85"/>
      <c r="EY145" s="85"/>
      <c r="EZ145" s="85"/>
      <c r="FA145" s="85"/>
      <c r="FB145" s="85"/>
      <c r="FC145" s="85"/>
      <c r="FD145" s="85"/>
      <c r="FE145" s="85"/>
      <c r="FF145" s="85"/>
      <c r="FG145" s="85"/>
      <c r="FS145" s="85"/>
      <c r="FT145" s="85"/>
      <c r="FU145" s="85"/>
      <c r="FV145" s="85"/>
      <c r="FW145" s="85"/>
      <c r="FX145" s="85"/>
      <c r="FY145" s="85"/>
      <c r="FZ145" s="85"/>
      <c r="GA145" s="85"/>
      <c r="GB145" s="85"/>
    </row>
    <row r="146" spans="2:184">
      <c r="B146" s="84"/>
      <c r="C146" s="85"/>
      <c r="D146" s="84"/>
      <c r="E146" s="85"/>
      <c r="F146" s="84"/>
      <c r="G146" s="84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4"/>
      <c r="AG146" s="85"/>
      <c r="AH146" s="88"/>
      <c r="AI146" s="84"/>
      <c r="AJ146" s="85"/>
      <c r="AK146" s="85"/>
      <c r="AL146" s="85"/>
      <c r="AM146" s="85"/>
      <c r="AO146" s="85"/>
      <c r="AP146" s="85"/>
      <c r="AQ146" s="84"/>
      <c r="AR146" s="85"/>
      <c r="AS146" s="85"/>
      <c r="AT146" s="85"/>
      <c r="AU146" s="84"/>
      <c r="AV146" s="84"/>
      <c r="AW146" s="84"/>
      <c r="AX146" s="84"/>
      <c r="AY146" s="85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5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5"/>
      <c r="DZ146" s="84"/>
      <c r="EA146" s="84"/>
      <c r="EB146" s="84"/>
      <c r="EC146" s="84"/>
      <c r="ED146" s="84"/>
      <c r="EE146" s="84"/>
      <c r="EF146" s="84"/>
      <c r="EG146" s="84"/>
      <c r="ES146" s="85"/>
      <c r="ET146" s="85"/>
      <c r="EU146" s="85"/>
      <c r="EV146" s="85"/>
      <c r="EW146" s="85"/>
      <c r="EX146" s="85"/>
      <c r="EY146" s="85"/>
      <c r="EZ146" s="85"/>
      <c r="FA146" s="85"/>
      <c r="FB146" s="85"/>
      <c r="FC146" s="85"/>
      <c r="FD146" s="85"/>
      <c r="FE146" s="85"/>
      <c r="FF146" s="85"/>
      <c r="FG146" s="85"/>
      <c r="FS146" s="85"/>
      <c r="FT146" s="85"/>
      <c r="FU146" s="85"/>
      <c r="FV146" s="85"/>
      <c r="FW146" s="85"/>
      <c r="FX146" s="85"/>
      <c r="FY146" s="85"/>
      <c r="FZ146" s="85"/>
      <c r="GA146" s="85"/>
      <c r="GB146" s="85"/>
    </row>
    <row r="147" spans="2:184">
      <c r="B147" s="84"/>
      <c r="C147" s="85"/>
      <c r="D147" s="84"/>
      <c r="E147" s="85"/>
      <c r="F147" s="84"/>
      <c r="G147" s="84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4"/>
      <c r="AG147" s="85"/>
      <c r="AH147" s="88"/>
      <c r="AI147" s="84"/>
      <c r="AJ147" s="85"/>
      <c r="AK147" s="85"/>
      <c r="AL147" s="85"/>
      <c r="AM147" s="85"/>
      <c r="AO147" s="85"/>
      <c r="AP147" s="85"/>
      <c r="AQ147" s="84"/>
      <c r="AR147" s="85"/>
      <c r="AS147" s="85"/>
      <c r="AT147" s="85"/>
      <c r="AU147" s="84"/>
      <c r="AV147" s="84"/>
      <c r="AW147" s="84"/>
      <c r="AX147" s="84"/>
      <c r="AY147" s="85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5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5"/>
      <c r="DZ147" s="84"/>
      <c r="EA147" s="84"/>
      <c r="EB147" s="84"/>
      <c r="EC147" s="84"/>
      <c r="ED147" s="84"/>
      <c r="EE147" s="84"/>
      <c r="EF147" s="84"/>
      <c r="EG147" s="84"/>
      <c r="ES147" s="85"/>
      <c r="ET147" s="85"/>
      <c r="EU147" s="85"/>
      <c r="EV147" s="85"/>
      <c r="EW147" s="85"/>
      <c r="EX147" s="85"/>
      <c r="EY147" s="85"/>
      <c r="EZ147" s="85"/>
      <c r="FA147" s="85"/>
      <c r="FB147" s="85"/>
      <c r="FC147" s="85"/>
      <c r="FD147" s="85"/>
      <c r="FE147" s="85"/>
      <c r="FF147" s="85"/>
      <c r="FG147" s="85"/>
      <c r="FS147" s="85"/>
      <c r="FT147" s="85"/>
      <c r="FU147" s="85"/>
      <c r="FV147" s="85"/>
      <c r="FW147" s="85"/>
      <c r="FX147" s="85"/>
      <c r="FY147" s="85"/>
      <c r="FZ147" s="85"/>
      <c r="GA147" s="85"/>
      <c r="GB147" s="85"/>
    </row>
    <row r="148" spans="2:184">
      <c r="B148" s="84"/>
      <c r="C148" s="85"/>
      <c r="D148" s="84"/>
      <c r="E148" s="85"/>
      <c r="F148" s="84"/>
      <c r="G148" s="84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4"/>
      <c r="AG148" s="85"/>
      <c r="AH148" s="88"/>
      <c r="AI148" s="84"/>
      <c r="AJ148" s="85"/>
      <c r="AK148" s="85"/>
      <c r="AL148" s="85"/>
      <c r="AM148" s="85"/>
      <c r="AO148" s="85"/>
      <c r="AP148" s="85"/>
      <c r="AQ148" s="84"/>
      <c r="AR148" s="85"/>
      <c r="AS148" s="85"/>
      <c r="AT148" s="85"/>
      <c r="AU148" s="84"/>
      <c r="AV148" s="84"/>
      <c r="AW148" s="84"/>
      <c r="AX148" s="84"/>
      <c r="AY148" s="85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  <c r="CX148" s="85"/>
      <c r="DF148" s="84"/>
      <c r="DG148" s="84"/>
      <c r="DH148" s="84"/>
      <c r="DI148" s="84"/>
      <c r="DJ148" s="84"/>
      <c r="DK148" s="84"/>
      <c r="DL148" s="84"/>
      <c r="DM148" s="84"/>
      <c r="DN148" s="84"/>
      <c r="DO148" s="84"/>
      <c r="DP148" s="84"/>
      <c r="DQ148" s="84"/>
      <c r="DR148" s="85"/>
      <c r="DZ148" s="84"/>
      <c r="EA148" s="84"/>
      <c r="EB148" s="84"/>
      <c r="EC148" s="84"/>
      <c r="ED148" s="84"/>
      <c r="EE148" s="84"/>
      <c r="EF148" s="84"/>
      <c r="EG148" s="84"/>
      <c r="ES148" s="85"/>
      <c r="ET148" s="85"/>
      <c r="EU148" s="85"/>
      <c r="EV148" s="85"/>
      <c r="EW148" s="85"/>
      <c r="EX148" s="85"/>
      <c r="EY148" s="85"/>
      <c r="EZ148" s="85"/>
      <c r="FA148" s="85"/>
      <c r="FB148" s="85"/>
      <c r="FC148" s="85"/>
      <c r="FD148" s="85"/>
      <c r="FE148" s="85"/>
      <c r="FF148" s="85"/>
      <c r="FG148" s="85"/>
      <c r="FS148" s="85"/>
      <c r="FT148" s="85"/>
      <c r="FU148" s="85"/>
      <c r="FV148" s="85"/>
      <c r="FW148" s="85"/>
      <c r="FX148" s="85"/>
      <c r="FY148" s="85"/>
      <c r="FZ148" s="85"/>
      <c r="GA148" s="85"/>
      <c r="GB148" s="85"/>
    </row>
    <row r="149" spans="2:184">
      <c r="B149" s="84"/>
      <c r="C149" s="85"/>
      <c r="D149" s="84"/>
      <c r="E149" s="85"/>
      <c r="F149" s="84"/>
      <c r="G149" s="84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4"/>
      <c r="AG149" s="85"/>
      <c r="AH149" s="88"/>
      <c r="AI149" s="84"/>
      <c r="AJ149" s="85"/>
      <c r="AK149" s="85"/>
      <c r="AL149" s="85"/>
      <c r="AM149" s="85"/>
      <c r="AO149" s="85"/>
      <c r="AP149" s="85"/>
      <c r="AQ149" s="84"/>
      <c r="AR149" s="85"/>
      <c r="AS149" s="85"/>
      <c r="AT149" s="85"/>
      <c r="AU149" s="84"/>
      <c r="AV149" s="84"/>
      <c r="AW149" s="84"/>
      <c r="AX149" s="84"/>
      <c r="AY149" s="85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5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5"/>
      <c r="DZ149" s="84"/>
      <c r="EA149" s="84"/>
      <c r="EB149" s="84"/>
      <c r="EC149" s="84"/>
      <c r="ED149" s="84"/>
      <c r="EE149" s="84"/>
      <c r="EF149" s="84"/>
      <c r="EG149" s="84"/>
      <c r="ES149" s="85"/>
      <c r="ET149" s="85"/>
      <c r="EU149" s="85"/>
      <c r="EV149" s="85"/>
      <c r="EW149" s="85"/>
      <c r="EX149" s="85"/>
      <c r="EY149" s="85"/>
      <c r="EZ149" s="85"/>
      <c r="FA149" s="85"/>
      <c r="FB149" s="85"/>
      <c r="FC149" s="85"/>
      <c r="FD149" s="85"/>
      <c r="FE149" s="85"/>
      <c r="FF149" s="85"/>
      <c r="FG149" s="85"/>
      <c r="FS149" s="85"/>
      <c r="FT149" s="85"/>
      <c r="FU149" s="85"/>
      <c r="FV149" s="85"/>
      <c r="FW149" s="85"/>
      <c r="FX149" s="85"/>
      <c r="FY149" s="85"/>
      <c r="FZ149" s="85"/>
      <c r="GA149" s="85"/>
      <c r="GB149" s="85"/>
    </row>
    <row r="150" spans="2:184">
      <c r="B150" s="84"/>
      <c r="C150" s="85"/>
      <c r="D150" s="84"/>
      <c r="E150" s="85"/>
      <c r="F150" s="84"/>
      <c r="G150" s="84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4"/>
      <c r="AG150" s="85"/>
      <c r="AH150" s="88"/>
      <c r="AI150" s="84"/>
      <c r="AJ150" s="85"/>
      <c r="AK150" s="85"/>
      <c r="AL150" s="85"/>
      <c r="AM150" s="85"/>
      <c r="AO150" s="85"/>
      <c r="AP150" s="85"/>
      <c r="AQ150" s="84"/>
      <c r="AR150" s="85"/>
      <c r="AS150" s="85"/>
      <c r="AT150" s="85"/>
      <c r="AU150" s="84"/>
      <c r="AV150" s="84"/>
      <c r="AW150" s="84"/>
      <c r="AX150" s="84"/>
      <c r="AY150" s="85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5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5"/>
      <c r="DZ150" s="84"/>
      <c r="EA150" s="84"/>
      <c r="EB150" s="84"/>
      <c r="EC150" s="84"/>
      <c r="ED150" s="84"/>
      <c r="EE150" s="84"/>
      <c r="EF150" s="84"/>
      <c r="EG150" s="84"/>
      <c r="ES150" s="85"/>
      <c r="ET150" s="85"/>
      <c r="EU150" s="85"/>
      <c r="EV150" s="85"/>
      <c r="EW150" s="85"/>
      <c r="EX150" s="85"/>
      <c r="EY150" s="85"/>
      <c r="EZ150" s="85"/>
      <c r="FA150" s="85"/>
      <c r="FB150" s="85"/>
      <c r="FC150" s="85"/>
      <c r="FD150" s="85"/>
      <c r="FE150" s="85"/>
      <c r="FF150" s="85"/>
      <c r="FG150" s="85"/>
      <c r="FS150" s="85"/>
      <c r="FT150" s="85"/>
      <c r="FU150" s="85"/>
      <c r="FV150" s="85"/>
      <c r="FW150" s="85"/>
      <c r="FX150" s="85"/>
      <c r="FY150" s="85"/>
      <c r="FZ150" s="85"/>
      <c r="GA150" s="85"/>
      <c r="GB150" s="85"/>
    </row>
    <row r="151" spans="2:184">
      <c r="B151" s="84"/>
      <c r="C151" s="85"/>
      <c r="D151" s="84"/>
      <c r="E151" s="85"/>
      <c r="F151" s="84"/>
      <c r="G151" s="84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4"/>
      <c r="AG151" s="85"/>
      <c r="AH151" s="88"/>
      <c r="AI151" s="84"/>
      <c r="AJ151" s="85"/>
      <c r="AK151" s="85"/>
      <c r="AL151" s="85"/>
      <c r="AM151" s="85"/>
      <c r="AO151" s="85"/>
      <c r="AP151" s="85"/>
      <c r="AQ151" s="84"/>
      <c r="AR151" s="85"/>
      <c r="AS151" s="85"/>
      <c r="AT151" s="85"/>
      <c r="AU151" s="84"/>
      <c r="AV151" s="84"/>
      <c r="AW151" s="84"/>
      <c r="AX151" s="84"/>
      <c r="AY151" s="85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  <c r="CX151" s="85"/>
      <c r="DF151" s="84"/>
      <c r="DG151" s="84"/>
      <c r="DH151" s="84"/>
      <c r="DI151" s="84"/>
      <c r="DJ151" s="84"/>
      <c r="DK151" s="84"/>
      <c r="DL151" s="84"/>
      <c r="DM151" s="84"/>
      <c r="DN151" s="84"/>
      <c r="DO151" s="84"/>
      <c r="DP151" s="84"/>
      <c r="DQ151" s="84"/>
      <c r="DR151" s="85"/>
      <c r="DZ151" s="84"/>
      <c r="EA151" s="84"/>
      <c r="EB151" s="84"/>
      <c r="EC151" s="84"/>
      <c r="ED151" s="84"/>
      <c r="EE151" s="84"/>
      <c r="EF151" s="84"/>
      <c r="EG151" s="84"/>
      <c r="ES151" s="85"/>
      <c r="ET151" s="85"/>
      <c r="EU151" s="85"/>
      <c r="EV151" s="85"/>
      <c r="EW151" s="85"/>
      <c r="EX151" s="85"/>
      <c r="EY151" s="85"/>
      <c r="EZ151" s="85"/>
      <c r="FA151" s="85"/>
      <c r="FB151" s="85"/>
      <c r="FC151" s="85"/>
      <c r="FD151" s="85"/>
      <c r="FE151" s="85"/>
      <c r="FF151" s="85"/>
      <c r="FG151" s="85"/>
      <c r="FS151" s="85"/>
      <c r="FT151" s="85"/>
      <c r="FU151" s="85"/>
      <c r="FV151" s="85"/>
      <c r="FW151" s="85"/>
      <c r="FX151" s="85"/>
      <c r="FY151" s="85"/>
      <c r="FZ151" s="85"/>
      <c r="GA151" s="85"/>
      <c r="GB151" s="85"/>
    </row>
    <row r="152" spans="2:184">
      <c r="B152" s="84"/>
      <c r="C152" s="85"/>
      <c r="D152" s="84"/>
      <c r="E152" s="85"/>
      <c r="F152" s="84"/>
      <c r="G152" s="84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4"/>
      <c r="AG152" s="85"/>
      <c r="AH152" s="88"/>
      <c r="AI152" s="84"/>
      <c r="AJ152" s="85"/>
      <c r="AK152" s="85"/>
      <c r="AL152" s="85"/>
      <c r="AM152" s="85"/>
      <c r="AO152" s="85"/>
      <c r="AP152" s="85"/>
      <c r="AQ152" s="84"/>
      <c r="AR152" s="85"/>
      <c r="AS152" s="85"/>
      <c r="AT152" s="85"/>
      <c r="AU152" s="84"/>
      <c r="AV152" s="84"/>
      <c r="AW152" s="84"/>
      <c r="AX152" s="84"/>
      <c r="AY152" s="85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5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5"/>
      <c r="DZ152" s="84"/>
      <c r="EA152" s="84"/>
      <c r="EB152" s="84"/>
      <c r="EC152" s="84"/>
      <c r="ED152" s="84"/>
      <c r="EE152" s="84"/>
      <c r="EF152" s="84"/>
      <c r="EG152" s="84"/>
      <c r="ES152" s="85"/>
      <c r="ET152" s="85"/>
      <c r="EU152" s="85"/>
      <c r="EV152" s="85"/>
      <c r="EW152" s="85"/>
      <c r="EX152" s="85"/>
      <c r="EY152" s="85"/>
      <c r="EZ152" s="85"/>
      <c r="FA152" s="85"/>
      <c r="FB152" s="85"/>
      <c r="FC152" s="85"/>
      <c r="FD152" s="85"/>
      <c r="FE152" s="85"/>
      <c r="FF152" s="85"/>
      <c r="FG152" s="85"/>
      <c r="FS152" s="85"/>
      <c r="FT152" s="85"/>
      <c r="FU152" s="85"/>
      <c r="FV152" s="85"/>
      <c r="FW152" s="85"/>
      <c r="FX152" s="85"/>
      <c r="FY152" s="85"/>
      <c r="FZ152" s="85"/>
      <c r="GA152" s="85"/>
      <c r="GB152" s="85"/>
    </row>
    <row r="153" spans="2:184">
      <c r="B153" s="84"/>
      <c r="C153" s="85"/>
      <c r="D153" s="84"/>
      <c r="E153" s="85"/>
      <c r="F153" s="84"/>
      <c r="G153" s="84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4"/>
      <c r="AG153" s="85"/>
      <c r="AH153" s="88"/>
      <c r="AI153" s="84"/>
      <c r="AJ153" s="85"/>
      <c r="AK153" s="85"/>
      <c r="AL153" s="85"/>
      <c r="AM153" s="85"/>
      <c r="AO153" s="85"/>
      <c r="AP153" s="85"/>
      <c r="AQ153" s="84"/>
      <c r="AR153" s="85"/>
      <c r="AS153" s="85"/>
      <c r="AT153" s="85"/>
      <c r="AU153" s="84"/>
      <c r="AV153" s="84"/>
      <c r="AW153" s="84"/>
      <c r="AX153" s="84"/>
      <c r="AY153" s="85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5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5"/>
      <c r="DZ153" s="84"/>
      <c r="EA153" s="84"/>
      <c r="EB153" s="84"/>
      <c r="EC153" s="84"/>
      <c r="ED153" s="84"/>
      <c r="EE153" s="84"/>
      <c r="EF153" s="84"/>
      <c r="EG153" s="84"/>
      <c r="ES153" s="85"/>
      <c r="ET153" s="85"/>
      <c r="EU153" s="85"/>
      <c r="EV153" s="85"/>
      <c r="EW153" s="85"/>
      <c r="EX153" s="85"/>
      <c r="EY153" s="85"/>
      <c r="EZ153" s="85"/>
      <c r="FA153" s="85"/>
      <c r="FB153" s="85"/>
      <c r="FC153" s="85"/>
      <c r="FD153" s="85"/>
      <c r="FE153" s="85"/>
      <c r="FF153" s="85"/>
      <c r="FG153" s="85"/>
      <c r="FS153" s="85"/>
      <c r="FT153" s="85"/>
      <c r="FU153" s="85"/>
      <c r="FV153" s="85"/>
      <c r="FW153" s="85"/>
      <c r="FX153" s="85"/>
      <c r="FY153" s="85"/>
      <c r="FZ153" s="85"/>
      <c r="GA153" s="85"/>
      <c r="GB153" s="85"/>
    </row>
    <row r="154" spans="2:184">
      <c r="B154" s="84"/>
      <c r="C154" s="85"/>
      <c r="D154" s="84"/>
      <c r="E154" s="85"/>
      <c r="F154" s="84"/>
      <c r="G154" s="84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4"/>
      <c r="AG154" s="85"/>
      <c r="AH154" s="88"/>
      <c r="AI154" s="84"/>
      <c r="AJ154" s="85"/>
      <c r="AK154" s="85"/>
      <c r="AL154" s="85"/>
      <c r="AM154" s="85"/>
      <c r="AO154" s="85"/>
      <c r="AP154" s="85"/>
      <c r="AQ154" s="84"/>
      <c r="AR154" s="85"/>
      <c r="AS154" s="85"/>
      <c r="AT154" s="85"/>
      <c r="AU154" s="84"/>
      <c r="AV154" s="84"/>
      <c r="AW154" s="84"/>
      <c r="AX154" s="84"/>
      <c r="AY154" s="85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5"/>
      <c r="DF154" s="84"/>
      <c r="DG154" s="84"/>
      <c r="DH154" s="84"/>
      <c r="DI154" s="84"/>
      <c r="DJ154" s="84"/>
      <c r="DK154" s="84"/>
      <c r="DL154" s="84"/>
      <c r="DM154" s="84"/>
      <c r="DN154" s="84"/>
      <c r="DO154" s="84"/>
      <c r="DP154" s="84"/>
      <c r="DQ154" s="84"/>
      <c r="DR154" s="85"/>
      <c r="DZ154" s="84"/>
      <c r="EA154" s="84"/>
      <c r="EB154" s="84"/>
      <c r="EC154" s="84"/>
      <c r="ED154" s="84"/>
      <c r="EE154" s="84"/>
      <c r="EF154" s="84"/>
      <c r="EG154" s="84"/>
      <c r="ES154" s="85"/>
      <c r="ET154" s="85"/>
      <c r="EU154" s="85"/>
      <c r="EV154" s="85"/>
      <c r="EW154" s="85"/>
      <c r="EX154" s="85"/>
      <c r="EY154" s="85"/>
      <c r="EZ154" s="85"/>
      <c r="FA154" s="85"/>
      <c r="FB154" s="85"/>
      <c r="FC154" s="85"/>
      <c r="FD154" s="85"/>
      <c r="FE154" s="85"/>
      <c r="FF154" s="85"/>
      <c r="FG154" s="85"/>
      <c r="FS154" s="85"/>
      <c r="FT154" s="85"/>
      <c r="FU154" s="85"/>
      <c r="FV154" s="85"/>
      <c r="FW154" s="85"/>
      <c r="FX154" s="85"/>
      <c r="FY154" s="85"/>
      <c r="FZ154" s="85"/>
      <c r="GA154" s="85"/>
      <c r="GB154" s="85"/>
    </row>
    <row r="155" spans="2:184">
      <c r="B155" s="84"/>
      <c r="C155" s="85"/>
      <c r="D155" s="84"/>
      <c r="E155" s="85"/>
      <c r="F155" s="84"/>
      <c r="G155" s="84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4"/>
      <c r="AG155" s="85"/>
      <c r="AH155" s="88"/>
      <c r="AI155" s="84"/>
      <c r="AJ155" s="85"/>
      <c r="AK155" s="85"/>
      <c r="AL155" s="85"/>
      <c r="AM155" s="85"/>
      <c r="AO155" s="85"/>
      <c r="AP155" s="85"/>
      <c r="AQ155" s="84"/>
      <c r="AR155" s="85"/>
      <c r="AS155" s="85"/>
      <c r="AT155" s="85"/>
      <c r="AU155" s="84"/>
      <c r="AV155" s="84"/>
      <c r="AW155" s="84"/>
      <c r="AX155" s="84"/>
      <c r="AY155" s="85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  <c r="CX155" s="85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  <c r="DR155" s="85"/>
      <c r="DZ155" s="84"/>
      <c r="EA155" s="84"/>
      <c r="EB155" s="84"/>
      <c r="EC155" s="84"/>
      <c r="ED155" s="84"/>
      <c r="EE155" s="84"/>
      <c r="EF155" s="84"/>
      <c r="EG155" s="84"/>
      <c r="ES155" s="85"/>
      <c r="ET155" s="85"/>
      <c r="EU155" s="85"/>
      <c r="EV155" s="85"/>
      <c r="EW155" s="85"/>
      <c r="EX155" s="85"/>
      <c r="EY155" s="85"/>
      <c r="EZ155" s="85"/>
      <c r="FA155" s="85"/>
      <c r="FB155" s="85"/>
      <c r="FC155" s="85"/>
      <c r="FD155" s="85"/>
      <c r="FE155" s="85"/>
      <c r="FF155" s="85"/>
      <c r="FG155" s="85"/>
      <c r="FS155" s="85"/>
      <c r="FT155" s="85"/>
      <c r="FU155" s="85"/>
      <c r="FV155" s="85"/>
      <c r="FW155" s="85"/>
      <c r="FX155" s="85"/>
      <c r="FY155" s="85"/>
      <c r="FZ155" s="85"/>
      <c r="GA155" s="85"/>
      <c r="GB155" s="85"/>
    </row>
    <row r="156" spans="2:184">
      <c r="B156" s="84"/>
      <c r="C156" s="85"/>
      <c r="D156" s="84"/>
      <c r="E156" s="85"/>
      <c r="F156" s="84"/>
      <c r="G156" s="84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4"/>
      <c r="AG156" s="85"/>
      <c r="AH156" s="88"/>
      <c r="AI156" s="84"/>
      <c r="AJ156" s="85"/>
      <c r="AK156" s="85"/>
      <c r="AL156" s="85"/>
      <c r="AM156" s="85"/>
      <c r="AO156" s="85"/>
      <c r="AP156" s="85"/>
      <c r="AQ156" s="84"/>
      <c r="AR156" s="85"/>
      <c r="AS156" s="85"/>
      <c r="AT156" s="85"/>
      <c r="AU156" s="84"/>
      <c r="AV156" s="84"/>
      <c r="AW156" s="84"/>
      <c r="AX156" s="84"/>
      <c r="AY156" s="85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5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5"/>
      <c r="DZ156" s="84"/>
      <c r="EA156" s="84"/>
      <c r="EB156" s="84"/>
      <c r="EC156" s="84"/>
      <c r="ED156" s="84"/>
      <c r="EE156" s="84"/>
      <c r="EF156" s="84"/>
      <c r="EG156" s="84"/>
      <c r="ES156" s="85"/>
      <c r="ET156" s="85"/>
      <c r="EU156" s="85"/>
      <c r="EV156" s="85"/>
      <c r="EW156" s="85"/>
      <c r="EX156" s="85"/>
      <c r="EY156" s="85"/>
      <c r="EZ156" s="85"/>
      <c r="FA156" s="85"/>
      <c r="FB156" s="85"/>
      <c r="FC156" s="85"/>
      <c r="FD156" s="85"/>
      <c r="FE156" s="85"/>
      <c r="FF156" s="85"/>
      <c r="FG156" s="85"/>
      <c r="FS156" s="85"/>
      <c r="FT156" s="85"/>
      <c r="FU156" s="85"/>
      <c r="FV156" s="85"/>
      <c r="FW156" s="85"/>
      <c r="FX156" s="85"/>
      <c r="FY156" s="85"/>
      <c r="FZ156" s="85"/>
      <c r="GA156" s="85"/>
      <c r="GB156" s="85"/>
    </row>
    <row r="157" spans="2:184">
      <c r="B157" s="84"/>
      <c r="C157" s="85"/>
      <c r="D157" s="84"/>
      <c r="E157" s="85"/>
      <c r="F157" s="84"/>
      <c r="G157" s="84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4"/>
      <c r="AG157" s="85"/>
      <c r="AH157" s="88"/>
      <c r="AI157" s="84"/>
      <c r="AJ157" s="85"/>
      <c r="AK157" s="85"/>
      <c r="AL157" s="85"/>
      <c r="AM157" s="85"/>
      <c r="AO157" s="85"/>
      <c r="AP157" s="85"/>
      <c r="AQ157" s="84"/>
      <c r="AR157" s="85"/>
      <c r="AS157" s="85"/>
      <c r="AT157" s="85"/>
      <c r="AU157" s="84"/>
      <c r="AV157" s="84"/>
      <c r="AW157" s="84"/>
      <c r="AX157" s="84"/>
      <c r="AY157" s="85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5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5"/>
      <c r="DZ157" s="84"/>
      <c r="EA157" s="84"/>
      <c r="EB157" s="84"/>
      <c r="EC157" s="84"/>
      <c r="ED157" s="84"/>
      <c r="EE157" s="84"/>
      <c r="EF157" s="84"/>
      <c r="EG157" s="84"/>
      <c r="ES157" s="85"/>
      <c r="ET157" s="85"/>
      <c r="EU157" s="85"/>
      <c r="EV157" s="85"/>
      <c r="EW157" s="85"/>
      <c r="EX157" s="85"/>
      <c r="EY157" s="85"/>
      <c r="EZ157" s="85"/>
      <c r="FA157" s="85"/>
      <c r="FB157" s="85"/>
      <c r="FC157" s="85"/>
      <c r="FD157" s="85"/>
      <c r="FE157" s="85"/>
      <c r="FF157" s="85"/>
      <c r="FG157" s="85"/>
      <c r="FS157" s="85"/>
      <c r="FT157" s="85"/>
      <c r="FU157" s="85"/>
      <c r="FV157" s="85"/>
      <c r="FW157" s="85"/>
      <c r="FX157" s="85"/>
      <c r="FY157" s="85"/>
      <c r="FZ157" s="85"/>
      <c r="GA157" s="85"/>
      <c r="GB157" s="85"/>
    </row>
    <row r="158" spans="2:184">
      <c r="B158" s="84"/>
      <c r="C158" s="85"/>
      <c r="D158" s="84"/>
      <c r="E158" s="85"/>
      <c r="F158" s="84"/>
      <c r="G158" s="84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4"/>
      <c r="AG158" s="85"/>
      <c r="AH158" s="88"/>
      <c r="AI158" s="84"/>
      <c r="AJ158" s="85"/>
      <c r="AK158" s="85"/>
      <c r="AL158" s="85"/>
      <c r="AM158" s="85"/>
      <c r="AO158" s="85"/>
      <c r="AP158" s="85"/>
      <c r="AQ158" s="84"/>
      <c r="AR158" s="85"/>
      <c r="AS158" s="85"/>
      <c r="AT158" s="85"/>
      <c r="AU158" s="84"/>
      <c r="AV158" s="84"/>
      <c r="AW158" s="84"/>
      <c r="AX158" s="84"/>
      <c r="AY158" s="85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5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5"/>
      <c r="DZ158" s="84"/>
      <c r="EA158" s="84"/>
      <c r="EB158" s="84"/>
      <c r="EC158" s="84"/>
      <c r="ED158" s="84"/>
      <c r="EE158" s="84"/>
      <c r="EF158" s="84"/>
      <c r="EG158" s="84"/>
      <c r="ES158" s="85"/>
      <c r="ET158" s="85"/>
      <c r="EU158" s="85"/>
      <c r="EV158" s="85"/>
      <c r="EW158" s="85"/>
      <c r="EX158" s="85"/>
      <c r="EY158" s="85"/>
      <c r="EZ158" s="85"/>
      <c r="FA158" s="85"/>
      <c r="FB158" s="85"/>
      <c r="FC158" s="85"/>
      <c r="FD158" s="85"/>
      <c r="FE158" s="85"/>
      <c r="FF158" s="85"/>
      <c r="FG158" s="85"/>
      <c r="FS158" s="85"/>
      <c r="FT158" s="85"/>
      <c r="FU158" s="85"/>
      <c r="FV158" s="85"/>
      <c r="FW158" s="85"/>
      <c r="FX158" s="85"/>
      <c r="FY158" s="85"/>
      <c r="FZ158" s="85"/>
      <c r="GA158" s="85"/>
      <c r="GB158" s="85"/>
    </row>
    <row r="159" spans="2:184">
      <c r="B159" s="84"/>
      <c r="C159" s="85"/>
      <c r="D159" s="84"/>
      <c r="E159" s="85"/>
      <c r="F159" s="84"/>
      <c r="G159" s="84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4"/>
      <c r="AG159" s="85"/>
      <c r="AH159" s="88"/>
      <c r="AI159" s="84"/>
      <c r="AJ159" s="85"/>
      <c r="AK159" s="85"/>
      <c r="AL159" s="85"/>
      <c r="AM159" s="85"/>
      <c r="AO159" s="85"/>
      <c r="AP159" s="85"/>
      <c r="AQ159" s="84"/>
      <c r="AR159" s="85"/>
      <c r="AS159" s="85"/>
      <c r="AT159" s="85"/>
      <c r="AU159" s="84"/>
      <c r="AV159" s="84"/>
      <c r="AW159" s="84"/>
      <c r="AX159" s="84"/>
      <c r="AY159" s="85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5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5"/>
      <c r="DZ159" s="84"/>
      <c r="EA159" s="84"/>
      <c r="EB159" s="84"/>
      <c r="EC159" s="84"/>
      <c r="ED159" s="84"/>
      <c r="EE159" s="84"/>
      <c r="EF159" s="84"/>
      <c r="EG159" s="84"/>
      <c r="ES159" s="85"/>
      <c r="ET159" s="85"/>
      <c r="EU159" s="85"/>
      <c r="EV159" s="85"/>
      <c r="EW159" s="85"/>
      <c r="EX159" s="85"/>
      <c r="EY159" s="85"/>
      <c r="EZ159" s="85"/>
      <c r="FA159" s="85"/>
      <c r="FB159" s="85"/>
      <c r="FC159" s="85"/>
      <c r="FD159" s="85"/>
      <c r="FE159" s="85"/>
      <c r="FF159" s="85"/>
      <c r="FG159" s="85"/>
      <c r="FS159" s="85"/>
      <c r="FT159" s="85"/>
      <c r="FU159" s="85"/>
      <c r="FV159" s="85"/>
      <c r="FW159" s="85"/>
      <c r="FX159" s="85"/>
      <c r="FY159" s="85"/>
      <c r="FZ159" s="85"/>
      <c r="GA159" s="85"/>
      <c r="GB159" s="85"/>
    </row>
    <row r="160" spans="2:184">
      <c r="B160" s="84"/>
      <c r="C160" s="85"/>
      <c r="D160" s="84"/>
      <c r="E160" s="85"/>
      <c r="F160" s="84"/>
      <c r="G160" s="84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4"/>
      <c r="AG160" s="85"/>
      <c r="AH160" s="88"/>
      <c r="AI160" s="84"/>
      <c r="AJ160" s="85"/>
      <c r="AK160" s="85"/>
      <c r="AL160" s="85"/>
      <c r="AM160" s="85"/>
      <c r="AO160" s="85"/>
      <c r="AP160" s="85"/>
      <c r="AQ160" s="84"/>
      <c r="AR160" s="85"/>
      <c r="AS160" s="85"/>
      <c r="AT160" s="85"/>
      <c r="AU160" s="84"/>
      <c r="AV160" s="84"/>
      <c r="AW160" s="84"/>
      <c r="AX160" s="84"/>
      <c r="AY160" s="85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5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5"/>
      <c r="DZ160" s="84"/>
      <c r="EA160" s="84"/>
      <c r="EB160" s="84"/>
      <c r="EC160" s="84"/>
      <c r="ED160" s="84"/>
      <c r="EE160" s="84"/>
      <c r="EF160" s="84"/>
      <c r="EG160" s="84"/>
      <c r="ES160" s="85"/>
      <c r="ET160" s="85"/>
      <c r="EU160" s="85"/>
      <c r="EV160" s="85"/>
      <c r="EW160" s="85"/>
      <c r="EX160" s="85"/>
      <c r="EY160" s="85"/>
      <c r="EZ160" s="85"/>
      <c r="FA160" s="85"/>
      <c r="FB160" s="85"/>
      <c r="FC160" s="85"/>
      <c r="FD160" s="85"/>
      <c r="FE160" s="85"/>
      <c r="FF160" s="85"/>
      <c r="FG160" s="85"/>
      <c r="FS160" s="85"/>
      <c r="FT160" s="85"/>
      <c r="FU160" s="85"/>
      <c r="FV160" s="85"/>
      <c r="FW160" s="85"/>
      <c r="FX160" s="85"/>
      <c r="FY160" s="85"/>
      <c r="FZ160" s="85"/>
      <c r="GA160" s="85"/>
      <c r="GB160" s="85"/>
    </row>
    <row r="161" spans="2:184">
      <c r="B161" s="84"/>
      <c r="C161" s="85"/>
      <c r="D161" s="84"/>
      <c r="E161" s="85"/>
      <c r="F161" s="84"/>
      <c r="G161" s="84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4"/>
      <c r="AG161" s="85"/>
      <c r="AH161" s="88"/>
      <c r="AI161" s="84"/>
      <c r="AJ161" s="85"/>
      <c r="AK161" s="85"/>
      <c r="AL161" s="85"/>
      <c r="AM161" s="85"/>
      <c r="AO161" s="85"/>
      <c r="AP161" s="85"/>
      <c r="AQ161" s="84"/>
      <c r="AR161" s="85"/>
      <c r="AS161" s="85"/>
      <c r="AT161" s="85"/>
      <c r="AU161" s="84"/>
      <c r="AV161" s="84"/>
      <c r="AW161" s="84"/>
      <c r="AX161" s="84"/>
      <c r="AY161" s="85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5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5"/>
      <c r="DZ161" s="84"/>
      <c r="EA161" s="84"/>
      <c r="EB161" s="84"/>
      <c r="EC161" s="84"/>
      <c r="ED161" s="84"/>
      <c r="EE161" s="84"/>
      <c r="EF161" s="84"/>
      <c r="EG161" s="84"/>
      <c r="ES161" s="85"/>
      <c r="ET161" s="85"/>
      <c r="EU161" s="85"/>
      <c r="EV161" s="85"/>
      <c r="EW161" s="85"/>
      <c r="EX161" s="85"/>
      <c r="EY161" s="85"/>
      <c r="EZ161" s="85"/>
      <c r="FA161" s="85"/>
      <c r="FB161" s="85"/>
      <c r="FC161" s="85"/>
      <c r="FD161" s="85"/>
      <c r="FE161" s="85"/>
      <c r="FF161" s="85"/>
      <c r="FG161" s="85"/>
      <c r="FS161" s="85"/>
      <c r="FT161" s="85"/>
      <c r="FU161" s="85"/>
      <c r="FV161" s="85"/>
      <c r="FW161" s="85"/>
      <c r="FX161" s="85"/>
      <c r="FY161" s="85"/>
      <c r="FZ161" s="85"/>
      <c r="GA161" s="85"/>
      <c r="GB161" s="85"/>
    </row>
    <row r="162" spans="2:184">
      <c r="B162" s="84"/>
      <c r="C162" s="85"/>
      <c r="D162" s="84"/>
      <c r="E162" s="85"/>
      <c r="F162" s="84"/>
      <c r="G162" s="84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4"/>
      <c r="AG162" s="85"/>
      <c r="AH162" s="88"/>
      <c r="AI162" s="84"/>
      <c r="AJ162" s="85"/>
      <c r="AK162" s="85"/>
      <c r="AL162" s="85"/>
      <c r="AM162" s="85"/>
      <c r="AO162" s="85"/>
      <c r="AP162" s="85"/>
      <c r="AQ162" s="84"/>
      <c r="AR162" s="85"/>
      <c r="AS162" s="85"/>
      <c r="AT162" s="85"/>
      <c r="AU162" s="84"/>
      <c r="AV162" s="84"/>
      <c r="AW162" s="84"/>
      <c r="AX162" s="84"/>
      <c r="AY162" s="85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5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5"/>
      <c r="DZ162" s="84"/>
      <c r="EA162" s="84"/>
      <c r="EB162" s="84"/>
      <c r="EC162" s="84"/>
      <c r="ED162" s="84"/>
      <c r="EE162" s="84"/>
      <c r="EF162" s="84"/>
      <c r="EG162" s="84"/>
      <c r="ES162" s="85"/>
      <c r="ET162" s="85"/>
      <c r="EU162" s="85"/>
      <c r="EV162" s="85"/>
      <c r="EW162" s="85"/>
      <c r="EX162" s="85"/>
      <c r="EY162" s="85"/>
      <c r="EZ162" s="85"/>
      <c r="FA162" s="85"/>
      <c r="FB162" s="85"/>
      <c r="FC162" s="85"/>
      <c r="FD162" s="85"/>
      <c r="FE162" s="85"/>
      <c r="FF162" s="85"/>
      <c r="FG162" s="85"/>
      <c r="FS162" s="85"/>
      <c r="FT162" s="85"/>
      <c r="FU162" s="85"/>
      <c r="FV162" s="85"/>
      <c r="FW162" s="85"/>
      <c r="FX162" s="85"/>
      <c r="FY162" s="85"/>
      <c r="FZ162" s="85"/>
      <c r="GA162" s="85"/>
      <c r="GB162" s="85"/>
    </row>
    <row r="163" spans="2:184">
      <c r="B163" s="84"/>
      <c r="C163" s="85"/>
      <c r="D163" s="84"/>
      <c r="E163" s="85"/>
      <c r="F163" s="84"/>
      <c r="G163" s="84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4"/>
      <c r="AG163" s="85"/>
      <c r="AH163" s="88"/>
      <c r="AI163" s="84"/>
      <c r="AJ163" s="85"/>
      <c r="AK163" s="85"/>
      <c r="AL163" s="85"/>
      <c r="AM163" s="85"/>
      <c r="AO163" s="85"/>
      <c r="AP163" s="85"/>
      <c r="AQ163" s="84"/>
      <c r="AR163" s="85"/>
      <c r="AS163" s="85"/>
      <c r="AT163" s="85"/>
      <c r="AU163" s="84"/>
      <c r="AV163" s="84"/>
      <c r="AW163" s="84"/>
      <c r="AX163" s="84"/>
      <c r="AY163" s="85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5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5"/>
      <c r="DZ163" s="84"/>
      <c r="EA163" s="84"/>
      <c r="EB163" s="84"/>
      <c r="EC163" s="84"/>
      <c r="ED163" s="84"/>
      <c r="EE163" s="84"/>
      <c r="EF163" s="84"/>
      <c r="EG163" s="84"/>
      <c r="ES163" s="85"/>
      <c r="ET163" s="85"/>
      <c r="EU163" s="85"/>
      <c r="EV163" s="85"/>
      <c r="EW163" s="85"/>
      <c r="EX163" s="85"/>
      <c r="EY163" s="85"/>
      <c r="EZ163" s="85"/>
      <c r="FA163" s="85"/>
      <c r="FB163" s="85"/>
      <c r="FC163" s="85"/>
      <c r="FD163" s="85"/>
      <c r="FE163" s="85"/>
      <c r="FF163" s="85"/>
      <c r="FG163" s="85"/>
      <c r="FS163" s="85"/>
      <c r="FT163" s="85"/>
      <c r="FU163" s="85"/>
      <c r="FV163" s="85"/>
      <c r="FW163" s="85"/>
      <c r="FX163" s="85"/>
      <c r="FY163" s="85"/>
      <c r="FZ163" s="85"/>
      <c r="GA163" s="85"/>
      <c r="GB163" s="85"/>
    </row>
    <row r="164" spans="2:184">
      <c r="B164" s="84"/>
      <c r="C164" s="85"/>
      <c r="D164" s="84"/>
      <c r="E164" s="85"/>
      <c r="F164" s="84"/>
      <c r="G164" s="84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4"/>
      <c r="AG164" s="85"/>
      <c r="AH164" s="88"/>
      <c r="AI164" s="84"/>
      <c r="AJ164" s="85"/>
      <c r="AK164" s="85"/>
      <c r="AL164" s="85"/>
      <c r="AM164" s="85"/>
      <c r="AO164" s="85"/>
      <c r="AP164" s="85"/>
      <c r="AQ164" s="84"/>
      <c r="AR164" s="85"/>
      <c r="AS164" s="85"/>
      <c r="AT164" s="85"/>
      <c r="AU164" s="84"/>
      <c r="AV164" s="84"/>
      <c r="AW164" s="84"/>
      <c r="AX164" s="84"/>
      <c r="AY164" s="85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  <c r="CX164" s="85"/>
      <c r="DF164" s="84"/>
      <c r="DG164" s="84"/>
      <c r="DH164" s="84"/>
      <c r="DI164" s="84"/>
      <c r="DJ164" s="84"/>
      <c r="DK164" s="84"/>
      <c r="DL164" s="84"/>
      <c r="DM164" s="84"/>
      <c r="DN164" s="84"/>
      <c r="DO164" s="84"/>
      <c r="DP164" s="84"/>
      <c r="DQ164" s="84"/>
      <c r="DR164" s="85"/>
      <c r="DZ164" s="84"/>
      <c r="EA164" s="84"/>
      <c r="EB164" s="84"/>
      <c r="EC164" s="84"/>
      <c r="ED164" s="84"/>
      <c r="EE164" s="84"/>
      <c r="EF164" s="84"/>
      <c r="EG164" s="84"/>
      <c r="ES164" s="85"/>
      <c r="ET164" s="85"/>
      <c r="EU164" s="85"/>
      <c r="EV164" s="85"/>
      <c r="EW164" s="85"/>
      <c r="EX164" s="85"/>
      <c r="EY164" s="85"/>
      <c r="EZ164" s="85"/>
      <c r="FA164" s="85"/>
      <c r="FB164" s="85"/>
      <c r="FC164" s="85"/>
      <c r="FD164" s="85"/>
      <c r="FE164" s="85"/>
      <c r="FF164" s="85"/>
      <c r="FG164" s="85"/>
      <c r="FS164" s="85"/>
      <c r="FT164" s="85"/>
      <c r="FU164" s="85"/>
      <c r="FV164" s="85"/>
      <c r="FW164" s="85"/>
      <c r="FX164" s="85"/>
      <c r="FY164" s="85"/>
      <c r="FZ164" s="85"/>
      <c r="GA164" s="85"/>
      <c r="GB164" s="85"/>
    </row>
    <row r="165" spans="2:184">
      <c r="B165" s="84"/>
      <c r="C165" s="85"/>
      <c r="D165" s="84"/>
      <c r="E165" s="85"/>
      <c r="F165" s="84"/>
      <c r="G165" s="84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4"/>
      <c r="AG165" s="85"/>
      <c r="AH165" s="88"/>
      <c r="AI165" s="84"/>
      <c r="AJ165" s="85"/>
      <c r="AK165" s="85"/>
      <c r="AL165" s="85"/>
      <c r="AM165" s="85"/>
      <c r="AO165" s="85"/>
      <c r="AP165" s="85"/>
      <c r="AQ165" s="84"/>
      <c r="AR165" s="85"/>
      <c r="AS165" s="85"/>
      <c r="AT165" s="85"/>
      <c r="AU165" s="84"/>
      <c r="AV165" s="84"/>
      <c r="AW165" s="84"/>
      <c r="AX165" s="84"/>
      <c r="AY165" s="85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  <c r="CX165" s="85"/>
      <c r="DF165" s="84"/>
      <c r="DG165" s="84"/>
      <c r="DH165" s="84"/>
      <c r="DI165" s="84"/>
      <c r="DJ165" s="84"/>
      <c r="DK165" s="84"/>
      <c r="DL165" s="84"/>
      <c r="DM165" s="84"/>
      <c r="DN165" s="84"/>
      <c r="DO165" s="84"/>
      <c r="DP165" s="84"/>
      <c r="DQ165" s="84"/>
      <c r="DR165" s="85"/>
      <c r="DZ165" s="84"/>
      <c r="EA165" s="84"/>
      <c r="EB165" s="84"/>
      <c r="EC165" s="84"/>
      <c r="ED165" s="84"/>
      <c r="EE165" s="84"/>
      <c r="EF165" s="84"/>
      <c r="EG165" s="84"/>
      <c r="ES165" s="85"/>
      <c r="ET165" s="85"/>
      <c r="EU165" s="85"/>
      <c r="EV165" s="85"/>
      <c r="EW165" s="85"/>
      <c r="EX165" s="85"/>
      <c r="EY165" s="85"/>
      <c r="EZ165" s="85"/>
      <c r="FA165" s="85"/>
      <c r="FB165" s="85"/>
      <c r="FC165" s="85"/>
      <c r="FD165" s="85"/>
      <c r="FE165" s="85"/>
      <c r="FF165" s="85"/>
      <c r="FG165" s="85"/>
      <c r="FS165" s="85"/>
      <c r="FT165" s="85"/>
      <c r="FU165" s="85"/>
      <c r="FV165" s="85"/>
      <c r="FW165" s="85"/>
      <c r="FX165" s="85"/>
      <c r="FY165" s="85"/>
      <c r="FZ165" s="85"/>
      <c r="GA165" s="85"/>
      <c r="GB165" s="85"/>
    </row>
    <row r="166" spans="2:184">
      <c r="B166" s="84"/>
      <c r="C166" s="85"/>
      <c r="D166" s="84"/>
      <c r="E166" s="85"/>
      <c r="F166" s="84"/>
      <c r="G166" s="84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4"/>
      <c r="AG166" s="85"/>
      <c r="AH166" s="88"/>
      <c r="AI166" s="84"/>
      <c r="AJ166" s="85"/>
      <c r="AK166" s="85"/>
      <c r="AL166" s="85"/>
      <c r="AM166" s="85"/>
      <c r="AO166" s="85"/>
      <c r="AP166" s="85"/>
      <c r="AQ166" s="84"/>
      <c r="AR166" s="85"/>
      <c r="AS166" s="85"/>
      <c r="AT166" s="85"/>
      <c r="AU166" s="84"/>
      <c r="AV166" s="84"/>
      <c r="AW166" s="84"/>
      <c r="AX166" s="84"/>
      <c r="AY166" s="85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5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5"/>
      <c r="DZ166" s="84"/>
      <c r="EA166" s="84"/>
      <c r="EB166" s="84"/>
      <c r="EC166" s="84"/>
      <c r="ED166" s="84"/>
      <c r="EE166" s="84"/>
      <c r="EF166" s="84"/>
      <c r="EG166" s="84"/>
      <c r="ES166" s="85"/>
      <c r="ET166" s="85"/>
      <c r="EU166" s="85"/>
      <c r="EV166" s="85"/>
      <c r="EW166" s="85"/>
      <c r="EX166" s="85"/>
      <c r="EY166" s="85"/>
      <c r="EZ166" s="85"/>
      <c r="FA166" s="85"/>
      <c r="FB166" s="85"/>
      <c r="FC166" s="85"/>
      <c r="FD166" s="85"/>
      <c r="FE166" s="85"/>
      <c r="FF166" s="85"/>
      <c r="FG166" s="85"/>
      <c r="FS166" s="85"/>
      <c r="FT166" s="85"/>
      <c r="FU166" s="85"/>
      <c r="FV166" s="85"/>
      <c r="FW166" s="85"/>
      <c r="FX166" s="85"/>
      <c r="FY166" s="85"/>
      <c r="FZ166" s="85"/>
      <c r="GA166" s="85"/>
      <c r="GB166" s="85"/>
    </row>
    <row r="167" spans="2:184">
      <c r="B167" s="84"/>
      <c r="C167" s="85"/>
      <c r="D167" s="84"/>
      <c r="E167" s="85"/>
      <c r="F167" s="84"/>
      <c r="G167" s="84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4"/>
      <c r="AG167" s="85"/>
      <c r="AH167" s="88"/>
      <c r="AI167" s="84"/>
      <c r="AJ167" s="85"/>
      <c r="AK167" s="85"/>
      <c r="AL167" s="85"/>
      <c r="AM167" s="85"/>
      <c r="AO167" s="85"/>
      <c r="AP167" s="85"/>
      <c r="AQ167" s="84"/>
      <c r="AR167" s="85"/>
      <c r="AS167" s="85"/>
      <c r="AT167" s="85"/>
      <c r="AU167" s="84"/>
      <c r="AV167" s="84"/>
      <c r="AW167" s="84"/>
      <c r="AX167" s="84"/>
      <c r="AY167" s="85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5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5"/>
      <c r="DZ167" s="84"/>
      <c r="EA167" s="84"/>
      <c r="EB167" s="84"/>
      <c r="EC167" s="84"/>
      <c r="ED167" s="84"/>
      <c r="EE167" s="84"/>
      <c r="EF167" s="84"/>
      <c r="EG167" s="84"/>
      <c r="ES167" s="85"/>
      <c r="ET167" s="85"/>
      <c r="EU167" s="85"/>
      <c r="EV167" s="85"/>
      <c r="EW167" s="85"/>
      <c r="EX167" s="85"/>
      <c r="EY167" s="85"/>
      <c r="EZ167" s="85"/>
      <c r="FA167" s="85"/>
      <c r="FB167" s="85"/>
      <c r="FC167" s="85"/>
      <c r="FD167" s="85"/>
      <c r="FE167" s="85"/>
      <c r="FF167" s="85"/>
      <c r="FG167" s="85"/>
      <c r="FS167" s="85"/>
      <c r="FT167" s="85"/>
      <c r="FU167" s="85"/>
      <c r="FV167" s="85"/>
      <c r="FW167" s="85"/>
      <c r="FX167" s="85"/>
      <c r="FY167" s="85"/>
      <c r="FZ167" s="85"/>
      <c r="GA167" s="85"/>
      <c r="GB167" s="85"/>
    </row>
    <row r="168" spans="2:184">
      <c r="B168" s="84"/>
      <c r="C168" s="85"/>
      <c r="D168" s="84"/>
      <c r="E168" s="85"/>
      <c r="F168" s="84"/>
      <c r="G168" s="84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4"/>
      <c r="AG168" s="85"/>
      <c r="AH168" s="88"/>
      <c r="AI168" s="84"/>
      <c r="AJ168" s="85"/>
      <c r="AK168" s="85"/>
      <c r="AL168" s="85"/>
      <c r="AM168" s="85"/>
      <c r="AO168" s="85"/>
      <c r="AP168" s="85"/>
      <c r="AQ168" s="84"/>
      <c r="AR168" s="85"/>
      <c r="AS168" s="85"/>
      <c r="AT168" s="85"/>
      <c r="AU168" s="84"/>
      <c r="AV168" s="84"/>
      <c r="AW168" s="84"/>
      <c r="AX168" s="84"/>
      <c r="AY168" s="85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  <c r="CA168" s="84"/>
      <c r="CB168" s="84"/>
      <c r="CC168" s="84"/>
      <c r="CD168" s="84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  <c r="CX168" s="85"/>
      <c r="DF168" s="84"/>
      <c r="DG168" s="84"/>
      <c r="DH168" s="84"/>
      <c r="DI168" s="84"/>
      <c r="DJ168" s="84"/>
      <c r="DK168" s="84"/>
      <c r="DL168" s="84"/>
      <c r="DM168" s="84"/>
      <c r="DN168" s="84"/>
      <c r="DO168" s="84"/>
      <c r="DP168" s="84"/>
      <c r="DQ168" s="84"/>
      <c r="DR168" s="85"/>
      <c r="DZ168" s="84"/>
      <c r="EA168" s="84"/>
      <c r="EB168" s="84"/>
      <c r="EC168" s="84"/>
      <c r="ED168" s="84"/>
      <c r="EE168" s="84"/>
      <c r="EF168" s="84"/>
      <c r="EG168" s="84"/>
      <c r="ES168" s="85"/>
      <c r="ET168" s="85"/>
      <c r="EU168" s="85"/>
      <c r="EV168" s="85"/>
      <c r="EW168" s="85"/>
      <c r="EX168" s="85"/>
      <c r="EY168" s="85"/>
      <c r="EZ168" s="85"/>
      <c r="FA168" s="85"/>
      <c r="FB168" s="85"/>
      <c r="FC168" s="85"/>
      <c r="FD168" s="85"/>
      <c r="FE168" s="85"/>
      <c r="FF168" s="85"/>
      <c r="FG168" s="85"/>
      <c r="FS168" s="85"/>
      <c r="FT168" s="85"/>
      <c r="FU168" s="85"/>
      <c r="FV168" s="85"/>
      <c r="FW168" s="85"/>
      <c r="FX168" s="85"/>
      <c r="FY168" s="85"/>
      <c r="FZ168" s="85"/>
      <c r="GA168" s="85"/>
      <c r="GB168" s="85"/>
    </row>
    <row r="169" spans="2:184">
      <c r="B169" s="84"/>
      <c r="C169" s="85"/>
      <c r="D169" s="84"/>
      <c r="E169" s="85"/>
      <c r="F169" s="84"/>
      <c r="G169" s="84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4"/>
      <c r="AG169" s="85"/>
      <c r="AH169" s="88"/>
      <c r="AI169" s="84"/>
      <c r="AJ169" s="85"/>
      <c r="AK169" s="85"/>
      <c r="AL169" s="85"/>
      <c r="AM169" s="85"/>
      <c r="AO169" s="85"/>
      <c r="AP169" s="85"/>
      <c r="AQ169" s="84"/>
      <c r="AR169" s="85"/>
      <c r="AS169" s="85"/>
      <c r="AT169" s="85"/>
      <c r="AU169" s="84"/>
      <c r="AV169" s="84"/>
      <c r="AW169" s="84"/>
      <c r="AX169" s="84"/>
      <c r="AY169" s="85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5"/>
      <c r="DF169" s="84"/>
      <c r="DG169" s="84"/>
      <c r="DH169" s="84"/>
      <c r="DI169" s="84"/>
      <c r="DJ169" s="84"/>
      <c r="DK169" s="84"/>
      <c r="DL169" s="84"/>
      <c r="DM169" s="84"/>
      <c r="DN169" s="84"/>
      <c r="DO169" s="84"/>
      <c r="DP169" s="84"/>
      <c r="DQ169" s="84"/>
      <c r="DR169" s="85"/>
      <c r="DZ169" s="84"/>
      <c r="EA169" s="84"/>
      <c r="EB169" s="84"/>
      <c r="EC169" s="84"/>
      <c r="ED169" s="84"/>
      <c r="EE169" s="84"/>
      <c r="EF169" s="84"/>
      <c r="EG169" s="84"/>
      <c r="ES169" s="85"/>
      <c r="ET169" s="85"/>
      <c r="EU169" s="85"/>
      <c r="EV169" s="85"/>
      <c r="EW169" s="85"/>
      <c r="EX169" s="85"/>
      <c r="EY169" s="85"/>
      <c r="EZ169" s="85"/>
      <c r="FA169" s="85"/>
      <c r="FB169" s="85"/>
      <c r="FC169" s="85"/>
      <c r="FD169" s="85"/>
      <c r="FE169" s="85"/>
      <c r="FF169" s="85"/>
      <c r="FG169" s="85"/>
      <c r="FS169" s="85"/>
      <c r="FT169" s="85"/>
      <c r="FU169" s="85"/>
      <c r="FV169" s="85"/>
      <c r="FW169" s="85"/>
      <c r="FX169" s="85"/>
      <c r="FY169" s="85"/>
      <c r="FZ169" s="85"/>
      <c r="GA169" s="85"/>
      <c r="GB169" s="85"/>
    </row>
    <row r="170" spans="2:184">
      <c r="B170" s="84"/>
      <c r="C170" s="85"/>
      <c r="D170" s="84"/>
      <c r="E170" s="85"/>
      <c r="F170" s="84"/>
      <c r="G170" s="84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4"/>
      <c r="AG170" s="85"/>
      <c r="AH170" s="88"/>
      <c r="AI170" s="84"/>
      <c r="AJ170" s="85"/>
      <c r="AK170" s="85"/>
      <c r="AL170" s="85"/>
      <c r="AM170" s="85"/>
      <c r="AO170" s="85"/>
      <c r="AP170" s="85"/>
      <c r="AQ170" s="84"/>
      <c r="AR170" s="85"/>
      <c r="AS170" s="85"/>
      <c r="AT170" s="85"/>
      <c r="AU170" s="84"/>
      <c r="AV170" s="84"/>
      <c r="AW170" s="84"/>
      <c r="AX170" s="84"/>
      <c r="AY170" s="85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5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  <c r="DR170" s="85"/>
      <c r="DZ170" s="84"/>
      <c r="EA170" s="84"/>
      <c r="EB170" s="84"/>
      <c r="EC170" s="84"/>
      <c r="ED170" s="84"/>
      <c r="EE170" s="84"/>
      <c r="EF170" s="84"/>
      <c r="EG170" s="84"/>
      <c r="ES170" s="85"/>
      <c r="ET170" s="85"/>
      <c r="EU170" s="85"/>
      <c r="EV170" s="85"/>
      <c r="EW170" s="85"/>
      <c r="EX170" s="85"/>
      <c r="EY170" s="85"/>
      <c r="EZ170" s="85"/>
      <c r="FA170" s="85"/>
      <c r="FB170" s="85"/>
      <c r="FC170" s="85"/>
      <c r="FD170" s="85"/>
      <c r="FE170" s="85"/>
      <c r="FF170" s="85"/>
      <c r="FG170" s="85"/>
      <c r="FS170" s="85"/>
      <c r="FT170" s="85"/>
      <c r="FU170" s="85"/>
      <c r="FV170" s="85"/>
      <c r="FW170" s="85"/>
      <c r="FX170" s="85"/>
      <c r="FY170" s="85"/>
      <c r="FZ170" s="85"/>
      <c r="GA170" s="85"/>
      <c r="GB170" s="85"/>
    </row>
    <row r="171" spans="2:184">
      <c r="B171" s="84"/>
      <c r="C171" s="85"/>
      <c r="D171" s="84"/>
      <c r="E171" s="85"/>
      <c r="F171" s="84"/>
      <c r="G171" s="84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4"/>
      <c r="AG171" s="85"/>
      <c r="AH171" s="88"/>
      <c r="AI171" s="84"/>
      <c r="AJ171" s="85"/>
      <c r="AK171" s="85"/>
      <c r="AL171" s="85"/>
      <c r="AM171" s="85"/>
      <c r="AO171" s="85"/>
      <c r="AP171" s="85"/>
      <c r="AQ171" s="84"/>
      <c r="AR171" s="85"/>
      <c r="AS171" s="85"/>
      <c r="AT171" s="85"/>
      <c r="AU171" s="84"/>
      <c r="AV171" s="84"/>
      <c r="AW171" s="84"/>
      <c r="AX171" s="84"/>
      <c r="AY171" s="85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4"/>
      <c r="BR171" s="84"/>
      <c r="BS171" s="84"/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  <c r="CX171" s="85"/>
      <c r="DF171" s="84"/>
      <c r="DG171" s="84"/>
      <c r="DH171" s="84"/>
      <c r="DI171" s="84"/>
      <c r="DJ171" s="84"/>
      <c r="DK171" s="84"/>
      <c r="DL171" s="84"/>
      <c r="DM171" s="84"/>
      <c r="DN171" s="84"/>
      <c r="DO171" s="84"/>
      <c r="DP171" s="84"/>
      <c r="DQ171" s="84"/>
      <c r="DR171" s="85"/>
      <c r="DZ171" s="84"/>
      <c r="EA171" s="84"/>
      <c r="EB171" s="84"/>
      <c r="EC171" s="84"/>
      <c r="ED171" s="84"/>
      <c r="EE171" s="84"/>
      <c r="EF171" s="84"/>
      <c r="EG171" s="84"/>
      <c r="ES171" s="85"/>
      <c r="ET171" s="85"/>
      <c r="EU171" s="85"/>
      <c r="EV171" s="85"/>
      <c r="EW171" s="85"/>
      <c r="EX171" s="85"/>
      <c r="EY171" s="85"/>
      <c r="EZ171" s="85"/>
      <c r="FA171" s="85"/>
      <c r="FB171" s="85"/>
      <c r="FC171" s="85"/>
      <c r="FD171" s="85"/>
      <c r="FE171" s="85"/>
      <c r="FF171" s="85"/>
      <c r="FG171" s="85"/>
      <c r="FS171" s="85"/>
      <c r="FT171" s="85"/>
      <c r="FU171" s="85"/>
      <c r="FV171" s="85"/>
      <c r="FW171" s="85"/>
      <c r="FX171" s="85"/>
      <c r="FY171" s="85"/>
      <c r="FZ171" s="85"/>
      <c r="GA171" s="85"/>
      <c r="GB171" s="85"/>
    </row>
    <row r="172" spans="2:184">
      <c r="B172" s="84"/>
      <c r="C172" s="85"/>
      <c r="D172" s="84"/>
      <c r="E172" s="85"/>
      <c r="F172" s="84"/>
      <c r="G172" s="84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4"/>
      <c r="AG172" s="85"/>
      <c r="AH172" s="88"/>
      <c r="AI172" s="84"/>
      <c r="AJ172" s="85"/>
      <c r="AK172" s="85"/>
      <c r="AL172" s="85"/>
      <c r="AM172" s="85"/>
      <c r="AO172" s="85"/>
      <c r="AP172" s="85"/>
      <c r="AQ172" s="84"/>
      <c r="AR172" s="85"/>
      <c r="AS172" s="85"/>
      <c r="AT172" s="85"/>
      <c r="AU172" s="84"/>
      <c r="AV172" s="84"/>
      <c r="AW172" s="84"/>
      <c r="AX172" s="84"/>
      <c r="AY172" s="85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4"/>
      <c r="BR172" s="84"/>
      <c r="BS172" s="84"/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/>
      <c r="CH172" s="84"/>
      <c r="CI172" s="84"/>
      <c r="CJ172" s="84"/>
      <c r="CK172" s="84"/>
      <c r="CL172" s="84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  <c r="CX172" s="85"/>
      <c r="DF172" s="84"/>
      <c r="DG172" s="84"/>
      <c r="DH172" s="84"/>
      <c r="DI172" s="84"/>
      <c r="DJ172" s="84"/>
      <c r="DK172" s="84"/>
      <c r="DL172" s="84"/>
      <c r="DM172" s="84"/>
      <c r="DN172" s="84"/>
      <c r="DO172" s="84"/>
      <c r="DP172" s="84"/>
      <c r="DQ172" s="84"/>
      <c r="DR172" s="85"/>
      <c r="DZ172" s="84"/>
      <c r="EA172" s="84"/>
      <c r="EB172" s="84"/>
      <c r="EC172" s="84"/>
      <c r="ED172" s="84"/>
      <c r="EE172" s="84"/>
      <c r="EF172" s="84"/>
      <c r="EG172" s="84"/>
      <c r="ES172" s="85"/>
      <c r="ET172" s="85"/>
      <c r="EU172" s="85"/>
      <c r="EV172" s="85"/>
      <c r="EW172" s="85"/>
      <c r="EX172" s="85"/>
      <c r="EY172" s="85"/>
      <c r="EZ172" s="85"/>
      <c r="FA172" s="85"/>
      <c r="FB172" s="85"/>
      <c r="FC172" s="85"/>
      <c r="FD172" s="85"/>
      <c r="FE172" s="85"/>
      <c r="FF172" s="85"/>
      <c r="FG172" s="85"/>
      <c r="FS172" s="85"/>
      <c r="FT172" s="85"/>
      <c r="FU172" s="85"/>
      <c r="FV172" s="85"/>
      <c r="FW172" s="85"/>
      <c r="FX172" s="85"/>
      <c r="FY172" s="85"/>
      <c r="FZ172" s="85"/>
      <c r="GA172" s="85"/>
      <c r="GB172" s="85"/>
    </row>
    <row r="173" spans="2:184">
      <c r="B173" s="84"/>
      <c r="C173" s="85"/>
      <c r="D173" s="84"/>
      <c r="E173" s="85"/>
      <c r="F173" s="84"/>
      <c r="G173" s="84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4"/>
      <c r="AG173" s="85"/>
      <c r="AH173" s="88"/>
      <c r="AI173" s="84"/>
      <c r="AJ173" s="85"/>
      <c r="AK173" s="85"/>
      <c r="AL173" s="85"/>
      <c r="AM173" s="85"/>
      <c r="AO173" s="85"/>
      <c r="AP173" s="85"/>
      <c r="AQ173" s="84"/>
      <c r="AR173" s="85"/>
      <c r="AS173" s="85"/>
      <c r="AT173" s="85"/>
      <c r="AU173" s="84"/>
      <c r="AV173" s="84"/>
      <c r="AW173" s="84"/>
      <c r="AX173" s="84"/>
      <c r="AY173" s="85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4"/>
      <c r="BR173" s="84"/>
      <c r="BS173" s="84"/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/>
      <c r="CH173" s="84"/>
      <c r="CI173" s="84"/>
      <c r="CJ173" s="84"/>
      <c r="CK173" s="84"/>
      <c r="CL173" s="84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  <c r="CX173" s="85"/>
      <c r="DF173" s="84"/>
      <c r="DG173" s="84"/>
      <c r="DH173" s="84"/>
      <c r="DI173" s="84"/>
      <c r="DJ173" s="84"/>
      <c r="DK173" s="84"/>
      <c r="DL173" s="84"/>
      <c r="DM173" s="84"/>
      <c r="DN173" s="84"/>
      <c r="DO173" s="84"/>
      <c r="DP173" s="84"/>
      <c r="DQ173" s="84"/>
      <c r="DR173" s="85"/>
      <c r="DZ173" s="84"/>
      <c r="EA173" s="84"/>
      <c r="EB173" s="84"/>
      <c r="EC173" s="84"/>
      <c r="ED173" s="84"/>
      <c r="EE173" s="84"/>
      <c r="EF173" s="84"/>
      <c r="EG173" s="84"/>
      <c r="ES173" s="85"/>
      <c r="ET173" s="85"/>
      <c r="EU173" s="85"/>
      <c r="EV173" s="85"/>
      <c r="EW173" s="85"/>
      <c r="EX173" s="85"/>
      <c r="EY173" s="85"/>
      <c r="EZ173" s="85"/>
      <c r="FA173" s="85"/>
      <c r="FB173" s="85"/>
      <c r="FC173" s="85"/>
      <c r="FD173" s="85"/>
      <c r="FE173" s="85"/>
      <c r="FF173" s="85"/>
      <c r="FG173" s="85"/>
      <c r="FS173" s="85"/>
      <c r="FT173" s="85"/>
      <c r="FU173" s="85"/>
      <c r="FV173" s="85"/>
      <c r="FW173" s="85"/>
      <c r="FX173" s="85"/>
      <c r="FY173" s="85"/>
      <c r="FZ173" s="85"/>
      <c r="GA173" s="85"/>
      <c r="GB173" s="85"/>
    </row>
    <row r="174" spans="2:184">
      <c r="B174" s="84"/>
      <c r="C174" s="85"/>
      <c r="D174" s="84"/>
      <c r="E174" s="85"/>
      <c r="F174" s="84"/>
      <c r="G174" s="84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4"/>
      <c r="AG174" s="85"/>
      <c r="AH174" s="88"/>
      <c r="AI174" s="84"/>
      <c r="AJ174" s="85"/>
      <c r="AK174" s="85"/>
      <c r="AL174" s="85"/>
      <c r="AM174" s="85"/>
      <c r="AO174" s="85"/>
      <c r="AP174" s="85"/>
      <c r="AQ174" s="84"/>
      <c r="AR174" s="85"/>
      <c r="AS174" s="85"/>
      <c r="AT174" s="85"/>
      <c r="AU174" s="84"/>
      <c r="AV174" s="84"/>
      <c r="AW174" s="84"/>
      <c r="AX174" s="84"/>
      <c r="AY174" s="85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  <c r="CK174" s="84"/>
      <c r="CL174" s="84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  <c r="CX174" s="85"/>
      <c r="DF174" s="84"/>
      <c r="DG174" s="84"/>
      <c r="DH174" s="84"/>
      <c r="DI174" s="84"/>
      <c r="DJ174" s="84"/>
      <c r="DK174" s="84"/>
      <c r="DL174" s="84"/>
      <c r="DM174" s="84"/>
      <c r="DN174" s="84"/>
      <c r="DO174" s="84"/>
      <c r="DP174" s="84"/>
      <c r="DQ174" s="84"/>
      <c r="DR174" s="85"/>
      <c r="DZ174" s="84"/>
      <c r="EA174" s="84"/>
      <c r="EB174" s="84"/>
      <c r="EC174" s="84"/>
      <c r="ED174" s="84"/>
      <c r="EE174" s="84"/>
      <c r="EF174" s="84"/>
      <c r="EG174" s="84"/>
      <c r="ES174" s="85"/>
      <c r="ET174" s="85"/>
      <c r="EU174" s="85"/>
      <c r="EV174" s="85"/>
      <c r="EW174" s="85"/>
      <c r="EX174" s="85"/>
      <c r="EY174" s="85"/>
      <c r="EZ174" s="85"/>
      <c r="FA174" s="85"/>
      <c r="FB174" s="85"/>
      <c r="FC174" s="85"/>
      <c r="FD174" s="85"/>
      <c r="FE174" s="85"/>
      <c r="FF174" s="85"/>
      <c r="FG174" s="85"/>
      <c r="FS174" s="85"/>
      <c r="FT174" s="85"/>
      <c r="FU174" s="85"/>
      <c r="FV174" s="85"/>
      <c r="FW174" s="85"/>
      <c r="FX174" s="85"/>
      <c r="FY174" s="85"/>
      <c r="FZ174" s="85"/>
      <c r="GA174" s="85"/>
      <c r="GB174" s="85"/>
    </row>
    <row r="175" spans="2:184">
      <c r="B175" s="84"/>
      <c r="C175" s="85"/>
      <c r="D175" s="84"/>
      <c r="E175" s="85"/>
      <c r="F175" s="84"/>
      <c r="G175" s="84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4"/>
      <c r="AG175" s="85"/>
      <c r="AH175" s="88"/>
      <c r="AI175" s="84"/>
      <c r="AJ175" s="85"/>
      <c r="AK175" s="85"/>
      <c r="AL175" s="85"/>
      <c r="AM175" s="85"/>
      <c r="AO175" s="85"/>
      <c r="AP175" s="85"/>
      <c r="AQ175" s="84"/>
      <c r="AR175" s="85"/>
      <c r="AS175" s="85"/>
      <c r="AT175" s="85"/>
      <c r="AU175" s="84"/>
      <c r="AV175" s="84"/>
      <c r="AW175" s="84"/>
      <c r="AX175" s="84"/>
      <c r="AY175" s="85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  <c r="CX175" s="85"/>
      <c r="DF175" s="84"/>
      <c r="DG175" s="84"/>
      <c r="DH175" s="84"/>
      <c r="DI175" s="84"/>
      <c r="DJ175" s="84"/>
      <c r="DK175" s="84"/>
      <c r="DL175" s="84"/>
      <c r="DM175" s="84"/>
      <c r="DN175" s="84"/>
      <c r="DO175" s="84"/>
      <c r="DP175" s="84"/>
      <c r="DQ175" s="84"/>
      <c r="DR175" s="85"/>
      <c r="DZ175" s="84"/>
      <c r="EA175" s="84"/>
      <c r="EB175" s="84"/>
      <c r="EC175" s="84"/>
      <c r="ED175" s="84"/>
      <c r="EE175" s="84"/>
      <c r="EF175" s="84"/>
      <c r="EG175" s="84"/>
      <c r="ES175" s="85"/>
      <c r="ET175" s="85"/>
      <c r="EU175" s="85"/>
      <c r="EV175" s="85"/>
      <c r="EW175" s="85"/>
      <c r="EX175" s="85"/>
      <c r="EY175" s="85"/>
      <c r="EZ175" s="85"/>
      <c r="FA175" s="85"/>
      <c r="FB175" s="85"/>
      <c r="FC175" s="85"/>
      <c r="FD175" s="85"/>
      <c r="FE175" s="85"/>
      <c r="FF175" s="85"/>
      <c r="FG175" s="85"/>
      <c r="FS175" s="85"/>
      <c r="FT175" s="85"/>
      <c r="FU175" s="85"/>
      <c r="FV175" s="85"/>
      <c r="FW175" s="85"/>
      <c r="FX175" s="85"/>
      <c r="FY175" s="85"/>
      <c r="FZ175" s="85"/>
      <c r="GA175" s="85"/>
      <c r="GB175" s="85"/>
    </row>
    <row r="176" spans="2:184">
      <c r="B176" s="84"/>
      <c r="C176" s="85"/>
      <c r="D176" s="84"/>
      <c r="E176" s="85"/>
      <c r="F176" s="84"/>
      <c r="G176" s="84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4"/>
      <c r="AG176" s="85"/>
      <c r="AH176" s="88"/>
      <c r="AI176" s="84"/>
      <c r="AJ176" s="85"/>
      <c r="AK176" s="85"/>
      <c r="AL176" s="85"/>
      <c r="AM176" s="85"/>
      <c r="AO176" s="85"/>
      <c r="AP176" s="85"/>
      <c r="AQ176" s="84"/>
      <c r="AR176" s="85"/>
      <c r="AS176" s="85"/>
      <c r="AT176" s="85"/>
      <c r="AU176" s="84"/>
      <c r="AV176" s="84"/>
      <c r="AW176" s="84"/>
      <c r="AX176" s="84"/>
      <c r="AY176" s="85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4"/>
      <c r="BR176" s="84"/>
      <c r="BS176" s="84"/>
      <c r="BT176" s="84"/>
      <c r="BU176" s="84"/>
      <c r="BV176" s="84"/>
      <c r="BW176" s="84"/>
      <c r="BX176" s="84"/>
      <c r="BY176" s="84"/>
      <c r="BZ176" s="84"/>
      <c r="CA176" s="84"/>
      <c r="CB176" s="84"/>
      <c r="CC176" s="84"/>
      <c r="CD176" s="84"/>
      <c r="CE176" s="84"/>
      <c r="CF176" s="84"/>
      <c r="CG176" s="84"/>
      <c r="CH176" s="84"/>
      <c r="CI176" s="84"/>
      <c r="CJ176" s="84"/>
      <c r="CK176" s="84"/>
      <c r="CL176" s="84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  <c r="CX176" s="85"/>
      <c r="DF176" s="84"/>
      <c r="DG176" s="84"/>
      <c r="DH176" s="84"/>
      <c r="DI176" s="84"/>
      <c r="DJ176" s="84"/>
      <c r="DK176" s="84"/>
      <c r="DL176" s="84"/>
      <c r="DM176" s="84"/>
      <c r="DN176" s="84"/>
      <c r="DO176" s="84"/>
      <c r="DP176" s="84"/>
      <c r="DQ176" s="84"/>
      <c r="DR176" s="85"/>
      <c r="DZ176" s="84"/>
      <c r="EA176" s="84"/>
      <c r="EB176" s="84"/>
      <c r="EC176" s="84"/>
      <c r="ED176" s="84"/>
      <c r="EE176" s="84"/>
      <c r="EF176" s="84"/>
      <c r="EG176" s="84"/>
      <c r="ES176" s="85"/>
      <c r="ET176" s="85"/>
      <c r="EU176" s="85"/>
      <c r="EV176" s="85"/>
      <c r="EW176" s="85"/>
      <c r="EX176" s="85"/>
      <c r="EY176" s="85"/>
      <c r="EZ176" s="85"/>
      <c r="FA176" s="85"/>
      <c r="FB176" s="85"/>
      <c r="FC176" s="85"/>
      <c r="FD176" s="85"/>
      <c r="FE176" s="85"/>
      <c r="FF176" s="85"/>
      <c r="FG176" s="85"/>
      <c r="FS176" s="85"/>
      <c r="FT176" s="85"/>
      <c r="FU176" s="85"/>
      <c r="FV176" s="85"/>
      <c r="FW176" s="85"/>
      <c r="FX176" s="85"/>
      <c r="FY176" s="85"/>
      <c r="FZ176" s="85"/>
      <c r="GA176" s="85"/>
      <c r="GB176" s="85"/>
    </row>
    <row r="177" spans="2:184">
      <c r="B177" s="84"/>
      <c r="C177" s="85"/>
      <c r="D177" s="84"/>
      <c r="E177" s="85"/>
      <c r="F177" s="84"/>
      <c r="G177" s="84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4"/>
      <c r="AG177" s="85"/>
      <c r="AH177" s="88"/>
      <c r="AI177" s="84"/>
      <c r="AJ177" s="85"/>
      <c r="AK177" s="85"/>
      <c r="AL177" s="85"/>
      <c r="AM177" s="85"/>
      <c r="AO177" s="85"/>
      <c r="AP177" s="85"/>
      <c r="AQ177" s="84"/>
      <c r="AR177" s="85"/>
      <c r="AS177" s="85"/>
      <c r="AT177" s="85"/>
      <c r="AU177" s="84"/>
      <c r="AV177" s="84"/>
      <c r="AW177" s="84"/>
      <c r="AX177" s="84"/>
      <c r="AY177" s="85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4"/>
      <c r="BR177" s="84"/>
      <c r="BS177" s="84"/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/>
      <c r="CH177" s="84"/>
      <c r="CI177" s="84"/>
      <c r="CJ177" s="84"/>
      <c r="CK177" s="84"/>
      <c r="CL177" s="84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  <c r="CX177" s="85"/>
      <c r="DF177" s="84"/>
      <c r="DG177" s="84"/>
      <c r="DH177" s="84"/>
      <c r="DI177" s="84"/>
      <c r="DJ177" s="84"/>
      <c r="DK177" s="84"/>
      <c r="DL177" s="84"/>
      <c r="DM177" s="84"/>
      <c r="DN177" s="84"/>
      <c r="DO177" s="84"/>
      <c r="DP177" s="84"/>
      <c r="DQ177" s="84"/>
      <c r="DR177" s="85"/>
      <c r="DZ177" s="84"/>
      <c r="EA177" s="84"/>
      <c r="EB177" s="84"/>
      <c r="EC177" s="84"/>
      <c r="ED177" s="84"/>
      <c r="EE177" s="84"/>
      <c r="EF177" s="84"/>
      <c r="EG177" s="84"/>
      <c r="ES177" s="85"/>
      <c r="ET177" s="85"/>
      <c r="EU177" s="85"/>
      <c r="EV177" s="85"/>
      <c r="EW177" s="85"/>
      <c r="EX177" s="85"/>
      <c r="EY177" s="85"/>
      <c r="EZ177" s="85"/>
      <c r="FA177" s="85"/>
      <c r="FB177" s="85"/>
      <c r="FC177" s="85"/>
      <c r="FD177" s="85"/>
      <c r="FE177" s="85"/>
      <c r="FF177" s="85"/>
      <c r="FG177" s="85"/>
      <c r="FS177" s="85"/>
      <c r="FT177" s="85"/>
      <c r="FU177" s="85"/>
      <c r="FV177" s="85"/>
      <c r="FW177" s="85"/>
      <c r="FX177" s="85"/>
      <c r="FY177" s="85"/>
      <c r="FZ177" s="85"/>
      <c r="GA177" s="85"/>
      <c r="GB177" s="85"/>
    </row>
    <row r="178" spans="2:184">
      <c r="B178" s="84"/>
      <c r="C178" s="85"/>
      <c r="D178" s="84"/>
      <c r="E178" s="85"/>
      <c r="F178" s="84"/>
      <c r="G178" s="84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4"/>
      <c r="AG178" s="85"/>
      <c r="AH178" s="88"/>
      <c r="AI178" s="84"/>
      <c r="AJ178" s="85"/>
      <c r="AK178" s="85"/>
      <c r="AL178" s="85"/>
      <c r="AM178" s="85"/>
      <c r="AO178" s="85"/>
      <c r="AP178" s="85"/>
      <c r="AQ178" s="84"/>
      <c r="AR178" s="85"/>
      <c r="AS178" s="85"/>
      <c r="AT178" s="85"/>
      <c r="AU178" s="84"/>
      <c r="AV178" s="84"/>
      <c r="AW178" s="84"/>
      <c r="AX178" s="84"/>
      <c r="AY178" s="85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5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5"/>
      <c r="DZ178" s="84"/>
      <c r="EA178" s="84"/>
      <c r="EB178" s="84"/>
      <c r="EC178" s="84"/>
      <c r="ED178" s="84"/>
      <c r="EE178" s="84"/>
      <c r="EF178" s="84"/>
      <c r="EG178" s="84"/>
      <c r="ES178" s="85"/>
      <c r="ET178" s="85"/>
      <c r="EU178" s="85"/>
      <c r="EV178" s="85"/>
      <c r="EW178" s="85"/>
      <c r="EX178" s="85"/>
      <c r="EY178" s="85"/>
      <c r="EZ178" s="85"/>
      <c r="FA178" s="85"/>
      <c r="FB178" s="85"/>
      <c r="FC178" s="85"/>
      <c r="FD178" s="85"/>
      <c r="FE178" s="85"/>
      <c r="FF178" s="85"/>
      <c r="FG178" s="85"/>
      <c r="FS178" s="85"/>
      <c r="FT178" s="85"/>
      <c r="FU178" s="85"/>
      <c r="FV178" s="85"/>
      <c r="FW178" s="85"/>
      <c r="FX178" s="85"/>
      <c r="FY178" s="85"/>
      <c r="FZ178" s="85"/>
      <c r="GA178" s="85"/>
      <c r="GB178" s="85"/>
    </row>
    <row r="179" spans="2:184">
      <c r="B179" s="84"/>
      <c r="C179" s="85"/>
      <c r="D179" s="84"/>
      <c r="E179" s="85"/>
      <c r="F179" s="84"/>
      <c r="G179" s="84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4"/>
      <c r="AG179" s="85"/>
      <c r="AH179" s="88"/>
      <c r="AI179" s="84"/>
      <c r="AJ179" s="85"/>
      <c r="AK179" s="85"/>
      <c r="AL179" s="85"/>
      <c r="AM179" s="85"/>
      <c r="AO179" s="85"/>
      <c r="AP179" s="85"/>
      <c r="AQ179" s="84"/>
      <c r="AR179" s="85"/>
      <c r="AS179" s="85"/>
      <c r="AT179" s="85"/>
      <c r="AU179" s="84"/>
      <c r="AV179" s="84"/>
      <c r="AW179" s="84"/>
      <c r="AX179" s="84"/>
      <c r="AY179" s="85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4"/>
      <c r="BR179" s="84"/>
      <c r="BS179" s="84"/>
      <c r="BT179" s="84"/>
      <c r="BU179" s="84"/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  <c r="CX179" s="85"/>
      <c r="DF179" s="84"/>
      <c r="DG179" s="84"/>
      <c r="DH179" s="84"/>
      <c r="DI179" s="84"/>
      <c r="DJ179" s="84"/>
      <c r="DK179" s="84"/>
      <c r="DL179" s="84"/>
      <c r="DM179" s="84"/>
      <c r="DN179" s="84"/>
      <c r="DO179" s="84"/>
      <c r="DP179" s="84"/>
      <c r="DQ179" s="84"/>
      <c r="DR179" s="85"/>
      <c r="DZ179" s="84"/>
      <c r="EA179" s="84"/>
      <c r="EB179" s="84"/>
      <c r="EC179" s="84"/>
      <c r="ED179" s="84"/>
      <c r="EE179" s="84"/>
      <c r="EF179" s="84"/>
      <c r="EG179" s="84"/>
      <c r="ES179" s="85"/>
      <c r="ET179" s="85"/>
      <c r="EU179" s="85"/>
      <c r="EV179" s="85"/>
      <c r="EW179" s="85"/>
      <c r="EX179" s="85"/>
      <c r="EY179" s="85"/>
      <c r="EZ179" s="85"/>
      <c r="FA179" s="85"/>
      <c r="FB179" s="85"/>
      <c r="FC179" s="85"/>
      <c r="FD179" s="85"/>
      <c r="FE179" s="85"/>
      <c r="FF179" s="85"/>
      <c r="FG179" s="85"/>
      <c r="FS179" s="85"/>
      <c r="FT179" s="85"/>
      <c r="FU179" s="85"/>
      <c r="FV179" s="85"/>
      <c r="FW179" s="85"/>
      <c r="FX179" s="85"/>
      <c r="FY179" s="85"/>
      <c r="FZ179" s="85"/>
      <c r="GA179" s="85"/>
      <c r="GB179" s="85"/>
    </row>
    <row r="180" spans="2:184">
      <c r="B180" s="84"/>
      <c r="C180" s="85"/>
      <c r="D180" s="84"/>
      <c r="E180" s="85"/>
      <c r="F180" s="84"/>
      <c r="G180" s="84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4"/>
      <c r="AG180" s="85"/>
      <c r="AH180" s="88"/>
      <c r="AI180" s="84"/>
      <c r="AJ180" s="85"/>
      <c r="AK180" s="85"/>
      <c r="AL180" s="85"/>
      <c r="AM180" s="85"/>
      <c r="AO180" s="85"/>
      <c r="AP180" s="85"/>
      <c r="AQ180" s="84"/>
      <c r="AR180" s="85"/>
      <c r="AS180" s="85"/>
      <c r="AT180" s="85"/>
      <c r="AU180" s="84"/>
      <c r="AV180" s="84"/>
      <c r="AW180" s="84"/>
      <c r="AX180" s="84"/>
      <c r="AY180" s="85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4"/>
      <c r="BR180" s="84"/>
      <c r="BS180" s="84"/>
      <c r="BT180" s="84"/>
      <c r="BU180" s="84"/>
      <c r="BV180" s="84"/>
      <c r="BW180" s="84"/>
      <c r="BX180" s="84"/>
      <c r="BY180" s="84"/>
      <c r="BZ180" s="84"/>
      <c r="CA180" s="84"/>
      <c r="CB180" s="84"/>
      <c r="CC180" s="84"/>
      <c r="CD180" s="84"/>
      <c r="CE180" s="84"/>
      <c r="CF180" s="84"/>
      <c r="CG180" s="84"/>
      <c r="CH180" s="84"/>
      <c r="CI180" s="84"/>
      <c r="CJ180" s="84"/>
      <c r="CK180" s="84"/>
      <c r="CL180" s="84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  <c r="CX180" s="85"/>
      <c r="DF180" s="84"/>
      <c r="DG180" s="84"/>
      <c r="DH180" s="84"/>
      <c r="DI180" s="84"/>
      <c r="DJ180" s="84"/>
      <c r="DK180" s="84"/>
      <c r="DL180" s="84"/>
      <c r="DM180" s="84"/>
      <c r="DN180" s="84"/>
      <c r="DO180" s="84"/>
      <c r="DP180" s="84"/>
      <c r="DQ180" s="84"/>
      <c r="DR180" s="85"/>
      <c r="DZ180" s="84"/>
      <c r="EA180" s="84"/>
      <c r="EB180" s="84"/>
      <c r="EC180" s="84"/>
      <c r="ED180" s="84"/>
      <c r="EE180" s="84"/>
      <c r="EF180" s="84"/>
      <c r="EG180" s="84"/>
      <c r="ES180" s="85"/>
      <c r="ET180" s="85"/>
      <c r="EU180" s="85"/>
      <c r="EV180" s="85"/>
      <c r="EW180" s="85"/>
      <c r="EX180" s="85"/>
      <c r="EY180" s="85"/>
      <c r="EZ180" s="85"/>
      <c r="FA180" s="85"/>
      <c r="FB180" s="85"/>
      <c r="FC180" s="85"/>
      <c r="FD180" s="85"/>
      <c r="FE180" s="85"/>
      <c r="FF180" s="85"/>
      <c r="FG180" s="85"/>
      <c r="FS180" s="85"/>
      <c r="FT180" s="85"/>
      <c r="FU180" s="85"/>
      <c r="FV180" s="85"/>
      <c r="FW180" s="85"/>
      <c r="FX180" s="85"/>
      <c r="FY180" s="85"/>
      <c r="FZ180" s="85"/>
      <c r="GA180" s="85"/>
      <c r="GB180" s="85"/>
    </row>
    <row r="181" spans="2:184">
      <c r="B181" s="84"/>
      <c r="C181" s="85"/>
      <c r="D181" s="84"/>
      <c r="E181" s="85"/>
      <c r="F181" s="84"/>
      <c r="G181" s="84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4"/>
      <c r="AG181" s="85"/>
      <c r="AH181" s="88"/>
      <c r="AI181" s="84"/>
      <c r="AJ181" s="85"/>
      <c r="AK181" s="85"/>
      <c r="AL181" s="85"/>
      <c r="AM181" s="85"/>
      <c r="AO181" s="85"/>
      <c r="AP181" s="85"/>
      <c r="AQ181" s="84"/>
      <c r="AR181" s="85"/>
      <c r="AS181" s="85"/>
      <c r="AT181" s="85"/>
      <c r="AU181" s="84"/>
      <c r="AV181" s="84"/>
      <c r="AW181" s="84"/>
      <c r="AX181" s="84"/>
      <c r="AY181" s="85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5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5"/>
      <c r="DZ181" s="84"/>
      <c r="EA181" s="84"/>
      <c r="EB181" s="84"/>
      <c r="EC181" s="84"/>
      <c r="ED181" s="84"/>
      <c r="EE181" s="84"/>
      <c r="EF181" s="84"/>
      <c r="EG181" s="84"/>
      <c r="ES181" s="85"/>
      <c r="ET181" s="85"/>
      <c r="EU181" s="85"/>
      <c r="EV181" s="85"/>
      <c r="EW181" s="85"/>
      <c r="EX181" s="85"/>
      <c r="EY181" s="85"/>
      <c r="EZ181" s="85"/>
      <c r="FA181" s="85"/>
      <c r="FB181" s="85"/>
      <c r="FC181" s="85"/>
      <c r="FD181" s="85"/>
      <c r="FE181" s="85"/>
      <c r="FF181" s="85"/>
      <c r="FG181" s="85"/>
      <c r="FS181" s="85"/>
      <c r="FT181" s="85"/>
      <c r="FU181" s="85"/>
      <c r="FV181" s="85"/>
      <c r="FW181" s="85"/>
      <c r="FX181" s="85"/>
      <c r="FY181" s="85"/>
      <c r="FZ181" s="85"/>
      <c r="GA181" s="85"/>
      <c r="GB181" s="85"/>
    </row>
    <row r="182" spans="2:184">
      <c r="B182" s="84"/>
      <c r="C182" s="85"/>
      <c r="D182" s="84"/>
      <c r="E182" s="85"/>
      <c r="F182" s="84"/>
      <c r="G182" s="84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4"/>
      <c r="AG182" s="85"/>
      <c r="AH182" s="88"/>
      <c r="AI182" s="84"/>
      <c r="AJ182" s="85"/>
      <c r="AK182" s="85"/>
      <c r="AL182" s="85"/>
      <c r="AM182" s="85"/>
      <c r="AO182" s="85"/>
      <c r="AP182" s="85"/>
      <c r="AQ182" s="84"/>
      <c r="AR182" s="85"/>
      <c r="AS182" s="85"/>
      <c r="AT182" s="85"/>
      <c r="AU182" s="84"/>
      <c r="AV182" s="84"/>
      <c r="AW182" s="84"/>
      <c r="AX182" s="84"/>
      <c r="AY182" s="85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  <c r="CX182" s="85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5"/>
      <c r="DZ182" s="84"/>
      <c r="EA182" s="84"/>
      <c r="EB182" s="84"/>
      <c r="EC182" s="84"/>
      <c r="ED182" s="84"/>
      <c r="EE182" s="84"/>
      <c r="EF182" s="84"/>
      <c r="EG182" s="84"/>
      <c r="ES182" s="85"/>
      <c r="ET182" s="85"/>
      <c r="EU182" s="85"/>
      <c r="EV182" s="85"/>
      <c r="EW182" s="85"/>
      <c r="EX182" s="85"/>
      <c r="EY182" s="85"/>
      <c r="EZ182" s="85"/>
      <c r="FA182" s="85"/>
      <c r="FB182" s="85"/>
      <c r="FC182" s="85"/>
      <c r="FD182" s="85"/>
      <c r="FE182" s="85"/>
      <c r="FF182" s="85"/>
      <c r="FG182" s="85"/>
      <c r="FS182" s="85"/>
      <c r="FT182" s="85"/>
      <c r="FU182" s="85"/>
      <c r="FV182" s="85"/>
      <c r="FW182" s="85"/>
      <c r="FX182" s="85"/>
      <c r="FY182" s="85"/>
      <c r="FZ182" s="85"/>
      <c r="GA182" s="85"/>
      <c r="GB182" s="85"/>
    </row>
    <row r="183" spans="2:184">
      <c r="B183" s="84"/>
      <c r="C183" s="85"/>
      <c r="D183" s="84"/>
      <c r="E183" s="85"/>
      <c r="F183" s="84"/>
      <c r="G183" s="84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4"/>
      <c r="AG183" s="85"/>
      <c r="AH183" s="88"/>
      <c r="AI183" s="84"/>
      <c r="AJ183" s="85"/>
      <c r="AK183" s="85"/>
      <c r="AL183" s="85"/>
      <c r="AM183" s="85"/>
      <c r="AO183" s="85"/>
      <c r="AP183" s="85"/>
      <c r="AQ183" s="84"/>
      <c r="AR183" s="85"/>
      <c r="AS183" s="85"/>
      <c r="AT183" s="85"/>
      <c r="AU183" s="84"/>
      <c r="AV183" s="84"/>
      <c r="AW183" s="84"/>
      <c r="AX183" s="84"/>
      <c r="AY183" s="85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  <c r="CX183" s="85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  <c r="DR183" s="85"/>
      <c r="DZ183" s="84"/>
      <c r="EA183" s="84"/>
      <c r="EB183" s="84"/>
      <c r="EC183" s="84"/>
      <c r="ED183" s="84"/>
      <c r="EE183" s="84"/>
      <c r="EF183" s="84"/>
      <c r="EG183" s="84"/>
      <c r="ES183" s="85"/>
      <c r="ET183" s="85"/>
      <c r="EU183" s="85"/>
      <c r="EV183" s="85"/>
      <c r="EW183" s="85"/>
      <c r="EX183" s="85"/>
      <c r="EY183" s="85"/>
      <c r="EZ183" s="85"/>
      <c r="FA183" s="85"/>
      <c r="FB183" s="85"/>
      <c r="FC183" s="85"/>
      <c r="FD183" s="85"/>
      <c r="FE183" s="85"/>
      <c r="FF183" s="85"/>
      <c r="FG183" s="85"/>
      <c r="FS183" s="85"/>
      <c r="FT183" s="85"/>
      <c r="FU183" s="85"/>
      <c r="FV183" s="85"/>
      <c r="FW183" s="85"/>
      <c r="FX183" s="85"/>
      <c r="FY183" s="85"/>
      <c r="FZ183" s="85"/>
      <c r="GA183" s="85"/>
      <c r="GB183" s="85"/>
    </row>
    <row r="184" spans="2:184">
      <c r="B184" s="84"/>
      <c r="C184" s="85"/>
      <c r="D184" s="84"/>
      <c r="E184" s="85"/>
      <c r="F184" s="84"/>
      <c r="G184" s="84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4"/>
      <c r="AG184" s="85"/>
      <c r="AH184" s="88"/>
      <c r="AI184" s="84"/>
      <c r="AJ184" s="85"/>
      <c r="AK184" s="85"/>
      <c r="AL184" s="85"/>
      <c r="AM184" s="85"/>
      <c r="AO184" s="85"/>
      <c r="AP184" s="85"/>
      <c r="AQ184" s="84"/>
      <c r="AR184" s="85"/>
      <c r="AS184" s="85"/>
      <c r="AT184" s="85"/>
      <c r="AU184" s="84"/>
      <c r="AV184" s="84"/>
      <c r="AW184" s="84"/>
      <c r="AX184" s="84"/>
      <c r="AY184" s="85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  <c r="CX184" s="85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5"/>
      <c r="DZ184" s="84"/>
      <c r="EA184" s="84"/>
      <c r="EB184" s="84"/>
      <c r="EC184" s="84"/>
      <c r="ED184" s="84"/>
      <c r="EE184" s="84"/>
      <c r="EF184" s="84"/>
      <c r="EG184" s="84"/>
      <c r="ES184" s="85"/>
      <c r="ET184" s="85"/>
      <c r="EU184" s="85"/>
      <c r="EV184" s="85"/>
      <c r="EW184" s="85"/>
      <c r="EX184" s="85"/>
      <c r="EY184" s="85"/>
      <c r="EZ184" s="85"/>
      <c r="FA184" s="85"/>
      <c r="FB184" s="85"/>
      <c r="FC184" s="85"/>
      <c r="FD184" s="85"/>
      <c r="FE184" s="85"/>
      <c r="FF184" s="85"/>
      <c r="FG184" s="85"/>
      <c r="FS184" s="85"/>
      <c r="FT184" s="85"/>
      <c r="FU184" s="85"/>
      <c r="FV184" s="85"/>
      <c r="FW184" s="85"/>
      <c r="FX184" s="85"/>
      <c r="FY184" s="85"/>
      <c r="FZ184" s="85"/>
      <c r="GA184" s="85"/>
      <c r="GB184" s="85"/>
    </row>
    <row r="185" spans="2:184">
      <c r="B185" s="84"/>
      <c r="C185" s="85"/>
      <c r="D185" s="84"/>
      <c r="E185" s="85"/>
      <c r="F185" s="84"/>
      <c r="G185" s="84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4"/>
      <c r="AG185" s="85"/>
      <c r="AH185" s="88"/>
      <c r="AI185" s="84"/>
      <c r="AJ185" s="85"/>
      <c r="AK185" s="85"/>
      <c r="AL185" s="85"/>
      <c r="AM185" s="85"/>
      <c r="AO185" s="85"/>
      <c r="AP185" s="85"/>
      <c r="AQ185" s="84"/>
      <c r="AR185" s="85"/>
      <c r="AS185" s="85"/>
      <c r="AT185" s="85"/>
      <c r="AU185" s="84"/>
      <c r="AV185" s="84"/>
      <c r="AW185" s="84"/>
      <c r="AX185" s="84"/>
      <c r="AY185" s="85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/>
      <c r="CH185" s="84"/>
      <c r="CI185" s="84"/>
      <c r="CJ185" s="84"/>
      <c r="CK185" s="84"/>
      <c r="CL185" s="84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  <c r="CX185" s="85"/>
      <c r="DF185" s="84"/>
      <c r="DG185" s="84"/>
      <c r="DH185" s="84"/>
      <c r="DI185" s="84"/>
      <c r="DJ185" s="84"/>
      <c r="DK185" s="84"/>
      <c r="DL185" s="84"/>
      <c r="DM185" s="84"/>
      <c r="DN185" s="84"/>
      <c r="DO185" s="84"/>
      <c r="DP185" s="84"/>
      <c r="DQ185" s="84"/>
      <c r="DR185" s="85"/>
      <c r="DZ185" s="84"/>
      <c r="EA185" s="84"/>
      <c r="EB185" s="84"/>
      <c r="EC185" s="84"/>
      <c r="ED185" s="84"/>
      <c r="EE185" s="84"/>
      <c r="EF185" s="84"/>
      <c r="EG185" s="84"/>
      <c r="ES185" s="85"/>
      <c r="ET185" s="85"/>
      <c r="EU185" s="85"/>
      <c r="EV185" s="85"/>
      <c r="EW185" s="85"/>
      <c r="EX185" s="85"/>
      <c r="EY185" s="85"/>
      <c r="EZ185" s="85"/>
      <c r="FA185" s="85"/>
      <c r="FB185" s="85"/>
      <c r="FC185" s="85"/>
      <c r="FD185" s="85"/>
      <c r="FE185" s="85"/>
      <c r="FF185" s="85"/>
      <c r="FG185" s="85"/>
      <c r="FS185" s="85"/>
      <c r="FT185" s="85"/>
      <c r="FU185" s="85"/>
      <c r="FV185" s="85"/>
      <c r="FW185" s="85"/>
      <c r="FX185" s="85"/>
      <c r="FY185" s="85"/>
      <c r="FZ185" s="85"/>
      <c r="GA185" s="85"/>
      <c r="GB185" s="85"/>
    </row>
    <row r="186" spans="2:184">
      <c r="B186" s="84"/>
      <c r="C186" s="85"/>
      <c r="D186" s="84"/>
      <c r="E186" s="85"/>
      <c r="F186" s="84"/>
      <c r="G186" s="84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4"/>
      <c r="AG186" s="85"/>
      <c r="AH186" s="88"/>
      <c r="AI186" s="84"/>
      <c r="AJ186" s="85"/>
      <c r="AK186" s="85"/>
      <c r="AL186" s="85"/>
      <c r="AM186" s="85"/>
      <c r="AO186" s="85"/>
      <c r="AP186" s="85"/>
      <c r="AQ186" s="84"/>
      <c r="AR186" s="85"/>
      <c r="AS186" s="85"/>
      <c r="AT186" s="85"/>
      <c r="AU186" s="84"/>
      <c r="AV186" s="84"/>
      <c r="AW186" s="84"/>
      <c r="AX186" s="84"/>
      <c r="AY186" s="85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  <c r="CX186" s="85"/>
      <c r="DF186" s="84"/>
      <c r="DG186" s="84"/>
      <c r="DH186" s="84"/>
      <c r="DI186" s="84"/>
      <c r="DJ186" s="84"/>
      <c r="DK186" s="84"/>
      <c r="DL186" s="84"/>
      <c r="DM186" s="84"/>
      <c r="DN186" s="84"/>
      <c r="DO186" s="84"/>
      <c r="DP186" s="84"/>
      <c r="DQ186" s="84"/>
      <c r="DR186" s="85"/>
      <c r="DZ186" s="84"/>
      <c r="EA186" s="84"/>
      <c r="EB186" s="84"/>
      <c r="EC186" s="84"/>
      <c r="ED186" s="84"/>
      <c r="EE186" s="84"/>
      <c r="EF186" s="84"/>
      <c r="EG186" s="84"/>
      <c r="ES186" s="85"/>
      <c r="ET186" s="85"/>
      <c r="EU186" s="85"/>
      <c r="EV186" s="85"/>
      <c r="EW186" s="85"/>
      <c r="EX186" s="85"/>
      <c r="EY186" s="85"/>
      <c r="EZ186" s="85"/>
      <c r="FA186" s="85"/>
      <c r="FB186" s="85"/>
      <c r="FC186" s="85"/>
      <c r="FD186" s="85"/>
      <c r="FE186" s="85"/>
      <c r="FF186" s="85"/>
      <c r="FG186" s="85"/>
      <c r="FS186" s="85"/>
      <c r="FT186" s="85"/>
      <c r="FU186" s="85"/>
      <c r="FV186" s="85"/>
      <c r="FW186" s="85"/>
      <c r="FX186" s="85"/>
      <c r="FY186" s="85"/>
      <c r="FZ186" s="85"/>
      <c r="GA186" s="85"/>
      <c r="GB186" s="85"/>
    </row>
    <row r="187" spans="2:184">
      <c r="B187" s="84"/>
      <c r="C187" s="85"/>
      <c r="D187" s="84"/>
      <c r="E187" s="85"/>
      <c r="F187" s="84"/>
      <c r="G187" s="84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4"/>
      <c r="AG187" s="85"/>
      <c r="AH187" s="88"/>
      <c r="AI187" s="84"/>
      <c r="AJ187" s="85"/>
      <c r="AK187" s="85"/>
      <c r="AL187" s="85"/>
      <c r="AM187" s="85"/>
      <c r="AO187" s="85"/>
      <c r="AP187" s="85"/>
      <c r="AQ187" s="84"/>
      <c r="AR187" s="85"/>
      <c r="AS187" s="85"/>
      <c r="AT187" s="85"/>
      <c r="AU187" s="84"/>
      <c r="AV187" s="84"/>
      <c r="AW187" s="84"/>
      <c r="AX187" s="84"/>
      <c r="AY187" s="85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  <c r="CX187" s="85"/>
      <c r="DF187" s="84"/>
      <c r="DG187" s="84"/>
      <c r="DH187" s="84"/>
      <c r="DI187" s="84"/>
      <c r="DJ187" s="84"/>
      <c r="DK187" s="84"/>
      <c r="DL187" s="84"/>
      <c r="DM187" s="84"/>
      <c r="DN187" s="84"/>
      <c r="DO187" s="84"/>
      <c r="DP187" s="84"/>
      <c r="DQ187" s="84"/>
      <c r="DR187" s="85"/>
      <c r="DZ187" s="84"/>
      <c r="EA187" s="84"/>
      <c r="EB187" s="84"/>
      <c r="EC187" s="84"/>
      <c r="ED187" s="84"/>
      <c r="EE187" s="84"/>
      <c r="EF187" s="84"/>
      <c r="EG187" s="84"/>
      <c r="ES187" s="85"/>
      <c r="ET187" s="85"/>
      <c r="EU187" s="85"/>
      <c r="EV187" s="85"/>
      <c r="EW187" s="85"/>
      <c r="EX187" s="85"/>
      <c r="EY187" s="85"/>
      <c r="EZ187" s="85"/>
      <c r="FA187" s="85"/>
      <c r="FB187" s="85"/>
      <c r="FC187" s="85"/>
      <c r="FD187" s="85"/>
      <c r="FE187" s="85"/>
      <c r="FF187" s="85"/>
      <c r="FG187" s="85"/>
      <c r="FS187" s="85"/>
      <c r="FT187" s="85"/>
      <c r="FU187" s="85"/>
      <c r="FV187" s="85"/>
      <c r="FW187" s="85"/>
      <c r="FX187" s="85"/>
      <c r="FY187" s="85"/>
      <c r="FZ187" s="85"/>
      <c r="GA187" s="85"/>
      <c r="GB187" s="85"/>
    </row>
    <row r="188" spans="2:184">
      <c r="B188" s="84"/>
      <c r="C188" s="85"/>
      <c r="D188" s="84"/>
      <c r="E188" s="85"/>
      <c r="F188" s="84"/>
      <c r="G188" s="84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4"/>
      <c r="AG188" s="85"/>
      <c r="AH188" s="88"/>
      <c r="AI188" s="84"/>
      <c r="AJ188" s="85"/>
      <c r="AK188" s="85"/>
      <c r="AL188" s="85"/>
      <c r="AM188" s="85"/>
      <c r="AO188" s="85"/>
      <c r="AP188" s="85"/>
      <c r="AQ188" s="84"/>
      <c r="AR188" s="85"/>
      <c r="AS188" s="85"/>
      <c r="AT188" s="85"/>
      <c r="AU188" s="84"/>
      <c r="AV188" s="84"/>
      <c r="AW188" s="84"/>
      <c r="AX188" s="84"/>
      <c r="AY188" s="85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4"/>
      <c r="BR188" s="84"/>
      <c r="BS188" s="84"/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/>
      <c r="CH188" s="84"/>
      <c r="CI188" s="84"/>
      <c r="CJ188" s="84"/>
      <c r="CK188" s="84"/>
      <c r="CL188" s="84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  <c r="CX188" s="85"/>
      <c r="DF188" s="84"/>
      <c r="DG188" s="84"/>
      <c r="DH188" s="84"/>
      <c r="DI188" s="84"/>
      <c r="DJ188" s="84"/>
      <c r="DK188" s="84"/>
      <c r="DL188" s="84"/>
      <c r="DM188" s="84"/>
      <c r="DN188" s="84"/>
      <c r="DO188" s="84"/>
      <c r="DP188" s="84"/>
      <c r="DQ188" s="84"/>
      <c r="DR188" s="85"/>
      <c r="DZ188" s="84"/>
      <c r="EA188" s="84"/>
      <c r="EB188" s="84"/>
      <c r="EC188" s="84"/>
      <c r="ED188" s="84"/>
      <c r="EE188" s="84"/>
      <c r="EF188" s="84"/>
      <c r="EG188" s="84"/>
      <c r="ES188" s="85"/>
      <c r="ET188" s="85"/>
      <c r="EU188" s="85"/>
      <c r="EV188" s="85"/>
      <c r="EW188" s="85"/>
      <c r="EX188" s="85"/>
      <c r="EY188" s="85"/>
      <c r="EZ188" s="85"/>
      <c r="FA188" s="85"/>
      <c r="FB188" s="85"/>
      <c r="FC188" s="85"/>
      <c r="FD188" s="85"/>
      <c r="FE188" s="85"/>
      <c r="FF188" s="85"/>
      <c r="FG188" s="85"/>
      <c r="FS188" s="85"/>
      <c r="FT188" s="85"/>
      <c r="FU188" s="85"/>
      <c r="FV188" s="85"/>
      <c r="FW188" s="85"/>
      <c r="FX188" s="85"/>
      <c r="FY188" s="85"/>
      <c r="FZ188" s="85"/>
      <c r="GA188" s="85"/>
      <c r="GB188" s="85"/>
    </row>
    <row r="189" spans="2:184">
      <c r="B189" s="84"/>
      <c r="C189" s="85"/>
      <c r="D189" s="84"/>
      <c r="E189" s="85"/>
      <c r="F189" s="84"/>
      <c r="G189" s="84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4"/>
      <c r="AG189" s="85"/>
      <c r="AH189" s="88"/>
      <c r="AI189" s="84"/>
      <c r="AJ189" s="85"/>
      <c r="AK189" s="85"/>
      <c r="AL189" s="85"/>
      <c r="AM189" s="85"/>
      <c r="AO189" s="85"/>
      <c r="AP189" s="85"/>
      <c r="AQ189" s="84"/>
      <c r="AR189" s="85"/>
      <c r="AS189" s="85"/>
      <c r="AT189" s="85"/>
      <c r="AU189" s="84"/>
      <c r="AV189" s="84"/>
      <c r="AW189" s="84"/>
      <c r="AX189" s="84"/>
      <c r="AY189" s="85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5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5"/>
      <c r="DZ189" s="84"/>
      <c r="EA189" s="84"/>
      <c r="EB189" s="84"/>
      <c r="EC189" s="84"/>
      <c r="ED189" s="84"/>
      <c r="EE189" s="84"/>
      <c r="EF189" s="84"/>
      <c r="EG189" s="84"/>
      <c r="ES189" s="85"/>
      <c r="ET189" s="85"/>
      <c r="EU189" s="85"/>
      <c r="EV189" s="85"/>
      <c r="EW189" s="85"/>
      <c r="EX189" s="85"/>
      <c r="EY189" s="85"/>
      <c r="EZ189" s="85"/>
      <c r="FA189" s="85"/>
      <c r="FB189" s="85"/>
      <c r="FC189" s="85"/>
      <c r="FD189" s="85"/>
      <c r="FE189" s="85"/>
      <c r="FF189" s="85"/>
      <c r="FG189" s="85"/>
      <c r="FS189" s="85"/>
      <c r="FT189" s="85"/>
      <c r="FU189" s="85"/>
      <c r="FV189" s="85"/>
      <c r="FW189" s="85"/>
      <c r="FX189" s="85"/>
      <c r="FY189" s="85"/>
      <c r="FZ189" s="85"/>
      <c r="GA189" s="85"/>
      <c r="GB189" s="85"/>
    </row>
    <row r="190" spans="2:184">
      <c r="B190" s="84"/>
      <c r="C190" s="85"/>
      <c r="D190" s="84"/>
      <c r="E190" s="85"/>
      <c r="F190" s="84"/>
      <c r="G190" s="84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4"/>
      <c r="AG190" s="85"/>
      <c r="AH190" s="88"/>
      <c r="AI190" s="84"/>
      <c r="AJ190" s="85"/>
      <c r="AK190" s="85"/>
      <c r="AL190" s="85"/>
      <c r="AM190" s="85"/>
      <c r="AO190" s="85"/>
      <c r="AP190" s="85"/>
      <c r="AQ190" s="84"/>
      <c r="AR190" s="85"/>
      <c r="AS190" s="85"/>
      <c r="AT190" s="85"/>
      <c r="AU190" s="84"/>
      <c r="AV190" s="84"/>
      <c r="AW190" s="84"/>
      <c r="AX190" s="84"/>
      <c r="AY190" s="85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4"/>
      <c r="BR190" s="84"/>
      <c r="BS190" s="84"/>
      <c r="BT190" s="84"/>
      <c r="BU190" s="84"/>
      <c r="BV190" s="84"/>
      <c r="BW190" s="84"/>
      <c r="BX190" s="84"/>
      <c r="BY190" s="84"/>
      <c r="BZ190" s="84"/>
      <c r="CA190" s="84"/>
      <c r="CB190" s="84"/>
      <c r="CC190" s="84"/>
      <c r="CD190" s="84"/>
      <c r="CE190" s="84"/>
      <c r="CF190" s="84"/>
      <c r="CG190" s="84"/>
      <c r="CH190" s="84"/>
      <c r="CI190" s="84"/>
      <c r="CJ190" s="84"/>
      <c r="CK190" s="84"/>
      <c r="CL190" s="84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  <c r="CX190" s="85"/>
      <c r="DF190" s="84"/>
      <c r="DG190" s="84"/>
      <c r="DH190" s="84"/>
      <c r="DI190" s="84"/>
      <c r="DJ190" s="84"/>
      <c r="DK190" s="84"/>
      <c r="DL190" s="84"/>
      <c r="DM190" s="84"/>
      <c r="DN190" s="84"/>
      <c r="DO190" s="84"/>
      <c r="DP190" s="84"/>
      <c r="DQ190" s="84"/>
      <c r="DR190" s="85"/>
      <c r="DZ190" s="84"/>
      <c r="EA190" s="84"/>
      <c r="EB190" s="84"/>
      <c r="EC190" s="84"/>
      <c r="ED190" s="84"/>
      <c r="EE190" s="84"/>
      <c r="EF190" s="84"/>
      <c r="EG190" s="84"/>
      <c r="ES190" s="85"/>
      <c r="ET190" s="85"/>
      <c r="EU190" s="85"/>
      <c r="EV190" s="85"/>
      <c r="EW190" s="85"/>
      <c r="EX190" s="85"/>
      <c r="EY190" s="85"/>
      <c r="EZ190" s="85"/>
      <c r="FA190" s="85"/>
      <c r="FB190" s="85"/>
      <c r="FC190" s="85"/>
      <c r="FD190" s="85"/>
      <c r="FE190" s="85"/>
      <c r="FF190" s="85"/>
      <c r="FG190" s="85"/>
      <c r="FS190" s="85"/>
      <c r="FT190" s="85"/>
      <c r="FU190" s="85"/>
      <c r="FV190" s="85"/>
      <c r="FW190" s="85"/>
      <c r="FX190" s="85"/>
      <c r="FY190" s="85"/>
      <c r="FZ190" s="85"/>
      <c r="GA190" s="85"/>
      <c r="GB190" s="85"/>
    </row>
    <row r="191" spans="2:184">
      <c r="B191" s="84"/>
      <c r="C191" s="85"/>
      <c r="D191" s="84"/>
      <c r="E191" s="85"/>
      <c r="F191" s="84"/>
      <c r="G191" s="84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4"/>
      <c r="AG191" s="85"/>
      <c r="AH191" s="88"/>
      <c r="AI191" s="84"/>
      <c r="AJ191" s="85"/>
      <c r="AK191" s="85"/>
      <c r="AL191" s="85"/>
      <c r="AM191" s="85"/>
      <c r="AO191" s="85"/>
      <c r="AP191" s="85"/>
      <c r="AQ191" s="84"/>
      <c r="AR191" s="85"/>
      <c r="AS191" s="85"/>
      <c r="AT191" s="85"/>
      <c r="AU191" s="84"/>
      <c r="AV191" s="84"/>
      <c r="AW191" s="84"/>
      <c r="AX191" s="84"/>
      <c r="AY191" s="85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4"/>
      <c r="BR191" s="84"/>
      <c r="BS191" s="84"/>
      <c r="BT191" s="84"/>
      <c r="BU191" s="84"/>
      <c r="BV191" s="84"/>
      <c r="BW191" s="84"/>
      <c r="BX191" s="84"/>
      <c r="BY191" s="84"/>
      <c r="BZ191" s="84"/>
      <c r="CA191" s="84"/>
      <c r="CB191" s="84"/>
      <c r="CC191" s="84"/>
      <c r="CD191" s="84"/>
      <c r="CE191" s="84"/>
      <c r="CF191" s="84"/>
      <c r="CG191" s="84"/>
      <c r="CH191" s="84"/>
      <c r="CI191" s="84"/>
      <c r="CJ191" s="84"/>
      <c r="CK191" s="84"/>
      <c r="CL191" s="84"/>
      <c r="CM191" s="84"/>
      <c r="CN191" s="84"/>
      <c r="CO191" s="84"/>
      <c r="CP191" s="84"/>
      <c r="CQ191" s="84"/>
      <c r="CR191" s="84"/>
      <c r="CS191" s="84"/>
      <c r="CT191" s="84"/>
      <c r="CU191" s="84"/>
      <c r="CV191" s="84"/>
      <c r="CW191" s="84"/>
      <c r="CX191" s="85"/>
      <c r="DF191" s="84"/>
      <c r="DG191" s="84"/>
      <c r="DH191" s="84"/>
      <c r="DI191" s="84"/>
      <c r="DJ191" s="84"/>
      <c r="DK191" s="84"/>
      <c r="DL191" s="84"/>
      <c r="DM191" s="84"/>
      <c r="DN191" s="84"/>
      <c r="DO191" s="84"/>
      <c r="DP191" s="84"/>
      <c r="DQ191" s="84"/>
      <c r="DR191" s="85"/>
      <c r="DZ191" s="84"/>
      <c r="EA191" s="84"/>
      <c r="EB191" s="84"/>
      <c r="EC191" s="84"/>
      <c r="ED191" s="84"/>
      <c r="EE191" s="84"/>
      <c r="EF191" s="84"/>
      <c r="EG191" s="84"/>
      <c r="ES191" s="85"/>
      <c r="ET191" s="85"/>
      <c r="EU191" s="85"/>
      <c r="EV191" s="85"/>
      <c r="EW191" s="85"/>
      <c r="EX191" s="85"/>
      <c r="EY191" s="85"/>
      <c r="EZ191" s="85"/>
      <c r="FA191" s="85"/>
      <c r="FB191" s="85"/>
      <c r="FC191" s="85"/>
      <c r="FD191" s="85"/>
      <c r="FE191" s="85"/>
      <c r="FF191" s="85"/>
      <c r="FG191" s="85"/>
      <c r="FS191" s="85"/>
      <c r="FT191" s="85"/>
      <c r="FU191" s="85"/>
      <c r="FV191" s="85"/>
      <c r="FW191" s="85"/>
      <c r="FX191" s="85"/>
      <c r="FY191" s="85"/>
      <c r="FZ191" s="85"/>
      <c r="GA191" s="85"/>
      <c r="GB191" s="85"/>
    </row>
    <row r="192" spans="2:184">
      <c r="B192" s="84"/>
      <c r="C192" s="85"/>
      <c r="D192" s="84"/>
      <c r="E192" s="85"/>
      <c r="F192" s="84"/>
      <c r="G192" s="84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4"/>
      <c r="AG192" s="85"/>
      <c r="AH192" s="88"/>
      <c r="AI192" s="84"/>
      <c r="AJ192" s="85"/>
      <c r="AK192" s="85"/>
      <c r="AL192" s="85"/>
      <c r="AM192" s="85"/>
      <c r="AO192" s="85"/>
      <c r="AP192" s="85"/>
      <c r="AQ192" s="84"/>
      <c r="AR192" s="85"/>
      <c r="AS192" s="85"/>
      <c r="AT192" s="85"/>
      <c r="AU192" s="84"/>
      <c r="AV192" s="84"/>
      <c r="AW192" s="84"/>
      <c r="AX192" s="84"/>
      <c r="AY192" s="85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4"/>
      <c r="BR192" s="84"/>
      <c r="BS192" s="84"/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/>
      <c r="CH192" s="84"/>
      <c r="CI192" s="84"/>
      <c r="CJ192" s="84"/>
      <c r="CK192" s="84"/>
      <c r="CL192" s="84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  <c r="CX192" s="85"/>
      <c r="DF192" s="84"/>
      <c r="DG192" s="84"/>
      <c r="DH192" s="84"/>
      <c r="DI192" s="84"/>
      <c r="DJ192" s="84"/>
      <c r="DK192" s="84"/>
      <c r="DL192" s="84"/>
      <c r="DM192" s="84"/>
      <c r="DN192" s="84"/>
      <c r="DO192" s="84"/>
      <c r="DP192" s="84"/>
      <c r="DQ192" s="84"/>
      <c r="DR192" s="85"/>
      <c r="DZ192" s="84"/>
      <c r="EA192" s="84"/>
      <c r="EB192" s="84"/>
      <c r="EC192" s="84"/>
      <c r="ED192" s="84"/>
      <c r="EE192" s="84"/>
      <c r="EF192" s="84"/>
      <c r="EG192" s="84"/>
      <c r="ES192" s="85"/>
      <c r="ET192" s="85"/>
      <c r="EU192" s="85"/>
      <c r="EV192" s="85"/>
      <c r="EW192" s="85"/>
      <c r="EX192" s="85"/>
      <c r="EY192" s="85"/>
      <c r="EZ192" s="85"/>
      <c r="FA192" s="85"/>
      <c r="FB192" s="85"/>
      <c r="FC192" s="85"/>
      <c r="FD192" s="85"/>
      <c r="FE192" s="85"/>
      <c r="FF192" s="85"/>
      <c r="FG192" s="85"/>
      <c r="FS192" s="85"/>
      <c r="FT192" s="85"/>
      <c r="FU192" s="85"/>
      <c r="FV192" s="85"/>
      <c r="FW192" s="85"/>
      <c r="FX192" s="85"/>
      <c r="FY192" s="85"/>
      <c r="FZ192" s="85"/>
      <c r="GA192" s="85"/>
      <c r="GB192" s="85"/>
    </row>
    <row r="193" spans="2:184">
      <c r="B193" s="84"/>
      <c r="C193" s="85"/>
      <c r="D193" s="84"/>
      <c r="E193" s="85"/>
      <c r="F193" s="84"/>
      <c r="G193" s="84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4"/>
      <c r="AG193" s="85"/>
      <c r="AH193" s="88"/>
      <c r="AI193" s="84"/>
      <c r="AJ193" s="85"/>
      <c r="AK193" s="85"/>
      <c r="AL193" s="85"/>
      <c r="AM193" s="85"/>
      <c r="AO193" s="85"/>
      <c r="AP193" s="85"/>
      <c r="AQ193" s="84"/>
      <c r="AR193" s="85"/>
      <c r="AS193" s="85"/>
      <c r="AT193" s="85"/>
      <c r="AU193" s="84"/>
      <c r="AV193" s="84"/>
      <c r="AW193" s="84"/>
      <c r="AX193" s="84"/>
      <c r="AY193" s="85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4"/>
      <c r="BR193" s="84"/>
      <c r="BS193" s="84"/>
      <c r="BT193" s="84"/>
      <c r="BU193" s="84"/>
      <c r="BV193" s="84"/>
      <c r="BW193" s="84"/>
      <c r="BX193" s="84"/>
      <c r="BY193" s="84"/>
      <c r="BZ193" s="84"/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5"/>
      <c r="DF193" s="84"/>
      <c r="DG193" s="84"/>
      <c r="DH193" s="84"/>
      <c r="DI193" s="84"/>
      <c r="DJ193" s="84"/>
      <c r="DK193" s="84"/>
      <c r="DL193" s="84"/>
      <c r="DM193" s="84"/>
      <c r="DN193" s="84"/>
      <c r="DO193" s="84"/>
      <c r="DP193" s="84"/>
      <c r="DQ193" s="84"/>
      <c r="DR193" s="85"/>
      <c r="DZ193" s="84"/>
      <c r="EA193" s="84"/>
      <c r="EB193" s="84"/>
      <c r="EC193" s="84"/>
      <c r="ED193" s="84"/>
      <c r="EE193" s="84"/>
      <c r="EF193" s="84"/>
      <c r="EG193" s="84"/>
      <c r="ES193" s="85"/>
      <c r="ET193" s="85"/>
      <c r="EU193" s="85"/>
      <c r="EV193" s="85"/>
      <c r="EW193" s="85"/>
      <c r="EX193" s="85"/>
      <c r="EY193" s="85"/>
      <c r="EZ193" s="85"/>
      <c r="FA193" s="85"/>
      <c r="FB193" s="85"/>
      <c r="FC193" s="85"/>
      <c r="FD193" s="85"/>
      <c r="FE193" s="85"/>
      <c r="FF193" s="85"/>
      <c r="FG193" s="85"/>
      <c r="FS193" s="85"/>
      <c r="FT193" s="85"/>
      <c r="FU193" s="85"/>
      <c r="FV193" s="85"/>
      <c r="FW193" s="85"/>
      <c r="FX193" s="85"/>
      <c r="FY193" s="85"/>
      <c r="FZ193" s="85"/>
      <c r="GA193" s="85"/>
      <c r="GB193" s="85"/>
    </row>
    <row r="194" spans="2:184">
      <c r="B194" s="84"/>
      <c r="C194" s="85"/>
      <c r="D194" s="84"/>
      <c r="E194" s="85"/>
      <c r="F194" s="84"/>
      <c r="G194" s="84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4"/>
      <c r="AG194" s="85"/>
      <c r="AH194" s="88"/>
      <c r="AI194" s="84"/>
      <c r="AJ194" s="85"/>
      <c r="AK194" s="85"/>
      <c r="AL194" s="85"/>
      <c r="AM194" s="85"/>
      <c r="AO194" s="85"/>
      <c r="AP194" s="85"/>
      <c r="AQ194" s="84"/>
      <c r="AR194" s="85"/>
      <c r="AS194" s="85"/>
      <c r="AT194" s="85"/>
      <c r="AU194" s="84"/>
      <c r="AV194" s="84"/>
      <c r="AW194" s="84"/>
      <c r="AX194" s="84"/>
      <c r="AY194" s="85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4"/>
      <c r="BR194" s="84"/>
      <c r="BS194" s="84"/>
      <c r="BT194" s="84"/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  <c r="CX194" s="85"/>
      <c r="DF194" s="84"/>
      <c r="DG194" s="84"/>
      <c r="DH194" s="84"/>
      <c r="DI194" s="84"/>
      <c r="DJ194" s="84"/>
      <c r="DK194" s="84"/>
      <c r="DL194" s="84"/>
      <c r="DM194" s="84"/>
      <c r="DN194" s="84"/>
      <c r="DO194" s="84"/>
      <c r="DP194" s="84"/>
      <c r="DQ194" s="84"/>
      <c r="DR194" s="85"/>
      <c r="DZ194" s="84"/>
      <c r="EA194" s="84"/>
      <c r="EB194" s="84"/>
      <c r="EC194" s="84"/>
      <c r="ED194" s="84"/>
      <c r="EE194" s="84"/>
      <c r="EF194" s="84"/>
      <c r="EG194" s="84"/>
      <c r="ES194" s="85"/>
      <c r="ET194" s="85"/>
      <c r="EU194" s="85"/>
      <c r="EV194" s="85"/>
      <c r="EW194" s="85"/>
      <c r="EX194" s="85"/>
      <c r="EY194" s="85"/>
      <c r="EZ194" s="85"/>
      <c r="FA194" s="85"/>
      <c r="FB194" s="85"/>
      <c r="FC194" s="85"/>
      <c r="FD194" s="85"/>
      <c r="FE194" s="85"/>
      <c r="FF194" s="85"/>
      <c r="FG194" s="85"/>
      <c r="FS194" s="85"/>
      <c r="FT194" s="85"/>
      <c r="FU194" s="85"/>
      <c r="FV194" s="85"/>
      <c r="FW194" s="85"/>
      <c r="FX194" s="85"/>
      <c r="FY194" s="85"/>
      <c r="FZ194" s="85"/>
      <c r="GA194" s="85"/>
      <c r="GB194" s="85"/>
    </row>
    <row r="195" spans="2:184">
      <c r="B195" s="84"/>
      <c r="C195" s="85"/>
      <c r="D195" s="84"/>
      <c r="E195" s="85"/>
      <c r="F195" s="84"/>
      <c r="G195" s="84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4"/>
      <c r="AG195" s="85"/>
      <c r="AH195" s="88"/>
      <c r="AI195" s="84"/>
      <c r="AJ195" s="85"/>
      <c r="AK195" s="85"/>
      <c r="AL195" s="85"/>
      <c r="AM195" s="85"/>
      <c r="AO195" s="85"/>
      <c r="AP195" s="85"/>
      <c r="AQ195" s="84"/>
      <c r="AR195" s="85"/>
      <c r="AS195" s="85"/>
      <c r="AT195" s="85"/>
      <c r="AU195" s="84"/>
      <c r="AV195" s="84"/>
      <c r="AW195" s="84"/>
      <c r="AX195" s="84"/>
      <c r="AY195" s="85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  <c r="CX195" s="85"/>
      <c r="DF195" s="84"/>
      <c r="DG195" s="84"/>
      <c r="DH195" s="84"/>
      <c r="DI195" s="84"/>
      <c r="DJ195" s="84"/>
      <c r="DK195" s="84"/>
      <c r="DL195" s="84"/>
      <c r="DM195" s="84"/>
      <c r="DN195" s="84"/>
      <c r="DO195" s="84"/>
      <c r="DP195" s="84"/>
      <c r="DQ195" s="84"/>
      <c r="DR195" s="85"/>
      <c r="DZ195" s="84"/>
      <c r="EA195" s="84"/>
      <c r="EB195" s="84"/>
      <c r="EC195" s="84"/>
      <c r="ED195" s="84"/>
      <c r="EE195" s="84"/>
      <c r="EF195" s="84"/>
      <c r="EG195" s="84"/>
      <c r="ES195" s="85"/>
      <c r="ET195" s="85"/>
      <c r="EU195" s="85"/>
      <c r="EV195" s="85"/>
      <c r="EW195" s="85"/>
      <c r="EX195" s="85"/>
      <c r="EY195" s="85"/>
      <c r="EZ195" s="85"/>
      <c r="FA195" s="85"/>
      <c r="FB195" s="85"/>
      <c r="FC195" s="85"/>
      <c r="FD195" s="85"/>
      <c r="FE195" s="85"/>
      <c r="FF195" s="85"/>
      <c r="FG195" s="85"/>
      <c r="FS195" s="85"/>
      <c r="FT195" s="85"/>
      <c r="FU195" s="85"/>
      <c r="FV195" s="85"/>
      <c r="FW195" s="85"/>
      <c r="FX195" s="85"/>
      <c r="FY195" s="85"/>
      <c r="FZ195" s="85"/>
      <c r="GA195" s="85"/>
      <c r="GB195" s="85"/>
    </row>
  </sheetData>
  <mergeCells count="65">
    <mergeCell ref="FS1:FT1"/>
    <mergeCell ref="FU1:FV1"/>
    <mergeCell ref="FW1:FX1"/>
    <mergeCell ref="FY1:FZ1"/>
    <mergeCell ref="GA1:GB1"/>
    <mergeCell ref="FE1:FG1"/>
    <mergeCell ref="FH1:FI1"/>
    <mergeCell ref="FJ1:FK1"/>
    <mergeCell ref="FL1:FM1"/>
    <mergeCell ref="FN1:FO1"/>
    <mergeCell ref="FP1:FQ1"/>
    <mergeCell ref="EI1:EM1"/>
    <mergeCell ref="EN1:ER1"/>
    <mergeCell ref="ES1:EU1"/>
    <mergeCell ref="EV1:EX1"/>
    <mergeCell ref="EY1:FB1"/>
    <mergeCell ref="FC1:FD1"/>
    <mergeCell ref="DF1:DI1"/>
    <mergeCell ref="DJ1:DM1"/>
    <mergeCell ref="DN1:DX1"/>
    <mergeCell ref="DY1:DY2"/>
    <mergeCell ref="DZ1:EC1"/>
    <mergeCell ref="EF1:EH1"/>
    <mergeCell ref="CC1:CF1"/>
    <mergeCell ref="CG1:CJ1"/>
    <mergeCell ref="CK1:CN1"/>
    <mergeCell ref="CO1:CR1"/>
    <mergeCell ref="CT1:DA1"/>
    <mergeCell ref="DB1:DE1"/>
    <mergeCell ref="BB1:BE1"/>
    <mergeCell ref="BG1:BK1"/>
    <mergeCell ref="BL1:BP1"/>
    <mergeCell ref="BQ1:BT1"/>
    <mergeCell ref="BU1:BX1"/>
    <mergeCell ref="BY1:CB1"/>
    <mergeCell ref="AP1:AP2"/>
    <mergeCell ref="AQ1:AQ2"/>
    <mergeCell ref="AR1:AR2"/>
    <mergeCell ref="AS1:AS2"/>
    <mergeCell ref="AT1:AT2"/>
    <mergeCell ref="AU1:BA1"/>
    <mergeCell ref="AG1:AG2"/>
    <mergeCell ref="AH1:AH2"/>
    <mergeCell ref="AI1:AI2"/>
    <mergeCell ref="AJ1:AL1"/>
    <mergeCell ref="AN1:AN2"/>
    <mergeCell ref="AO1:AO2"/>
    <mergeCell ref="W1:W2"/>
    <mergeCell ref="X1:X2"/>
    <mergeCell ref="Y1:Y2"/>
    <mergeCell ref="Z1:AA1"/>
    <mergeCell ref="AB1:AE1"/>
    <mergeCell ref="AF1:AF2"/>
    <mergeCell ref="G1:G2"/>
    <mergeCell ref="H1:H2"/>
    <mergeCell ref="I1:O1"/>
    <mergeCell ref="P1:R1"/>
    <mergeCell ref="S1:U1"/>
    <mergeCell ref="V1:V2"/>
    <mergeCell ref="A1:A2"/>
    <mergeCell ref="B1:B2"/>
    <mergeCell ref="C1:C2"/>
    <mergeCell ref="D1:D2"/>
    <mergeCell ref="E1:E2"/>
    <mergeCell ref="F1:F2"/>
  </mergeCells>
  <phoneticPr fontId="3"/>
  <dataValidations count="8">
    <dataValidation type="list" allowBlank="1" showInputMessage="1" showErrorMessage="1" sqref="X3:X195">
      <formula1>"Ⅰ,Ⅱ,Ⅲ,Ⅳ"</formula1>
    </dataValidation>
    <dataValidation type="list" allowBlank="1" showInputMessage="1" showErrorMessage="1" sqref="Y3:Y195">
      <formula1>"1,2,3,4"</formula1>
    </dataValidation>
    <dataValidation type="list" allowBlank="1" showInputMessage="1" showErrorMessage="1" sqref="Z3:Z195">
      <formula1>"wet,dry"</formula1>
    </dataValidation>
    <dataValidation type="list" allowBlank="1" showInputMessage="1" showErrorMessage="1" sqref="E3:E195">
      <formula1>"男,女"</formula1>
    </dataValidation>
    <dataValidation type="list" allowBlank="1" showInputMessage="1" showErrorMessage="1" sqref="I3:R195">
      <formula1>"+,-"</formula1>
    </dataValidation>
    <dataValidation type="list" allowBlank="1" showInputMessage="1" showErrorMessage="1" sqref="AH9 AH27:AH195">
      <formula1>"3.75,7.5,15"</formula1>
    </dataValidation>
    <dataValidation type="list" allowBlank="1" showInputMessage="1" showErrorMessage="1" sqref="AP12:AP20 AP3:AP10 AP25 AP23 AP27:AP195 AJ3:AM195 S3:W195 AB3:AE195">
      <formula1>"○,×"</formula1>
    </dataValidation>
    <dataValidation type="list" allowBlank="1" showInputMessage="1" showErrorMessage="1" sqref="AB94 AA3:AA195">
      <formula1>"warm,cold"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星田</dc:creator>
  <cp:lastModifiedBy>星田</cp:lastModifiedBy>
  <dcterms:created xsi:type="dcterms:W3CDTF">2020-06-30T01:22:26Z</dcterms:created>
  <dcterms:modified xsi:type="dcterms:W3CDTF">2020-06-30T01:28:44Z</dcterms:modified>
</cp:coreProperties>
</file>