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ikkek_C\2021_H2 metabolism mixed comunities Zoli\Manuscripts 2021\Microbial Cell Factories\Tables\"/>
    </mc:Choice>
  </mc:AlternateContent>
  <bookViews>
    <workbookView xWindow="0" yWindow="0" windowWidth="29010" windowHeight="13185"/>
  </bookViews>
  <sheets>
    <sheet name="DAS_v2.summary.v2" sheetId="1" r:id="rId1"/>
  </sheets>
  <definedNames>
    <definedName name="_xlnm._FilterDatabase" localSheetId="0" hidden="1">DAS_v2.summary.v2!$A$2:$BF$91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7" i="1" l="1"/>
  <c r="AP89" i="1" s="1"/>
  <c r="AY7" i="1" s="1"/>
  <c r="AQ87" i="1"/>
  <c r="AR87" i="1"/>
  <c r="AR89" i="1" s="1"/>
  <c r="BA17" i="1" s="1"/>
  <c r="AS87" i="1"/>
  <c r="AT87" i="1"/>
  <c r="AT89" i="1" s="1"/>
  <c r="BC11" i="1" s="1"/>
  <c r="AU87" i="1"/>
  <c r="AV87" i="1"/>
  <c r="AV89" i="1" s="1"/>
  <c r="AO87" i="1"/>
  <c r="P89" i="1"/>
  <c r="Q91" i="1"/>
  <c r="Q90" i="1"/>
  <c r="Q89" i="1"/>
  <c r="P90" i="1"/>
  <c r="P91" i="1"/>
  <c r="AY86" i="1" l="1"/>
  <c r="AY81" i="1"/>
  <c r="AY76" i="1"/>
  <c r="AY70" i="1"/>
  <c r="AY65" i="1"/>
  <c r="BC57" i="1"/>
  <c r="BC49" i="1"/>
  <c r="BC41" i="1"/>
  <c r="BA87" i="1"/>
  <c r="BC87" i="1"/>
  <c r="BC85" i="1"/>
  <c r="BC80" i="1"/>
  <c r="BC74" i="1"/>
  <c r="BC69" i="1"/>
  <c r="BC64" i="1"/>
  <c r="AY57" i="1"/>
  <c r="AY49" i="1"/>
  <c r="BC27" i="1"/>
  <c r="AY88" i="1"/>
  <c r="BC82" i="1"/>
  <c r="BC77" i="1"/>
  <c r="BC72" i="1"/>
  <c r="BC66" i="1"/>
  <c r="AY61" i="1"/>
  <c r="AY53" i="1"/>
  <c r="AY45" i="1"/>
  <c r="BC88" i="1"/>
  <c r="AY84" i="1"/>
  <c r="AY78" i="1"/>
  <c r="AY73" i="1"/>
  <c r="AY68" i="1"/>
  <c r="BC61" i="1"/>
  <c r="BC53" i="1"/>
  <c r="BC45" i="1"/>
  <c r="AY23" i="1"/>
  <c r="BE3" i="1"/>
  <c r="BE7" i="1"/>
  <c r="BE11" i="1"/>
  <c r="BE15" i="1"/>
  <c r="BE19" i="1"/>
  <c r="BE23" i="1"/>
  <c r="BE27" i="1"/>
  <c r="BE31" i="1"/>
  <c r="BE35" i="1"/>
  <c r="BE6" i="1"/>
  <c r="BE10" i="1"/>
  <c r="BE14" i="1"/>
  <c r="BE18" i="1"/>
  <c r="BE22" i="1"/>
  <c r="BE26" i="1"/>
  <c r="BE30" i="1"/>
  <c r="BE34" i="1"/>
  <c r="BE38" i="1"/>
  <c r="BE4" i="1"/>
  <c r="BE12" i="1"/>
  <c r="BE20" i="1"/>
  <c r="BE28" i="1"/>
  <c r="BE36" i="1"/>
  <c r="BE42" i="1"/>
  <c r="BE9" i="1"/>
  <c r="BE17" i="1"/>
  <c r="BE25" i="1"/>
  <c r="BE33" i="1"/>
  <c r="BE41" i="1"/>
  <c r="BE45" i="1"/>
  <c r="BE49" i="1"/>
  <c r="BE53" i="1"/>
  <c r="BE57" i="1"/>
  <c r="BE61" i="1"/>
  <c r="BE65" i="1"/>
  <c r="BE69" i="1"/>
  <c r="BE73" i="1"/>
  <c r="BE77" i="1"/>
  <c r="BE81" i="1"/>
  <c r="BE85" i="1"/>
  <c r="BE88" i="1"/>
  <c r="BE8" i="1"/>
  <c r="BE16" i="1"/>
  <c r="BE24" i="1"/>
  <c r="BE32" i="1"/>
  <c r="BE40" i="1"/>
  <c r="BE44" i="1"/>
  <c r="BE48" i="1"/>
  <c r="BE52" i="1"/>
  <c r="BE56" i="1"/>
  <c r="BE60" i="1"/>
  <c r="BE5" i="1"/>
  <c r="BE37" i="1"/>
  <c r="BE50" i="1"/>
  <c r="BE58" i="1"/>
  <c r="BE72" i="1"/>
  <c r="BE75" i="1"/>
  <c r="BE78" i="1"/>
  <c r="BE29" i="1"/>
  <c r="BE43" i="1"/>
  <c r="BE47" i="1"/>
  <c r="BE55" i="1"/>
  <c r="BE63" i="1"/>
  <c r="BE66" i="1"/>
  <c r="BE76" i="1"/>
  <c r="BE79" i="1"/>
  <c r="BE82" i="1"/>
  <c r="BE87" i="1"/>
  <c r="BE51" i="1"/>
  <c r="BE68" i="1"/>
  <c r="BE71" i="1"/>
  <c r="BE74" i="1"/>
  <c r="BE21" i="1"/>
  <c r="BE39" i="1"/>
  <c r="BE46" i="1"/>
  <c r="BE54" i="1"/>
  <c r="BE62" i="1"/>
  <c r="BE64" i="1"/>
  <c r="BE67" i="1"/>
  <c r="BE70" i="1"/>
  <c r="BE80" i="1"/>
  <c r="BE83" i="1"/>
  <c r="BE86" i="1"/>
  <c r="BE13" i="1"/>
  <c r="BE59" i="1"/>
  <c r="BE84" i="1"/>
  <c r="AO89" i="1"/>
  <c r="AX88" i="1" s="1"/>
  <c r="BA63" i="1"/>
  <c r="BA55" i="1"/>
  <c r="AQ89" i="1"/>
  <c r="BC84" i="1"/>
  <c r="BA82" i="1"/>
  <c r="BC81" i="1"/>
  <c r="AY80" i="1"/>
  <c r="BA79" i="1"/>
  <c r="BC78" i="1"/>
  <c r="AY77" i="1"/>
  <c r="BA76" i="1"/>
  <c r="AY74" i="1"/>
  <c r="BC68" i="1"/>
  <c r="BA66" i="1"/>
  <c r="BC65" i="1"/>
  <c r="AY64" i="1"/>
  <c r="BC60" i="1"/>
  <c r="BA58" i="1"/>
  <c r="AY56" i="1"/>
  <c r="BC52" i="1"/>
  <c r="BA50" i="1"/>
  <c r="AY48" i="1"/>
  <c r="BC35" i="1"/>
  <c r="AY31" i="1"/>
  <c r="BC3" i="1"/>
  <c r="BA3" i="1"/>
  <c r="BA7" i="1"/>
  <c r="BA11" i="1"/>
  <c r="BA15" i="1"/>
  <c r="BA19" i="1"/>
  <c r="BA23" i="1"/>
  <c r="BA27" i="1"/>
  <c r="BA31" i="1"/>
  <c r="BA35" i="1"/>
  <c r="BA39" i="1"/>
  <c r="BA6" i="1"/>
  <c r="BA10" i="1"/>
  <c r="BA14" i="1"/>
  <c r="BA18" i="1"/>
  <c r="BA22" i="1"/>
  <c r="BA26" i="1"/>
  <c r="BA30" i="1"/>
  <c r="BA34" i="1"/>
  <c r="BA38" i="1"/>
  <c r="BA8" i="1"/>
  <c r="BA16" i="1"/>
  <c r="BA24" i="1"/>
  <c r="BA32" i="1"/>
  <c r="BA42" i="1"/>
  <c r="BA5" i="1"/>
  <c r="BA13" i="1"/>
  <c r="BA21" i="1"/>
  <c r="BA29" i="1"/>
  <c r="BA37" i="1"/>
  <c r="BA41" i="1"/>
  <c r="BA45" i="1"/>
  <c r="BA49" i="1"/>
  <c r="BA53" i="1"/>
  <c r="BA57" i="1"/>
  <c r="BA61" i="1"/>
  <c r="BA65" i="1"/>
  <c r="BA69" i="1"/>
  <c r="BA73" i="1"/>
  <c r="BA77" i="1"/>
  <c r="BA81" i="1"/>
  <c r="BA85" i="1"/>
  <c r="BA88" i="1"/>
  <c r="BA4" i="1"/>
  <c r="BA12" i="1"/>
  <c r="BA20" i="1"/>
  <c r="BA28" i="1"/>
  <c r="BA36" i="1"/>
  <c r="BA40" i="1"/>
  <c r="BA44" i="1"/>
  <c r="BA48" i="1"/>
  <c r="BA52" i="1"/>
  <c r="BA56" i="1"/>
  <c r="BA60" i="1"/>
  <c r="BA86" i="1"/>
  <c r="BA83" i="1"/>
  <c r="BA80" i="1"/>
  <c r="BA70" i="1"/>
  <c r="BA67" i="1"/>
  <c r="BA64" i="1"/>
  <c r="BA47" i="1"/>
  <c r="BA9" i="1"/>
  <c r="AU89" i="1"/>
  <c r="BD87" i="1" s="1"/>
  <c r="BA78" i="1"/>
  <c r="BA75" i="1"/>
  <c r="BA72" i="1"/>
  <c r="BA59" i="1"/>
  <c r="BA51" i="1"/>
  <c r="AY39" i="1"/>
  <c r="BA25" i="1"/>
  <c r="BC5" i="1"/>
  <c r="BC9" i="1"/>
  <c r="BC13" i="1"/>
  <c r="BC17" i="1"/>
  <c r="BC21" i="1"/>
  <c r="BC25" i="1"/>
  <c r="BC29" i="1"/>
  <c r="BC33" i="1"/>
  <c r="BC37" i="1"/>
  <c r="BC4" i="1"/>
  <c r="BC8" i="1"/>
  <c r="BC12" i="1"/>
  <c r="BC16" i="1"/>
  <c r="BC20" i="1"/>
  <c r="BC24" i="1"/>
  <c r="BC28" i="1"/>
  <c r="BC32" i="1"/>
  <c r="BC36" i="1"/>
  <c r="BC10" i="1"/>
  <c r="BC18" i="1"/>
  <c r="BC26" i="1"/>
  <c r="BC34" i="1"/>
  <c r="BC40" i="1"/>
  <c r="BC44" i="1"/>
  <c r="BC7" i="1"/>
  <c r="BC15" i="1"/>
  <c r="BC23" i="1"/>
  <c r="BC31" i="1"/>
  <c r="BC39" i="1"/>
  <c r="BC43" i="1"/>
  <c r="BC47" i="1"/>
  <c r="BC51" i="1"/>
  <c r="BC55" i="1"/>
  <c r="BC59" i="1"/>
  <c r="BC63" i="1"/>
  <c r="BC67" i="1"/>
  <c r="BC71" i="1"/>
  <c r="BC75" i="1"/>
  <c r="BC79" i="1"/>
  <c r="BC83" i="1"/>
  <c r="BC6" i="1"/>
  <c r="BC14" i="1"/>
  <c r="BC22" i="1"/>
  <c r="BC30" i="1"/>
  <c r="BC38" i="1"/>
  <c r="BC42" i="1"/>
  <c r="BC46" i="1"/>
  <c r="BC50" i="1"/>
  <c r="BC54" i="1"/>
  <c r="BC58" i="1"/>
  <c r="BC62" i="1"/>
  <c r="AY5" i="1"/>
  <c r="AY9" i="1"/>
  <c r="AY13" i="1"/>
  <c r="AY17" i="1"/>
  <c r="AY21" i="1"/>
  <c r="AY25" i="1"/>
  <c r="AY29" i="1"/>
  <c r="AY33" i="1"/>
  <c r="AY37" i="1"/>
  <c r="AY4" i="1"/>
  <c r="AY8" i="1"/>
  <c r="AY12" i="1"/>
  <c r="AY16" i="1"/>
  <c r="AY20" i="1"/>
  <c r="AY24" i="1"/>
  <c r="AY28" i="1"/>
  <c r="AY32" i="1"/>
  <c r="AY36" i="1"/>
  <c r="AY6" i="1"/>
  <c r="AY14" i="1"/>
  <c r="AY22" i="1"/>
  <c r="AY30" i="1"/>
  <c r="AY38" i="1"/>
  <c r="AY40" i="1"/>
  <c r="AY44" i="1"/>
  <c r="AY3" i="1"/>
  <c r="AY11" i="1"/>
  <c r="AY19" i="1"/>
  <c r="AY27" i="1"/>
  <c r="AY35" i="1"/>
  <c r="AY43" i="1"/>
  <c r="AY47" i="1"/>
  <c r="AY51" i="1"/>
  <c r="AY55" i="1"/>
  <c r="AY59" i="1"/>
  <c r="AY63" i="1"/>
  <c r="AY67" i="1"/>
  <c r="AY71" i="1"/>
  <c r="AY75" i="1"/>
  <c r="AY79" i="1"/>
  <c r="AY83" i="1"/>
  <c r="AY10" i="1"/>
  <c r="AY18" i="1"/>
  <c r="AY26" i="1"/>
  <c r="AY34" i="1"/>
  <c r="AY42" i="1"/>
  <c r="AY46" i="1"/>
  <c r="AY50" i="1"/>
  <c r="AY54" i="1"/>
  <c r="AY58" i="1"/>
  <c r="AY62" i="1"/>
  <c r="AS89" i="1"/>
  <c r="AY87" i="1"/>
  <c r="BC86" i="1"/>
  <c r="AY85" i="1"/>
  <c r="BA84" i="1"/>
  <c r="AY82" i="1"/>
  <c r="BC76" i="1"/>
  <c r="BA74" i="1"/>
  <c r="BC73" i="1"/>
  <c r="AY72" i="1"/>
  <c r="BA71" i="1"/>
  <c r="BC70" i="1"/>
  <c r="AY69" i="1"/>
  <c r="BA68" i="1"/>
  <c r="AY66" i="1"/>
  <c r="BA62" i="1"/>
  <c r="AY60" i="1"/>
  <c r="BC56" i="1"/>
  <c r="BA54" i="1"/>
  <c r="AY52" i="1"/>
  <c r="BC48" i="1"/>
  <c r="BA46" i="1"/>
  <c r="BA43" i="1"/>
  <c r="AY41" i="1"/>
  <c r="BA33" i="1"/>
  <c r="BC19" i="1"/>
  <c r="AY15" i="1"/>
  <c r="AX87" i="1" l="1"/>
  <c r="AX4" i="1"/>
  <c r="AX8" i="1"/>
  <c r="AX12" i="1"/>
  <c r="AX16" i="1"/>
  <c r="AX20" i="1"/>
  <c r="AX24" i="1"/>
  <c r="AX28" i="1"/>
  <c r="AX32" i="1"/>
  <c r="AX36" i="1"/>
  <c r="AX40" i="1"/>
  <c r="AX44" i="1"/>
  <c r="AX48" i="1"/>
  <c r="AX52" i="1"/>
  <c r="AX56" i="1"/>
  <c r="AX60" i="1"/>
  <c r="AX64" i="1"/>
  <c r="AX68" i="1"/>
  <c r="AX72" i="1"/>
  <c r="AX76" i="1"/>
  <c r="AX80" i="1"/>
  <c r="AX84" i="1"/>
  <c r="AX6" i="1"/>
  <c r="AX11" i="1"/>
  <c r="AX17" i="1"/>
  <c r="AX22" i="1"/>
  <c r="AX27" i="1"/>
  <c r="AX33" i="1"/>
  <c r="AX38" i="1"/>
  <c r="AX43" i="1"/>
  <c r="AX49" i="1"/>
  <c r="AX54" i="1"/>
  <c r="AX59" i="1"/>
  <c r="AX65" i="1"/>
  <c r="AX70" i="1"/>
  <c r="AX75" i="1"/>
  <c r="AX81" i="1"/>
  <c r="AX86" i="1"/>
  <c r="AX79" i="1"/>
  <c r="AX7" i="1"/>
  <c r="AX13" i="1"/>
  <c r="AX18" i="1"/>
  <c r="AX23" i="1"/>
  <c r="AX29" i="1"/>
  <c r="AX34" i="1"/>
  <c r="AX39" i="1"/>
  <c r="AX45" i="1"/>
  <c r="AX50" i="1"/>
  <c r="AX55" i="1"/>
  <c r="AX61" i="1"/>
  <c r="AX66" i="1"/>
  <c r="AX71" i="1"/>
  <c r="AX77" i="1"/>
  <c r="AX82" i="1"/>
  <c r="AX10" i="1"/>
  <c r="AX21" i="1"/>
  <c r="AX31" i="1"/>
  <c r="AX42" i="1"/>
  <c r="AX53" i="1"/>
  <c r="AX58" i="1"/>
  <c r="AX69" i="1"/>
  <c r="AX85" i="1"/>
  <c r="AX9" i="1"/>
  <c r="AX14" i="1"/>
  <c r="AX19" i="1"/>
  <c r="AX25" i="1"/>
  <c r="AX30" i="1"/>
  <c r="AX35" i="1"/>
  <c r="AX41" i="1"/>
  <c r="AX46" i="1"/>
  <c r="AX51" i="1"/>
  <c r="AX57" i="1"/>
  <c r="AX62" i="1"/>
  <c r="AX67" i="1"/>
  <c r="AX73" i="1"/>
  <c r="AX78" i="1"/>
  <c r="AX83" i="1"/>
  <c r="AX3" i="1"/>
  <c r="AX5" i="1"/>
  <c r="AX15" i="1"/>
  <c r="AX26" i="1"/>
  <c r="AX37" i="1"/>
  <c r="AX47" i="1"/>
  <c r="AX63" i="1"/>
  <c r="AX74" i="1"/>
  <c r="BB4" i="1"/>
  <c r="BB8" i="1"/>
  <c r="BB12" i="1"/>
  <c r="BB16" i="1"/>
  <c r="BB20" i="1"/>
  <c r="BB24" i="1"/>
  <c r="BB28" i="1"/>
  <c r="BB32" i="1"/>
  <c r="BB36" i="1"/>
  <c r="BB3" i="1"/>
  <c r="BB7" i="1"/>
  <c r="BB11" i="1"/>
  <c r="BB15" i="1"/>
  <c r="BB19" i="1"/>
  <c r="BB23" i="1"/>
  <c r="BB27" i="1"/>
  <c r="BB31" i="1"/>
  <c r="BB35" i="1"/>
  <c r="BB39" i="1"/>
  <c r="BB9" i="1"/>
  <c r="BB17" i="1"/>
  <c r="BB25" i="1"/>
  <c r="BB33" i="1"/>
  <c r="BB43" i="1"/>
  <c r="BB6" i="1"/>
  <c r="BB14" i="1"/>
  <c r="BB22" i="1"/>
  <c r="BB30" i="1"/>
  <c r="BB38" i="1"/>
  <c r="BB42" i="1"/>
  <c r="BB46" i="1"/>
  <c r="BB50" i="1"/>
  <c r="BB54" i="1"/>
  <c r="BB58" i="1"/>
  <c r="BB62" i="1"/>
  <c r="BB66" i="1"/>
  <c r="BB70" i="1"/>
  <c r="BB74" i="1"/>
  <c r="BB78" i="1"/>
  <c r="BB82" i="1"/>
  <c r="BB86" i="1"/>
  <c r="BB5" i="1"/>
  <c r="BB13" i="1"/>
  <c r="BB21" i="1"/>
  <c r="BB29" i="1"/>
  <c r="BB37" i="1"/>
  <c r="BB41" i="1"/>
  <c r="BB45" i="1"/>
  <c r="BB49" i="1"/>
  <c r="BB53" i="1"/>
  <c r="BB57" i="1"/>
  <c r="BB61" i="1"/>
  <c r="BB10" i="1"/>
  <c r="BB47" i="1"/>
  <c r="BB55" i="1"/>
  <c r="BB63" i="1"/>
  <c r="BB64" i="1"/>
  <c r="BB67" i="1"/>
  <c r="BB77" i="1"/>
  <c r="BB80" i="1"/>
  <c r="BB83" i="1"/>
  <c r="BB34" i="1"/>
  <c r="BB52" i="1"/>
  <c r="BB60" i="1"/>
  <c r="BB65" i="1"/>
  <c r="BB68" i="1"/>
  <c r="BB71" i="1"/>
  <c r="BB81" i="1"/>
  <c r="BB84" i="1"/>
  <c r="BB88" i="1"/>
  <c r="BB18" i="1"/>
  <c r="BB56" i="1"/>
  <c r="BB73" i="1"/>
  <c r="BB76" i="1"/>
  <c r="BB26" i="1"/>
  <c r="BB44" i="1"/>
  <c r="BB51" i="1"/>
  <c r="BB59" i="1"/>
  <c r="BB69" i="1"/>
  <c r="BB72" i="1"/>
  <c r="BB75" i="1"/>
  <c r="BB85" i="1"/>
  <c r="BB40" i="1"/>
  <c r="BB48" i="1"/>
  <c r="BB79" i="1"/>
  <c r="BB87" i="1"/>
  <c r="BD6" i="1"/>
  <c r="BD10" i="1"/>
  <c r="BD14" i="1"/>
  <c r="BD18" i="1"/>
  <c r="BD22" i="1"/>
  <c r="BD26" i="1"/>
  <c r="BD30" i="1"/>
  <c r="BD34" i="1"/>
  <c r="BD38" i="1"/>
  <c r="BD5" i="1"/>
  <c r="BD9" i="1"/>
  <c r="BD13" i="1"/>
  <c r="BD17" i="1"/>
  <c r="BD21" i="1"/>
  <c r="BD25" i="1"/>
  <c r="BD29" i="1"/>
  <c r="BD33" i="1"/>
  <c r="BD37" i="1"/>
  <c r="BD3" i="1"/>
  <c r="BD11" i="1"/>
  <c r="BD19" i="1"/>
  <c r="BD27" i="1"/>
  <c r="BD35" i="1"/>
  <c r="BD41" i="1"/>
  <c r="BD8" i="1"/>
  <c r="BD16" i="1"/>
  <c r="BD24" i="1"/>
  <c r="BD32" i="1"/>
  <c r="BD40" i="1"/>
  <c r="BD44" i="1"/>
  <c r="BD48" i="1"/>
  <c r="BD52" i="1"/>
  <c r="BD56" i="1"/>
  <c r="BD60" i="1"/>
  <c r="BD64" i="1"/>
  <c r="BD68" i="1"/>
  <c r="BD72" i="1"/>
  <c r="BD76" i="1"/>
  <c r="BD80" i="1"/>
  <c r="BD84" i="1"/>
  <c r="BD7" i="1"/>
  <c r="BD15" i="1"/>
  <c r="BD23" i="1"/>
  <c r="BD31" i="1"/>
  <c r="BD39" i="1"/>
  <c r="BD43" i="1"/>
  <c r="BD47" i="1"/>
  <c r="BD51" i="1"/>
  <c r="BD55" i="1"/>
  <c r="BD59" i="1"/>
  <c r="BD63" i="1"/>
  <c r="BD28" i="1"/>
  <c r="BD49" i="1"/>
  <c r="BD57" i="1"/>
  <c r="BD66" i="1"/>
  <c r="BD69" i="1"/>
  <c r="BD79" i="1"/>
  <c r="BD82" i="1"/>
  <c r="BD85" i="1"/>
  <c r="BD20" i="1"/>
  <c r="BD46" i="1"/>
  <c r="BD54" i="1"/>
  <c r="BD62" i="1"/>
  <c r="BD67" i="1"/>
  <c r="BD70" i="1"/>
  <c r="BD73" i="1"/>
  <c r="BD83" i="1"/>
  <c r="BD86" i="1"/>
  <c r="BD36" i="1"/>
  <c r="BD58" i="1"/>
  <c r="BD65" i="1"/>
  <c r="BD78" i="1"/>
  <c r="BD81" i="1"/>
  <c r="BD88" i="1"/>
  <c r="BD12" i="1"/>
  <c r="BD45" i="1"/>
  <c r="BD53" i="1"/>
  <c r="BD61" i="1"/>
  <c r="BD71" i="1"/>
  <c r="BD74" i="1"/>
  <c r="BD77" i="1"/>
  <c r="BD4" i="1"/>
  <c r="BD42" i="1"/>
  <c r="BD50" i="1"/>
  <c r="BD75" i="1"/>
  <c r="AZ6" i="1"/>
  <c r="AZ10" i="1"/>
  <c r="BF10" i="1" s="1"/>
  <c r="AZ14" i="1"/>
  <c r="AZ18" i="1"/>
  <c r="AZ22" i="1"/>
  <c r="AZ26" i="1"/>
  <c r="BF26" i="1" s="1"/>
  <c r="AZ30" i="1"/>
  <c r="AZ34" i="1"/>
  <c r="AZ38" i="1"/>
  <c r="AZ5" i="1"/>
  <c r="BF5" i="1" s="1"/>
  <c r="AZ9" i="1"/>
  <c r="AZ13" i="1"/>
  <c r="AZ17" i="1"/>
  <c r="AZ21" i="1"/>
  <c r="BF21" i="1" s="1"/>
  <c r="AZ25" i="1"/>
  <c r="AZ29" i="1"/>
  <c r="AZ33" i="1"/>
  <c r="AZ37" i="1"/>
  <c r="BF37" i="1" s="1"/>
  <c r="AZ7" i="1"/>
  <c r="AZ15" i="1"/>
  <c r="AZ23" i="1"/>
  <c r="AZ31" i="1"/>
  <c r="AZ39" i="1"/>
  <c r="AZ41" i="1"/>
  <c r="AZ4" i="1"/>
  <c r="BF4" i="1" s="1"/>
  <c r="AZ12" i="1"/>
  <c r="BF12" i="1" s="1"/>
  <c r="AZ20" i="1"/>
  <c r="BF20" i="1" s="1"/>
  <c r="AZ28" i="1"/>
  <c r="AZ36" i="1"/>
  <c r="AZ40" i="1"/>
  <c r="AZ44" i="1"/>
  <c r="AZ48" i="1"/>
  <c r="AZ52" i="1"/>
  <c r="AZ56" i="1"/>
  <c r="AZ60" i="1"/>
  <c r="AZ64" i="1"/>
  <c r="AZ68" i="1"/>
  <c r="AZ72" i="1"/>
  <c r="AZ76" i="1"/>
  <c r="AZ80" i="1"/>
  <c r="AZ84" i="1"/>
  <c r="AZ3" i="1"/>
  <c r="BF3" i="1" s="1"/>
  <c r="AZ11" i="1"/>
  <c r="BF11" i="1" s="1"/>
  <c r="AZ19" i="1"/>
  <c r="BF19" i="1" s="1"/>
  <c r="AZ27" i="1"/>
  <c r="BF27" i="1" s="1"/>
  <c r="AZ35" i="1"/>
  <c r="BF35" i="1" s="1"/>
  <c r="AZ43" i="1"/>
  <c r="AZ47" i="1"/>
  <c r="AZ51" i="1"/>
  <c r="AZ55" i="1"/>
  <c r="AZ59" i="1"/>
  <c r="AZ63" i="1"/>
  <c r="AZ24" i="1"/>
  <c r="AZ45" i="1"/>
  <c r="AZ53" i="1"/>
  <c r="AZ61" i="1"/>
  <c r="AZ65" i="1"/>
  <c r="AZ75" i="1"/>
  <c r="AZ78" i="1"/>
  <c r="BF78" i="1" s="1"/>
  <c r="AZ81" i="1"/>
  <c r="BF81" i="1" s="1"/>
  <c r="AZ88" i="1"/>
  <c r="AZ16" i="1"/>
  <c r="BF16" i="1" s="1"/>
  <c r="AZ50" i="1"/>
  <c r="BF50" i="1" s="1"/>
  <c r="AZ58" i="1"/>
  <c r="AZ66" i="1"/>
  <c r="AZ69" i="1"/>
  <c r="AZ79" i="1"/>
  <c r="AZ82" i="1"/>
  <c r="AZ85" i="1"/>
  <c r="AZ54" i="1"/>
  <c r="BF54" i="1" s="1"/>
  <c r="AZ77" i="1"/>
  <c r="AZ8" i="1"/>
  <c r="BF8" i="1" s="1"/>
  <c r="AZ42" i="1"/>
  <c r="AZ49" i="1"/>
  <c r="AZ57" i="1"/>
  <c r="AZ67" i="1"/>
  <c r="AZ70" i="1"/>
  <c r="AZ73" i="1"/>
  <c r="BF73" i="1" s="1"/>
  <c r="AZ83" i="1"/>
  <c r="AZ86" i="1"/>
  <c r="AZ32" i="1"/>
  <c r="AZ46" i="1"/>
  <c r="AZ62" i="1"/>
  <c r="AZ71" i="1"/>
  <c r="AZ74" i="1"/>
  <c r="AZ87" i="1"/>
  <c r="BF69" i="1" l="1"/>
  <c r="BF31" i="1"/>
  <c r="BF45" i="1"/>
  <c r="BF74" i="1"/>
  <c r="BF32" i="1"/>
  <c r="BF51" i="1"/>
  <c r="BF84" i="1"/>
  <c r="BF68" i="1"/>
  <c r="BF52" i="1"/>
  <c r="BF62" i="1"/>
  <c r="BF57" i="1"/>
  <c r="BF59" i="1"/>
  <c r="BF43" i="1"/>
  <c r="BF76" i="1"/>
  <c r="BF60" i="1"/>
  <c r="BF44" i="1"/>
  <c r="BF42" i="1"/>
  <c r="BF66" i="1"/>
  <c r="BF65" i="1"/>
  <c r="BF24" i="1"/>
  <c r="BF23" i="1"/>
  <c r="BF71" i="1"/>
  <c r="BF86" i="1"/>
  <c r="BF67" i="1"/>
  <c r="BF82" i="1"/>
  <c r="BF58" i="1"/>
  <c r="BF61" i="1"/>
  <c r="BF63" i="1"/>
  <c r="BF47" i="1"/>
  <c r="BF80" i="1"/>
  <c r="BF64" i="1"/>
  <c r="BF48" i="1"/>
  <c r="BF28" i="1"/>
  <c r="BF41" i="1"/>
  <c r="BF15" i="1"/>
  <c r="BF29" i="1"/>
  <c r="BF13" i="1"/>
  <c r="BF34" i="1"/>
  <c r="BF18" i="1"/>
  <c r="BF83" i="1"/>
  <c r="BF25" i="1"/>
  <c r="BF9" i="1"/>
  <c r="BF30" i="1"/>
  <c r="BF14" i="1"/>
  <c r="BF85" i="1"/>
  <c r="BF79" i="1"/>
  <c r="BF53" i="1"/>
  <c r="BF39" i="1"/>
  <c r="BF7" i="1"/>
  <c r="BF46" i="1"/>
  <c r="BF49" i="1"/>
  <c r="BF75" i="1"/>
  <c r="BF55" i="1"/>
  <c r="BF72" i="1"/>
  <c r="BF56" i="1"/>
  <c r="BF40" i="1"/>
  <c r="BF77" i="1"/>
  <c r="BF70" i="1"/>
  <c r="BF36" i="1"/>
  <c r="BF33" i="1"/>
  <c r="BF17" i="1"/>
  <c r="BF38" i="1"/>
  <c r="BF22" i="1"/>
  <c r="BF6" i="1"/>
</calcChain>
</file>

<file path=xl/sharedStrings.xml><?xml version="1.0" encoding="utf-8"?>
<sst xmlns="http://schemas.openxmlformats.org/spreadsheetml/2006/main" count="1805" uniqueCount="604">
  <si>
    <t>num_contigs</t>
  </si>
  <si>
    <t>N50</t>
  </si>
  <si>
    <t>GC_content</t>
  </si>
  <si>
    <t>total_scgs</t>
  </si>
  <si>
    <t>supporting_scgs</t>
  </si>
  <si>
    <t>t_domain</t>
  </si>
  <si>
    <t>t_phylum</t>
  </si>
  <si>
    <t>t_class</t>
  </si>
  <si>
    <t>t_order</t>
  </si>
  <si>
    <t>t_family</t>
  </si>
  <si>
    <t>t_genus</t>
  </si>
  <si>
    <t>t_species</t>
  </si>
  <si>
    <t>Bacteria</t>
  </si>
  <si>
    <t>Firmicutes</t>
  </si>
  <si>
    <t>Clostridia</t>
  </si>
  <si>
    <t>Acetivibrionales</t>
  </si>
  <si>
    <t>Acetivibrionaceae</t>
  </si>
  <si>
    <t>Herbivorax</t>
  </si>
  <si>
    <t>Herbivorax saccincola</t>
  </si>
  <si>
    <t>Synergistota</t>
  </si>
  <si>
    <t>Synergistia</t>
  </si>
  <si>
    <t>Synergistales</t>
  </si>
  <si>
    <t>Synergistaceae</t>
  </si>
  <si>
    <t>Syner-03</t>
  </si>
  <si>
    <t>Syner-03 sp002306075</t>
  </si>
  <si>
    <t>Bacteroidota</t>
  </si>
  <si>
    <t>Bacteroidia</t>
  </si>
  <si>
    <t>Bacteroidales</t>
  </si>
  <si>
    <t>WCHB1-69</t>
  </si>
  <si>
    <t>UBA5429</t>
  </si>
  <si>
    <t>UBA5429 sp002427605</t>
  </si>
  <si>
    <t>Archaea</t>
  </si>
  <si>
    <t>Thermoplasmatota</t>
  </si>
  <si>
    <t>Thermoplasmata</t>
  </si>
  <si>
    <t>Methanomassiliicoccales</t>
  </si>
  <si>
    <t>Methanomassiliicoccaceae</t>
  </si>
  <si>
    <t>DTU008</t>
  </si>
  <si>
    <t>DTU008 sp001512965</t>
  </si>
  <si>
    <t>Bacteroidaceae</t>
  </si>
  <si>
    <t>UBA1179</t>
  </si>
  <si>
    <t>UBA1179 sp002340405</t>
  </si>
  <si>
    <t>Halobacterota</t>
  </si>
  <si>
    <t>Methanomicrobia</t>
  </si>
  <si>
    <t>Methanomicrobiales</t>
  </si>
  <si>
    <t>Methanocullaceae</t>
  </si>
  <si>
    <t>Methanoculleus</t>
  </si>
  <si>
    <t>Methanoculleus bourgensis</t>
  </si>
  <si>
    <t>Dysgonomonadaceae</t>
  </si>
  <si>
    <t>Fermentimonas</t>
  </si>
  <si>
    <t>Fermentimonas massiliensis</t>
  </si>
  <si>
    <t>ML635J-15</t>
  </si>
  <si>
    <t>Bact-19</t>
  </si>
  <si>
    <t>Bact-19 sp002412425</t>
  </si>
  <si>
    <t>Lachnospirales</t>
  </si>
  <si>
    <t>Lachnospiraceae</t>
  </si>
  <si>
    <t>Herbinix</t>
  </si>
  <si>
    <t>Herbinix luporum</t>
  </si>
  <si>
    <t>Mahellia</t>
  </si>
  <si>
    <t>Caldicoprobacterales</t>
  </si>
  <si>
    <t>UBA3941</t>
  </si>
  <si>
    <t>UBA3941 sp002385665</t>
  </si>
  <si>
    <t>Bacilli</t>
  </si>
  <si>
    <t>RFN20</t>
  </si>
  <si>
    <t>CAG-826</t>
  </si>
  <si>
    <t>UBA1361</t>
  </si>
  <si>
    <t>UBA1361 sp002306335</t>
  </si>
  <si>
    <t>4C28d-15</t>
  </si>
  <si>
    <t>DTU072</t>
  </si>
  <si>
    <t>DTU072 sp001512685</t>
  </si>
  <si>
    <t>UBA1205</t>
  </si>
  <si>
    <t>UBA1205 sp002309615</t>
  </si>
  <si>
    <t>DTU013</t>
  </si>
  <si>
    <t>DTU013 sp002385815</t>
  </si>
  <si>
    <t>Oscillospirales</t>
  </si>
  <si>
    <t>Oscillospiraceae</t>
  </si>
  <si>
    <t>UBA5446</t>
  </si>
  <si>
    <t>UBA5446 sp002427465</t>
  </si>
  <si>
    <t>Chloroflexota</t>
  </si>
  <si>
    <t>Anaerolineae</t>
  </si>
  <si>
    <t>Anaerolineales</t>
  </si>
  <si>
    <t>Anaerolineaceae</t>
  </si>
  <si>
    <t>T78</t>
  </si>
  <si>
    <t>T78 sp002305635</t>
  </si>
  <si>
    <t>Caldicoprobacteraceae</t>
  </si>
  <si>
    <t>DTU074</t>
  </si>
  <si>
    <t>DTU074 sp002385885</t>
  </si>
  <si>
    <t>Thermovenabulia</t>
  </si>
  <si>
    <t>Thermovenabulales</t>
  </si>
  <si>
    <t>Tepidanaerobacteraceae</t>
  </si>
  <si>
    <t>DTU063</t>
  </si>
  <si>
    <t>DTU063 sp001512695</t>
  </si>
  <si>
    <t>Haloplasmatales</t>
  </si>
  <si>
    <t>Turicibacteraceae</t>
  </si>
  <si>
    <t>Turicibacter</t>
  </si>
  <si>
    <t>Turicibacter sp001543345</t>
  </si>
  <si>
    <t>Cloacimonadota</t>
  </si>
  <si>
    <t>Cloacimonadia</t>
  </si>
  <si>
    <t>Cloacimonadales</t>
  </si>
  <si>
    <t>Cloacimonadaceae</t>
  </si>
  <si>
    <t>UBA4175</t>
  </si>
  <si>
    <t>UBA4175 sp002379855</t>
  </si>
  <si>
    <t>Methanosarcinia</t>
  </si>
  <si>
    <t>Methanosarcinales</t>
  </si>
  <si>
    <t>Methanosarcinaceae</t>
  </si>
  <si>
    <t>Methanosarcina</t>
  </si>
  <si>
    <t>Methanosarcina horonobensis</t>
  </si>
  <si>
    <t>Spirochaetota</t>
  </si>
  <si>
    <t>Spirochaetia</t>
  </si>
  <si>
    <t>Treponematales</t>
  </si>
  <si>
    <t>Treponemataceae</t>
  </si>
  <si>
    <t>Spiro-10</t>
  </si>
  <si>
    <t>Spiro-10 sp001604405</t>
  </si>
  <si>
    <t>Patescibacteria</t>
  </si>
  <si>
    <t>Paceibacteria</t>
  </si>
  <si>
    <t>Paceibacterales</t>
  </si>
  <si>
    <t>UBA5633</t>
  </si>
  <si>
    <t>UBA2558</t>
  </si>
  <si>
    <t>UBA2558 sp002340425</t>
  </si>
  <si>
    <t>RF39</t>
  </si>
  <si>
    <t>UBA5348</t>
  </si>
  <si>
    <t>UBA5348 sp002411005</t>
  </si>
  <si>
    <t>Hydrogenedentota</t>
  </si>
  <si>
    <t>Hydrogenedentia</t>
  </si>
  <si>
    <t>Hydrogenedentiales</t>
  </si>
  <si>
    <t>UBA2224</t>
  </si>
  <si>
    <t>UBA2224 sp002348185</t>
  </si>
  <si>
    <t>Euryarchaeota</t>
  </si>
  <si>
    <t>Methanobacteria</t>
  </si>
  <si>
    <t>Methanobacteriales</t>
  </si>
  <si>
    <t>Methanobacteriaceae</t>
  </si>
  <si>
    <t>Methanobacterium</t>
  </si>
  <si>
    <t>Methanobacterium sp002496805</t>
  </si>
  <si>
    <t>vadinHA17</t>
  </si>
  <si>
    <t>SR-FBR-E99</t>
  </si>
  <si>
    <t>SR-FBR-E99 sp002409145</t>
  </si>
  <si>
    <t>DTU014</t>
  </si>
  <si>
    <t>DTU014 sp900016865</t>
  </si>
  <si>
    <t>Treponema</t>
  </si>
  <si>
    <t>Treponema brennaborense</t>
  </si>
  <si>
    <t>Muribaculaceae</t>
  </si>
  <si>
    <t>CAG-1031</t>
  </si>
  <si>
    <t>CAG-1031 sp000431215</t>
  </si>
  <si>
    <t>54-24</t>
  </si>
  <si>
    <t>54-24 sp001508935</t>
  </si>
  <si>
    <t>Verrucomicrobiota</t>
  </si>
  <si>
    <t>Kiritimatiellae</t>
  </si>
  <si>
    <t>RFP12</t>
  </si>
  <si>
    <t>UBA1067</t>
  </si>
  <si>
    <t>UBA1211</t>
  </si>
  <si>
    <t>UBA1211 sp002309585</t>
  </si>
  <si>
    <t>Saccharofermentanales</t>
  </si>
  <si>
    <t>DTU023</t>
  </si>
  <si>
    <t>UBA4923</t>
  </si>
  <si>
    <t>UBA4923 sp002427535</t>
  </si>
  <si>
    <t>Ruminiclostridiaceae</t>
  </si>
  <si>
    <t>Ruminiclostridium</t>
  </si>
  <si>
    <t>Ruminiclostridium sp001512485</t>
  </si>
  <si>
    <t>Clostridiales</t>
  </si>
  <si>
    <t>Clostridiaceae</t>
  </si>
  <si>
    <t>Clostridium</t>
  </si>
  <si>
    <t>Clostridium sp001916075</t>
  </si>
  <si>
    <t>Marinilabiliaceae</t>
  </si>
  <si>
    <t>UBA7646</t>
  </si>
  <si>
    <t>UBA7646 sp002411385</t>
  </si>
  <si>
    <t>Desulfotomaculia</t>
  </si>
  <si>
    <t>Desulfotomaculales</t>
  </si>
  <si>
    <t>Pelotomaculaceae</t>
  </si>
  <si>
    <t>DTU098</t>
  </si>
  <si>
    <t>DTU098 sp001512635</t>
  </si>
  <si>
    <t>Fibrobacterota</t>
  </si>
  <si>
    <t>Chitinivibrionia</t>
  </si>
  <si>
    <t>Chitinivibrionales</t>
  </si>
  <si>
    <t>Chitinispirillaceae</t>
  </si>
  <si>
    <t>Chitinispirillum</t>
  </si>
  <si>
    <t>Chitinispirillum alkaliphilum</t>
  </si>
  <si>
    <t>Cellulosilyticaceae</t>
  </si>
  <si>
    <t>Cellulosilyticum</t>
  </si>
  <si>
    <t>Defluviitaleaceae</t>
  </si>
  <si>
    <t>Defluviitalea</t>
  </si>
  <si>
    <t>Defluviitalea phaphyphila</t>
  </si>
  <si>
    <t>Limnochordia</t>
  </si>
  <si>
    <t>DTU010</t>
  </si>
  <si>
    <t>DTU010 sp900018335</t>
  </si>
  <si>
    <t>DTU010 sp002391385</t>
  </si>
  <si>
    <t>DTU083</t>
  </si>
  <si>
    <t>UBA3906</t>
  </si>
  <si>
    <t>UBA3906 sp002391555</t>
  </si>
  <si>
    <t>LD1-PB3</t>
  </si>
  <si>
    <t>Lenti-01</t>
  </si>
  <si>
    <t>Lenti-01 sp002304915</t>
  </si>
  <si>
    <t>Tissierellales</t>
  </si>
  <si>
    <t>Sedimentibacteraceae</t>
  </si>
  <si>
    <t>Sedimentibacter</t>
  </si>
  <si>
    <t>Sedimentibacter sp002316225</t>
  </si>
  <si>
    <t>Ruminiclostridium sp001512505</t>
  </si>
  <si>
    <t>Acetomicrobiaceae</t>
  </si>
  <si>
    <t>Acetomicrobium</t>
  </si>
  <si>
    <t>Acetomicrobium flavidum</t>
  </si>
  <si>
    <t>Actinobacteriota</t>
  </si>
  <si>
    <t>Actinobacteria</t>
  </si>
  <si>
    <t>Mycobacteriales</t>
  </si>
  <si>
    <t>Mycobacteriaceae</t>
  </si>
  <si>
    <t>Corynebacterium</t>
  </si>
  <si>
    <t>Corynebacterium humireducens</t>
  </si>
  <si>
    <t>UBA932</t>
  </si>
  <si>
    <t>Bact-11</t>
  </si>
  <si>
    <t>DTU065</t>
  </si>
  <si>
    <t>DTU065 sp001512545</t>
  </si>
  <si>
    <t>Dethiobacteria</t>
  </si>
  <si>
    <t>Dethiobacterales</t>
  </si>
  <si>
    <t>Dethiobacteraceae</t>
  </si>
  <si>
    <t>DTU027</t>
  </si>
  <si>
    <t>DTU027 sp002385745</t>
  </si>
  <si>
    <t>Peptostreptococcales</t>
  </si>
  <si>
    <t>Anaerovoracaceae</t>
  </si>
  <si>
    <t>UBA1426</t>
  </si>
  <si>
    <t>UBA1426 sp002385825</t>
  </si>
  <si>
    <t>Caldatribacteriota</t>
  </si>
  <si>
    <t>Caldatribacteriia</t>
  </si>
  <si>
    <t>Caldatribacteriales</t>
  </si>
  <si>
    <t>Caldatribacteriaceae</t>
  </si>
  <si>
    <t>UBA3950</t>
  </si>
  <si>
    <t>UBA3950 sp002385475</t>
  </si>
  <si>
    <t>DTU049</t>
  </si>
  <si>
    <t>DTU049 sp001512885</t>
  </si>
  <si>
    <t>UBA3900</t>
  </si>
  <si>
    <t>UBA3900 sp002391675</t>
  </si>
  <si>
    <t>SHA-98</t>
  </si>
  <si>
    <t>UBA4971</t>
  </si>
  <si>
    <t>UBA2557</t>
  </si>
  <si>
    <t>UBA2557 sp900019985</t>
  </si>
  <si>
    <t>Lactobacillales</t>
  </si>
  <si>
    <t>Streptococcaceae</t>
  </si>
  <si>
    <t>Streptococcus</t>
  </si>
  <si>
    <t>DTU059</t>
  </si>
  <si>
    <t>DTU059 sp001512555</t>
  </si>
  <si>
    <t>H</t>
  </si>
  <si>
    <t>L</t>
  </si>
  <si>
    <t>M</t>
  </si>
  <si>
    <t>bin_ID</t>
  </si>
  <si>
    <t>bin_1</t>
  </si>
  <si>
    <t>bin_1.Herbivorax saccincola</t>
  </si>
  <si>
    <t>bin_2</t>
  </si>
  <si>
    <t>bin_2.Syner-03 sp002306075</t>
  </si>
  <si>
    <t>bin_3</t>
  </si>
  <si>
    <t>bin_3.UBA5429 sp002427605</t>
  </si>
  <si>
    <t>bin_4</t>
  </si>
  <si>
    <t>bin_4.DTU008 sp001512965</t>
  </si>
  <si>
    <t>bin_5</t>
  </si>
  <si>
    <t>bin_5.UBA1179 sp002340405</t>
  </si>
  <si>
    <t>bin_6</t>
  </si>
  <si>
    <t>bin_6.Methanoculleus bourgensis</t>
  </si>
  <si>
    <t>bin_7</t>
  </si>
  <si>
    <t>bin_7.Unknown Dysgonomonadaceae</t>
  </si>
  <si>
    <t>bin_8</t>
  </si>
  <si>
    <t>bin_8.Fermentimonas massiliensis</t>
  </si>
  <si>
    <t>bin_9</t>
  </si>
  <si>
    <t>bin_9.Bact-19 sp002412425</t>
  </si>
  <si>
    <t>bin_10</t>
  </si>
  <si>
    <t>bin_10.Herbinix luporum</t>
  </si>
  <si>
    <t>bin_11</t>
  </si>
  <si>
    <t>bin_11.UBA3941 sp002385665</t>
  </si>
  <si>
    <t>bin_12</t>
  </si>
  <si>
    <t>bin_12.UBA1361 sp002306335</t>
  </si>
  <si>
    <t>bin_13</t>
  </si>
  <si>
    <t>bin_13.DTU072 sp001512685</t>
  </si>
  <si>
    <t>bin_14</t>
  </si>
  <si>
    <t>bin_14.UBA1205 sp002309615</t>
  </si>
  <si>
    <t>bin_15</t>
  </si>
  <si>
    <t>bin_15.DTU013 sp002385815</t>
  </si>
  <si>
    <t>bin_16</t>
  </si>
  <si>
    <t>bin_16.UBA5446 sp002427465</t>
  </si>
  <si>
    <t>bin_17</t>
  </si>
  <si>
    <t>bin_17.Unknown Domain</t>
  </si>
  <si>
    <t>bin_18</t>
  </si>
  <si>
    <t>bin_18.Unknown Domain</t>
  </si>
  <si>
    <t>bin_19</t>
  </si>
  <si>
    <t>bin_19.T78 sp002305635</t>
  </si>
  <si>
    <t>bin_20</t>
  </si>
  <si>
    <t>bin_20.DTU074 sp002385885</t>
  </si>
  <si>
    <t>bin_21</t>
  </si>
  <si>
    <t>bin_21.DTU063 sp001512695</t>
  </si>
  <si>
    <t>bin_22</t>
  </si>
  <si>
    <t>bin_22.Unknown Domain</t>
  </si>
  <si>
    <t>bin_23</t>
  </si>
  <si>
    <t>bin_23.Unknown Bacilli</t>
  </si>
  <si>
    <t>bin_24</t>
  </si>
  <si>
    <t>bin_24.Turicibacter sp001543345</t>
  </si>
  <si>
    <t>bin_25</t>
  </si>
  <si>
    <t>bin_25.Unknown Domain</t>
  </si>
  <si>
    <t>bin_26</t>
  </si>
  <si>
    <t>bin_26.UBA4175 sp002379855</t>
  </si>
  <si>
    <t>bin_27</t>
  </si>
  <si>
    <t>bin_27.Methanosarcina horonobensis</t>
  </si>
  <si>
    <t>bin_28</t>
  </si>
  <si>
    <t>bin_28.Spiro-10 sp001604405</t>
  </si>
  <si>
    <t>bin_29</t>
  </si>
  <si>
    <t>bin_29.DTU072 sp001512685</t>
  </si>
  <si>
    <t>bin_30</t>
  </si>
  <si>
    <t>bin_30.UBA2558 sp002340425</t>
  </si>
  <si>
    <t>bin_31</t>
  </si>
  <si>
    <t>bin_31.Unknown Domain</t>
  </si>
  <si>
    <t>bin_32</t>
  </si>
  <si>
    <t>bin_32.UBA5429 sp002427605</t>
  </si>
  <si>
    <t>bin_33</t>
  </si>
  <si>
    <t>bin_33.UBA5348 sp002411005</t>
  </si>
  <si>
    <t>bin_34</t>
  </si>
  <si>
    <t>bin_34.UBA2224 sp002348185</t>
  </si>
  <si>
    <t>bin_35</t>
  </si>
  <si>
    <t>bin_35.Methanobacterium sp002496805</t>
  </si>
  <si>
    <t>bin_36</t>
  </si>
  <si>
    <t>bin_36.SR-FBR-E99 sp002409145</t>
  </si>
  <si>
    <t>bin_37</t>
  </si>
  <si>
    <t>bin_37.Unknown Domain</t>
  </si>
  <si>
    <t>bin_38</t>
  </si>
  <si>
    <t>bin_38.Unknown Domain</t>
  </si>
  <si>
    <t>bin_39</t>
  </si>
  <si>
    <t>bin_39.DTU014 sp900016865</t>
  </si>
  <si>
    <t>bin_40</t>
  </si>
  <si>
    <t>bin_40.Treponema brennaborense</t>
  </si>
  <si>
    <t>bin_41</t>
  </si>
  <si>
    <t>bin_41.CAG-1031 sp000431215</t>
  </si>
  <si>
    <t>bin_42</t>
  </si>
  <si>
    <t>bin_42.54-24 sp001508935</t>
  </si>
  <si>
    <t>bin_43</t>
  </si>
  <si>
    <t>bin_43.UBA1211 sp002309585</t>
  </si>
  <si>
    <t>bin_44</t>
  </si>
  <si>
    <t>bin_44.UBA4923 sp002427535</t>
  </si>
  <si>
    <t>bin_45</t>
  </si>
  <si>
    <t>bin_45.Unknown Domain</t>
  </si>
  <si>
    <t>bin_46</t>
  </si>
  <si>
    <t>bin_46.Ruminiclostridium sp001512485</t>
  </si>
  <si>
    <t>bin_47</t>
  </si>
  <si>
    <t>bin_47.Unknown Domain</t>
  </si>
  <si>
    <t>bin_48</t>
  </si>
  <si>
    <t>bin_48.Unknown Domain</t>
  </si>
  <si>
    <t>bin_49</t>
  </si>
  <si>
    <t>bin_49.Clostridium sp001916075</t>
  </si>
  <si>
    <t>bin_50</t>
  </si>
  <si>
    <t>bin_50.Unknown Domain</t>
  </si>
  <si>
    <t>bin_51</t>
  </si>
  <si>
    <t>bin_51.Unknown Methanobacterium</t>
  </si>
  <si>
    <t>bin_52</t>
  </si>
  <si>
    <t>bin_52.UBA7646 sp002411385</t>
  </si>
  <si>
    <t>bin_53</t>
  </si>
  <si>
    <t>bin_53.DTU098 sp001512635</t>
  </si>
  <si>
    <t>bin_54</t>
  </si>
  <si>
    <t>bin_54.Chitinispirillum alkaliphilum</t>
  </si>
  <si>
    <t>bin_55</t>
  </si>
  <si>
    <t>bin_55.Unknown Cellulosilyticum</t>
  </si>
  <si>
    <t>bin_56</t>
  </si>
  <si>
    <t>bin_56.Defluviitalea phaphyphila</t>
  </si>
  <si>
    <t>bin_57</t>
  </si>
  <si>
    <t>bin_57.Unknown Domain</t>
  </si>
  <si>
    <t>bin_58</t>
  </si>
  <si>
    <t>bin_58.Unknown Firmicutes</t>
  </si>
  <si>
    <t>bin_59</t>
  </si>
  <si>
    <t>bin_59.DTU010 sp900018335</t>
  </si>
  <si>
    <t>bin_60</t>
  </si>
  <si>
    <t>bin_60.Unknown Methanoculleus</t>
  </si>
  <si>
    <t>bin_61</t>
  </si>
  <si>
    <t>bin_61.DTU010 sp002391385</t>
  </si>
  <si>
    <t>bin_62</t>
  </si>
  <si>
    <t>bin_62.Unknown Domain</t>
  </si>
  <si>
    <t>bin_63</t>
  </si>
  <si>
    <t>bin_63.UBA3906 sp002391555</t>
  </si>
  <si>
    <t>bin_64</t>
  </si>
  <si>
    <t>bin_64.Lenti-01 sp002304915</t>
  </si>
  <si>
    <t>bin_65</t>
  </si>
  <si>
    <t>bin_65.Unknown Domain</t>
  </si>
  <si>
    <t>bin_66</t>
  </si>
  <si>
    <t>bin_66.Methanoculleus bourgensis</t>
  </si>
  <si>
    <t>bin_67</t>
  </si>
  <si>
    <t>bin_67.Sedimentibacter sp002316225</t>
  </si>
  <si>
    <t>bin_68</t>
  </si>
  <si>
    <t>bin_68.Ruminiclostridium sp001512505</t>
  </si>
  <si>
    <t>bin_69</t>
  </si>
  <si>
    <t>bin_69.Acetomicrobium flavidum</t>
  </si>
  <si>
    <t>bin_70</t>
  </si>
  <si>
    <t>bin_70.Corynebacterium humireducens</t>
  </si>
  <si>
    <t>bin_71</t>
  </si>
  <si>
    <t>bin_71.Unknown Bact-11</t>
  </si>
  <si>
    <t>bin_72</t>
  </si>
  <si>
    <t>bin_72.DTU065 sp001512545</t>
  </si>
  <si>
    <t>bin_73</t>
  </si>
  <si>
    <t>bin_73.Unknown Domain</t>
  </si>
  <si>
    <t>bin_74</t>
  </si>
  <si>
    <t>bin_74.DTU027 sp002385745</t>
  </si>
  <si>
    <t>bin_75</t>
  </si>
  <si>
    <t>bin_75.UBA1426 sp002385825</t>
  </si>
  <si>
    <t>bin_76</t>
  </si>
  <si>
    <t>bin_76.UBA3950 sp002385475</t>
  </si>
  <si>
    <t>bin_77</t>
  </si>
  <si>
    <t>bin_77.DTU049 sp001512885</t>
  </si>
  <si>
    <t>bin_78</t>
  </si>
  <si>
    <t>bin_78.Unknown Domain</t>
  </si>
  <si>
    <t>bin_79</t>
  </si>
  <si>
    <t>bin_79.UBA3900 sp002391675</t>
  </si>
  <si>
    <t>bin_80</t>
  </si>
  <si>
    <t>bin_80.Herbinix luporum</t>
  </si>
  <si>
    <t>bin_81</t>
  </si>
  <si>
    <t>bin_81.Herbinix luporum</t>
  </si>
  <si>
    <t>bin_82</t>
  </si>
  <si>
    <t>bin_82.UBA2557 sp900019985</t>
  </si>
  <si>
    <t>bin_83</t>
  </si>
  <si>
    <t>bin_83.Unknown Streptococcus</t>
  </si>
  <si>
    <t>bin_84</t>
  </si>
  <si>
    <t>bin_84.DTU059 sp001512555</t>
  </si>
  <si>
    <t>size</t>
  </si>
  <si>
    <t>Deltaproteobacteria</t>
  </si>
  <si>
    <t>Spirochaetaceae</t>
  </si>
  <si>
    <t>Bacteroidetes</t>
  </si>
  <si>
    <t>Actinomycetales</t>
  </si>
  <si>
    <t>checkm_completion</t>
  </si>
  <si>
    <t>checkm_redundancy</t>
  </si>
  <si>
    <t>anvio_completion</t>
  </si>
  <si>
    <t>anvio_redundancy</t>
  </si>
  <si>
    <t>anvio_quality</t>
  </si>
  <si>
    <t>checkm_quality</t>
  </si>
  <si>
    <t>checkm_lineage</t>
  </si>
  <si>
    <t>Hungateiclostridium</t>
  </si>
  <si>
    <t>Firmicutes_A</t>
  </si>
  <si>
    <t>Mahellia_A</t>
  </si>
  <si>
    <t>Clostridia_A</t>
  </si>
  <si>
    <t>Christensenellales</t>
  </si>
  <si>
    <t>UBA5266</t>
  </si>
  <si>
    <t>Iainarchaeota</t>
  </si>
  <si>
    <t>Iainarchaeia</t>
  </si>
  <si>
    <t>0-14-0-20-30-16</t>
  </si>
  <si>
    <t>CSSED10-239</t>
  </si>
  <si>
    <t>Thermosediminibacteria</t>
  </si>
  <si>
    <t>Thermosediminibacterales</t>
  </si>
  <si>
    <t>UBA8910</t>
  </si>
  <si>
    <t>Myxococcota</t>
  </si>
  <si>
    <t>UBA9042</t>
  </si>
  <si>
    <t>UBA3505</t>
  </si>
  <si>
    <t>Halobacteriota</t>
  </si>
  <si>
    <t>Gracilibacteria</t>
  </si>
  <si>
    <t>Absconditabacterales</t>
  </si>
  <si>
    <t>X112</t>
  </si>
  <si>
    <t>Methanobacteriota</t>
  </si>
  <si>
    <t>VadinHA17</t>
  </si>
  <si>
    <t>Planctomycetota</t>
  </si>
  <si>
    <t>Phycisphaerae</t>
  </si>
  <si>
    <t>Sedimentisphaerales</t>
  </si>
  <si>
    <t>Anaerohalophaeraceae</t>
  </si>
  <si>
    <t>B28-G16</t>
  </si>
  <si>
    <t>Firmicutes_B</t>
  </si>
  <si>
    <t>Syntrophomonadia</t>
  </si>
  <si>
    <t>Syntrophomonadales</t>
  </si>
  <si>
    <t>Syntrophomonadaceae</t>
  </si>
  <si>
    <t>DTU018</t>
  </si>
  <si>
    <t>DTU018 sp003444615</t>
  </si>
  <si>
    <t>Firmicutes_G</t>
  </si>
  <si>
    <t>Salinivirgaceae</t>
  </si>
  <si>
    <t>DSM-8532</t>
  </si>
  <si>
    <t>Thermoclostridium</t>
  </si>
  <si>
    <t>Dojkabacteria</t>
  </si>
  <si>
    <t>SC72</t>
  </si>
  <si>
    <t>UBA5232</t>
  </si>
  <si>
    <t>UBA6257</t>
  </si>
  <si>
    <t>DTU098 sp002305915</t>
  </si>
  <si>
    <t>Firmicutes_D</t>
  </si>
  <si>
    <t>DTU022</t>
  </si>
  <si>
    <t>UBA8154</t>
  </si>
  <si>
    <t>UBA9862</t>
  </si>
  <si>
    <t>CAG-822</t>
  </si>
  <si>
    <t>Methanoculleaceae</t>
  </si>
  <si>
    <t>Lentisphaeria</t>
  </si>
  <si>
    <t>UBA1407</t>
  </si>
  <si>
    <t>T3Sed10-213</t>
  </si>
  <si>
    <t>Actinomycetia</t>
  </si>
  <si>
    <t>Bact-11 sp002376715</t>
  </si>
  <si>
    <t>UBA3636</t>
  </si>
  <si>
    <t>Streptococcus equinus</t>
  </si>
  <si>
    <t>GTDB-tk</t>
  </si>
  <si>
    <t>Tax_consensus</t>
  </si>
  <si>
    <t>YES</t>
  </si>
  <si>
    <t>Class</t>
  </si>
  <si>
    <t>Order</t>
  </si>
  <si>
    <t>Family</t>
  </si>
  <si>
    <t>distance</t>
  </si>
  <si>
    <t>GCA_002844395</t>
  </si>
  <si>
    <t>k__Bacteria</t>
  </si>
  <si>
    <t>p__Firmicutes</t>
  </si>
  <si>
    <t>c__Clostridia</t>
  </si>
  <si>
    <t>o__Clostridiales</t>
  </si>
  <si>
    <t>f__Ruminococcaceae</t>
  </si>
  <si>
    <t>g__Herbivorax</t>
  </si>
  <si>
    <t>s__Herbivorax_saccincola</t>
  </si>
  <si>
    <t>GCA_900070325</t>
  </si>
  <si>
    <t>f__Lachnospiraceae</t>
  </si>
  <si>
    <t>g__Herbinix</t>
  </si>
  <si>
    <t>s__Herbinix_luporum</t>
  </si>
  <si>
    <t>GCA_001262605</t>
  </si>
  <si>
    <t>g__Pseudobacteroides</t>
  </si>
  <si>
    <t>s__Pseudobacteroides_cellulosolvens</t>
  </si>
  <si>
    <t>GCA_000953535</t>
  </si>
  <si>
    <t>p__Bacteroidetes</t>
  </si>
  <si>
    <t>c__Bacteroidia</t>
  </si>
  <si>
    <t>o__Bacteroidales</t>
  </si>
  <si>
    <t>GCA_001543345</t>
  </si>
  <si>
    <t>c__Erysipelotrichia</t>
  </si>
  <si>
    <t>o__Erysipelotrichales</t>
  </si>
  <si>
    <t>f__Erysipelotrichaceae</t>
  </si>
  <si>
    <t>g__Turicibacter</t>
  </si>
  <si>
    <t>s__Turicibacter_sp_H121</t>
  </si>
  <si>
    <t>GCA_000978965</t>
  </si>
  <si>
    <t>GCA_000979035</t>
  </si>
  <si>
    <t>k__Archaea</t>
  </si>
  <si>
    <t>p__Euryarchaeota</t>
  </si>
  <si>
    <t>c__Methanomicrobia</t>
  </si>
  <si>
    <t>GCA_001508635</t>
  </si>
  <si>
    <t>p__Candidatus_Parcubacteria</t>
  </si>
  <si>
    <t>c__Candidatus_Parcubacteria_unclassified</t>
  </si>
  <si>
    <t>o__Candidatus_Parcubacteria_unclassified</t>
  </si>
  <si>
    <t>f__Candidatus_Parcubacteria_unclassified</t>
  </si>
  <si>
    <t>g__Candidatus_Parcubacteria_unclassified</t>
  </si>
  <si>
    <t>s__Parcubacteria_bacterium_32_520</t>
  </si>
  <si>
    <t>GCA_000499765</t>
  </si>
  <si>
    <t>c__Methanobacteria</t>
  </si>
  <si>
    <t>o__Methanobacteriales</t>
  </si>
  <si>
    <t>f__Methanobacteriaceae</t>
  </si>
  <si>
    <t>g__Methanobacterium</t>
  </si>
  <si>
    <t>s__Methanobacterium_sp_MB1</t>
  </si>
  <si>
    <t>GCA_001421185</t>
  </si>
  <si>
    <t>c__Thermoplasmata</t>
  </si>
  <si>
    <t>o__Methanomassiliicoccales</t>
  </si>
  <si>
    <t>f__Methanomassiliicoccales_unclassified</t>
  </si>
  <si>
    <t>g__Methanomassiliicoccales_unclassified</t>
  </si>
  <si>
    <t>s__Methanomassiliicoccales_archaeon_RumEn_M1</t>
  </si>
  <si>
    <t>GCA_000266925</t>
  </si>
  <si>
    <t>p__Synergistetes</t>
  </si>
  <si>
    <t>c__Synergistia</t>
  </si>
  <si>
    <t>o__Synergistales</t>
  </si>
  <si>
    <t>f__Synergistaceae</t>
  </si>
  <si>
    <t>g__Acetomicrobium</t>
  </si>
  <si>
    <t>s__Acetomicrobium_mobile</t>
  </si>
  <si>
    <t>GCA_000436575</t>
  </si>
  <si>
    <t>f__Clostridiaceae</t>
  </si>
  <si>
    <t>g__Clostridium</t>
  </si>
  <si>
    <t>s__Clostridium_sp_CAG_265</t>
  </si>
  <si>
    <t>GCA_900079125</t>
  </si>
  <si>
    <t>o__Methanomicrobiales</t>
  </si>
  <si>
    <t>f__Methanomicrobiaceae</t>
  </si>
  <si>
    <t>g__Methanoculleus</t>
  </si>
  <si>
    <t>s__Methanoculleus_bourgensis</t>
  </si>
  <si>
    <t>GCA_900036045</t>
  </si>
  <si>
    <t>s__Methanoculleus_sp_MAB1</t>
  </si>
  <si>
    <t>GCA_000819445</t>
  </si>
  <si>
    <t>p__Actinobacteria</t>
  </si>
  <si>
    <t>c__Actinobacteria</t>
  </si>
  <si>
    <t>o__Corynebacteriales</t>
  </si>
  <si>
    <t>f__Corynebacteriaceae</t>
  </si>
  <si>
    <t>g__Corynebacterium</t>
  </si>
  <si>
    <t>s__Corynebacterium_humireducens</t>
  </si>
  <si>
    <t>GCA_001028815</t>
  </si>
  <si>
    <t>f__Peptococcaceae</t>
  </si>
  <si>
    <t>g__Peptococcaceae_unclassified</t>
  </si>
  <si>
    <t>s__Peptococcaceae_bacterium_1109</t>
  </si>
  <si>
    <t>GCA_900102715</t>
  </si>
  <si>
    <t>c__Bacilli</t>
  </si>
  <si>
    <t>o__Lactobacillales</t>
  </si>
  <si>
    <t>f__Streptococcaceae</t>
  </si>
  <si>
    <t>g__Streptococcus</t>
  </si>
  <si>
    <t>s__Streptococcus_equinus</t>
  </si>
  <si>
    <t>GCA_000185445</t>
  </si>
  <si>
    <t>GCA_000225705</t>
  </si>
  <si>
    <t>o__Actinomycetales</t>
  </si>
  <si>
    <t>f__Actinomycetaceae</t>
  </si>
  <si>
    <t>g__Mobiluncus</t>
  </si>
  <si>
    <t>s__Mobiluncus_curtisii</t>
  </si>
  <si>
    <t>Mash</t>
  </si>
  <si>
    <t>f__Porphyromodaceae</t>
  </si>
  <si>
    <t>g__Fermentimos</t>
  </si>
  <si>
    <t>s__Fermentimos_caenicola</t>
  </si>
  <si>
    <t>o__Methanosarciles</t>
  </si>
  <si>
    <t>f__Methanosarciceae</t>
  </si>
  <si>
    <t>g__Methanosarci</t>
  </si>
  <si>
    <t>s__Methanosarci_mazei</t>
  </si>
  <si>
    <t>genome1</t>
  </si>
  <si>
    <t>genome2</t>
  </si>
  <si>
    <t>Mash best hit genome</t>
  </si>
  <si>
    <t>NO</t>
  </si>
  <si>
    <t>Streptococcus_equinus</t>
  </si>
  <si>
    <t>Merged-tax</t>
  </si>
  <si>
    <t>Unbinned</t>
  </si>
  <si>
    <t>sum.counts</t>
  </si>
  <si>
    <t>relative abundance (percent of all reads)</t>
  </si>
  <si>
    <t>sum.binned</t>
  </si>
  <si>
    <t>change</t>
  </si>
  <si>
    <t>ANVIO</t>
  </si>
  <si>
    <t>CheckM</t>
  </si>
  <si>
    <t>H2_DNA_P1</t>
  </si>
  <si>
    <t>H2_DNA_P2</t>
  </si>
  <si>
    <t>H2_MTR_P1</t>
  </si>
  <si>
    <t>H2_MTR_P2</t>
  </si>
  <si>
    <t>N2_DNA_P1</t>
  </si>
  <si>
    <t>N2_DNA_P2</t>
  </si>
  <si>
    <t>N2_MTR_P1</t>
  </si>
  <si>
    <t>N2_MTR_P2</t>
  </si>
  <si>
    <t>Basic information</t>
  </si>
  <si>
    <t>Quality information</t>
  </si>
  <si>
    <t>anvio single copy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</si>
</sst>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sz val="11"/>
      <color rgb="FF000000"/>
      <name val="Segoe UI"/>
      <family val="2"/>
      <charset val="238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D6DADC"/>
      </right>
      <top/>
      <bottom style="medium">
        <color rgb="FFD6DADC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D6DADC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0" fillId="0" borderId="0" xfId="0" applyFont="1"/>
    <xf numFmtId="0" fontId="16" fillId="0" borderId="0" xfId="0" applyFont="1" applyAlignment="1">
      <alignment textRotation="45"/>
    </xf>
    <xf numFmtId="0" fontId="20" fillId="33" borderId="10" xfId="0" applyFont="1" applyFill="1" applyBorder="1" applyAlignment="1">
      <alignment vertical="center"/>
    </xf>
    <xf numFmtId="164" fontId="0" fillId="0" borderId="0" xfId="0" applyNumberFormat="1" applyFont="1"/>
    <xf numFmtId="10" fontId="0" fillId="0" borderId="0" xfId="42" applyNumberFormat="1" applyFont="1"/>
    <xf numFmtId="2" fontId="0" fillId="0" borderId="0" xfId="0" applyNumberFormat="1"/>
    <xf numFmtId="0" fontId="20" fillId="33" borderId="12" xfId="0" applyFont="1" applyFill="1" applyBorder="1" applyAlignment="1">
      <alignment vertical="center"/>
    </xf>
    <xf numFmtId="0" fontId="0" fillId="0" borderId="11" xfId="0" applyFont="1" applyBorder="1"/>
    <xf numFmtId="164" fontId="0" fillId="0" borderId="11" xfId="0" applyNumberFormat="1" applyFont="1" applyBorder="1"/>
    <xf numFmtId="0" fontId="18" fillId="0" borderId="11" xfId="0" applyFont="1" applyBorder="1"/>
    <xf numFmtId="0" fontId="0" fillId="0" borderId="11" xfId="0" applyBorder="1"/>
    <xf numFmtId="10" fontId="0" fillId="0" borderId="11" xfId="42" applyNumberFormat="1" applyFont="1" applyBorder="1"/>
    <xf numFmtId="0" fontId="0" fillId="0" borderId="13" xfId="0" applyBorder="1"/>
    <xf numFmtId="0" fontId="19" fillId="0" borderId="0" xfId="0" applyFont="1" applyBorder="1"/>
    <xf numFmtId="2" fontId="0" fillId="0" borderId="11" xfId="0" applyNumberFormat="1" applyBorder="1"/>
    <xf numFmtId="0" fontId="0" fillId="0" borderId="0" xfId="0" applyAlignment="1"/>
    <xf numFmtId="0" fontId="0" fillId="0" borderId="0" xfId="0" applyAlignment="1">
      <alignment horizontal="center"/>
    </xf>
  </cellXfs>
  <cellStyles count="43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42" builtin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1"/>
  <sheetViews>
    <sheetView tabSelected="1" zoomScale="70" zoomScaleNormal="70" workbookViewId="0">
      <selection activeCell="D2" sqref="D2"/>
    </sheetView>
  </sheetViews>
  <sheetFormatPr defaultColWidth="13.42578125" defaultRowHeight="18.75" x14ac:dyDescent="0.3"/>
  <cols>
    <col min="1" max="1" width="17.28515625" customWidth="1"/>
    <col min="2" max="2" width="6.42578125" customWidth="1"/>
    <col min="5" max="5" width="6.42578125" customWidth="1"/>
    <col min="6" max="7" width="11.85546875" customWidth="1"/>
    <col min="8" max="9" width="9.28515625" customWidth="1"/>
    <col min="10" max="10" width="9.28515625" style="2" customWidth="1"/>
    <col min="11" max="13" width="9.140625"/>
    <col min="14" max="14" width="26.140625" customWidth="1"/>
    <col min="15" max="15" width="7" customWidth="1"/>
    <col min="16" max="16" width="11" customWidth="1"/>
    <col min="17" max="21" width="13.7109375" customWidth="1"/>
    <col min="22" max="22" width="31.28515625" bestFit="1" customWidth="1"/>
    <col min="23" max="31" width="13.42578125" customWidth="1"/>
    <col min="32" max="32" width="33.5703125" customWidth="1"/>
    <col min="33" max="35" width="13.42578125" customWidth="1"/>
    <col min="36" max="36" width="21" customWidth="1"/>
    <col min="37" max="37" width="22.140625" customWidth="1"/>
    <col min="38" max="39" width="13.42578125" customWidth="1"/>
    <col min="40" max="40" width="39.28515625" customWidth="1"/>
    <col min="41" max="48" width="17.140625" customWidth="1"/>
    <col min="49" max="49" width="13.42578125" customWidth="1"/>
    <col min="50" max="56" width="10.85546875" customWidth="1"/>
    <col min="57" max="57" width="11.85546875" customWidth="1"/>
    <col min="58" max="58" width="12.28515625" customWidth="1"/>
  </cols>
  <sheetData>
    <row r="1" spans="1:58" ht="18.75" customHeight="1" x14ac:dyDescent="0.25">
      <c r="B1" s="19" t="s">
        <v>601</v>
      </c>
      <c r="C1" s="19"/>
      <c r="D1" s="19"/>
      <c r="E1" s="19"/>
      <c r="F1" s="19" t="s">
        <v>603</v>
      </c>
      <c r="G1" s="19"/>
      <c r="H1" s="19" t="s">
        <v>602</v>
      </c>
      <c r="I1" s="19"/>
      <c r="J1" s="19"/>
      <c r="K1" s="19"/>
      <c r="L1" s="19"/>
      <c r="M1" s="19"/>
      <c r="N1" s="18"/>
      <c r="P1" s="19" t="s">
        <v>585</v>
      </c>
      <c r="Q1" s="19"/>
      <c r="R1" s="19"/>
      <c r="S1" s="19"/>
      <c r="T1" s="19"/>
      <c r="U1" s="19"/>
      <c r="V1" s="19"/>
      <c r="X1" s="19" t="s">
        <v>582</v>
      </c>
      <c r="Y1" s="19"/>
      <c r="Z1" s="19" t="s">
        <v>572</v>
      </c>
      <c r="AA1" s="19"/>
      <c r="AB1" s="19"/>
      <c r="AC1" s="19"/>
      <c r="AD1" s="19"/>
      <c r="AE1" s="19"/>
      <c r="AF1" s="19"/>
      <c r="AG1" s="19" t="s">
        <v>475</v>
      </c>
      <c r="AH1" s="19"/>
      <c r="AI1" s="19"/>
      <c r="AJ1" s="19"/>
      <c r="AK1" s="19"/>
      <c r="AL1" s="19"/>
      <c r="AM1" s="19"/>
      <c r="AX1" t="s">
        <v>588</v>
      </c>
    </row>
    <row r="2" spans="1:58" s="4" customFormat="1" ht="86.25" customHeight="1" x14ac:dyDescent="0.25">
      <c r="A2" s="4" t="s">
        <v>239</v>
      </c>
      <c r="B2" s="4" t="s">
        <v>0</v>
      </c>
      <c r="C2" s="4" t="s">
        <v>1</v>
      </c>
      <c r="D2" s="4" t="s">
        <v>408</v>
      </c>
      <c r="E2" s="4" t="s">
        <v>2</v>
      </c>
      <c r="F2" s="4" t="s">
        <v>3</v>
      </c>
      <c r="G2" s="4" t="s">
        <v>4</v>
      </c>
      <c r="H2" s="4" t="s">
        <v>415</v>
      </c>
      <c r="I2" s="4" t="s">
        <v>416</v>
      </c>
      <c r="J2" s="4" t="s">
        <v>417</v>
      </c>
      <c r="K2" s="4" t="s">
        <v>413</v>
      </c>
      <c r="L2" s="4" t="s">
        <v>414</v>
      </c>
      <c r="M2" s="4" t="s">
        <v>418</v>
      </c>
      <c r="N2" s="4" t="s">
        <v>419</v>
      </c>
      <c r="O2" s="4" t="s">
        <v>476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  <c r="W2" t="s">
        <v>481</v>
      </c>
      <c r="X2" t="s">
        <v>580</v>
      </c>
      <c r="Y2" t="s">
        <v>581</v>
      </c>
      <c r="Z2" s="4" t="s">
        <v>5</v>
      </c>
      <c r="AA2" s="4" t="s">
        <v>6</v>
      </c>
      <c r="AB2" s="4" t="s">
        <v>7</v>
      </c>
      <c r="AC2" s="4" t="s">
        <v>8</v>
      </c>
      <c r="AD2" s="4" t="s">
        <v>9</v>
      </c>
      <c r="AE2" s="4" t="s">
        <v>10</v>
      </c>
      <c r="AF2" s="4" t="s">
        <v>11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4" t="s">
        <v>11</v>
      </c>
      <c r="AN2"/>
      <c r="AO2" t="s">
        <v>593</v>
      </c>
      <c r="AP2" t="s">
        <v>594</v>
      </c>
      <c r="AQ2" t="s">
        <v>595</v>
      </c>
      <c r="AR2" t="s">
        <v>596</v>
      </c>
      <c r="AS2" t="s">
        <v>597</v>
      </c>
      <c r="AT2" t="s">
        <v>598</v>
      </c>
      <c r="AU2" t="s">
        <v>599</v>
      </c>
      <c r="AV2" t="s">
        <v>600</v>
      </c>
      <c r="AX2" t="s">
        <v>593</v>
      </c>
      <c r="AY2" t="s">
        <v>594</v>
      </c>
      <c r="AZ2" t="s">
        <v>595</v>
      </c>
      <c r="BA2" t="s">
        <v>596</v>
      </c>
      <c r="BB2" t="s">
        <v>597</v>
      </c>
      <c r="BC2" t="s">
        <v>598</v>
      </c>
      <c r="BD2" t="s">
        <v>599</v>
      </c>
      <c r="BE2" t="s">
        <v>600</v>
      </c>
      <c r="BF2" s="4" t="s">
        <v>590</v>
      </c>
    </row>
    <row r="3" spans="1:58" ht="17.25" thickBot="1" x14ac:dyDescent="0.3">
      <c r="A3" s="5" t="s">
        <v>240</v>
      </c>
      <c r="B3" s="3">
        <v>163</v>
      </c>
      <c r="C3">
        <v>41655</v>
      </c>
      <c r="D3">
        <v>3163728</v>
      </c>
      <c r="E3" s="6">
        <v>32.21847399</v>
      </c>
      <c r="F3" s="3">
        <v>11</v>
      </c>
      <c r="G3" s="3">
        <v>10</v>
      </c>
      <c r="H3" s="6">
        <v>97.18309859</v>
      </c>
      <c r="I3" s="6">
        <v>7.0422535210000001</v>
      </c>
      <c r="J3" s="1" t="s">
        <v>238</v>
      </c>
      <c r="K3" s="6">
        <v>99.32</v>
      </c>
      <c r="L3" s="6">
        <v>14.51</v>
      </c>
      <c r="M3" s="1" t="s">
        <v>237</v>
      </c>
      <c r="N3" t="s">
        <v>157</v>
      </c>
      <c r="O3" s="3" t="s">
        <v>477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>
        <v>0.113595</v>
      </c>
      <c r="X3" t="s">
        <v>482</v>
      </c>
      <c r="Z3" t="s">
        <v>483</v>
      </c>
      <c r="AA3" t="s">
        <v>484</v>
      </c>
      <c r="AB3" t="s">
        <v>485</v>
      </c>
      <c r="AC3" t="s">
        <v>486</v>
      </c>
      <c r="AD3" t="s">
        <v>487</v>
      </c>
      <c r="AE3" t="s">
        <v>488</v>
      </c>
      <c r="AF3" t="s">
        <v>489</v>
      </c>
      <c r="AG3" t="s">
        <v>12</v>
      </c>
      <c r="AH3" t="s">
        <v>421</v>
      </c>
      <c r="AI3" t="s">
        <v>14</v>
      </c>
      <c r="AJ3" t="s">
        <v>15</v>
      </c>
      <c r="AK3" t="s">
        <v>16</v>
      </c>
      <c r="AL3" t="s">
        <v>17</v>
      </c>
      <c r="AN3" t="s">
        <v>241</v>
      </c>
      <c r="AO3">
        <v>111750</v>
      </c>
      <c r="AP3">
        <v>32979</v>
      </c>
      <c r="AQ3">
        <v>23329</v>
      </c>
      <c r="AR3">
        <v>8391</v>
      </c>
      <c r="AS3">
        <v>105072</v>
      </c>
      <c r="AT3">
        <v>40841</v>
      </c>
      <c r="AU3">
        <v>30865</v>
      </c>
      <c r="AV3">
        <v>17257</v>
      </c>
      <c r="AX3" s="7">
        <f>AO3/AO$89</f>
        <v>2.1364004205124264E-2</v>
      </c>
      <c r="AY3" s="7">
        <f t="shared" ref="AY3:BE18" si="0">AP3/AP$89</f>
        <v>2.0335929151371605E-2</v>
      </c>
      <c r="AZ3" s="7">
        <f t="shared" si="0"/>
        <v>4.7949372500174704E-2</v>
      </c>
      <c r="BA3" s="7">
        <f t="shared" si="0"/>
        <v>4.8009474876700729E-2</v>
      </c>
      <c r="BB3" s="7">
        <f t="shared" si="0"/>
        <v>2.2518799957479348E-2</v>
      </c>
      <c r="BC3" s="7">
        <f t="shared" si="0"/>
        <v>2.6138390557129611E-2</v>
      </c>
      <c r="BD3" s="7">
        <f t="shared" si="0"/>
        <v>6.4871874632186036E-2</v>
      </c>
      <c r="BE3" s="7">
        <f t="shared" si="0"/>
        <v>7.5134316141447735E-2</v>
      </c>
      <c r="BF3" s="8">
        <f t="shared" ref="BF3:BF21" si="1" xml:space="preserve"> AVERAGE(AZ3,BA3) / AVERAGE(BD3,BE3)</f>
        <v>0.68539003058818015</v>
      </c>
    </row>
    <row r="4" spans="1:58" ht="17.25" thickBot="1" x14ac:dyDescent="0.3">
      <c r="A4" s="5" t="s">
        <v>258</v>
      </c>
      <c r="B4" s="3">
        <v>62</v>
      </c>
      <c r="C4">
        <v>86589</v>
      </c>
      <c r="D4">
        <v>2720423</v>
      </c>
      <c r="E4" s="6">
        <v>35.471926099999997</v>
      </c>
      <c r="F4" s="3">
        <v>19</v>
      </c>
      <c r="G4" s="3">
        <v>19</v>
      </c>
      <c r="H4" s="6">
        <v>91.549295770000001</v>
      </c>
      <c r="I4" s="6">
        <v>0</v>
      </c>
      <c r="J4" s="1" t="s">
        <v>236</v>
      </c>
      <c r="K4" s="6">
        <v>97.76</v>
      </c>
      <c r="L4" s="6">
        <v>1.006</v>
      </c>
      <c r="M4" s="1" t="s">
        <v>236</v>
      </c>
      <c r="N4" t="s">
        <v>157</v>
      </c>
      <c r="O4" s="3" t="s">
        <v>477</v>
      </c>
      <c r="P4" s="3" t="s">
        <v>12</v>
      </c>
      <c r="Q4" s="3" t="s">
        <v>13</v>
      </c>
      <c r="R4" s="3" t="s">
        <v>14</v>
      </c>
      <c r="S4" s="3" t="s">
        <v>53</v>
      </c>
      <c r="T4" s="3" t="s">
        <v>54</v>
      </c>
      <c r="U4" s="3" t="s">
        <v>55</v>
      </c>
      <c r="V4" s="3" t="s">
        <v>56</v>
      </c>
      <c r="W4">
        <v>4.6091300000000003E-3</v>
      </c>
      <c r="X4" t="s">
        <v>490</v>
      </c>
      <c r="Z4" t="s">
        <v>483</v>
      </c>
      <c r="AA4" t="s">
        <v>484</v>
      </c>
      <c r="AB4" t="s">
        <v>485</v>
      </c>
      <c r="AC4" t="s">
        <v>486</v>
      </c>
      <c r="AD4" t="s">
        <v>491</v>
      </c>
      <c r="AE4" t="s">
        <v>492</v>
      </c>
      <c r="AF4" t="s">
        <v>493</v>
      </c>
      <c r="AG4" t="s">
        <v>12</v>
      </c>
      <c r="AH4" t="s">
        <v>421</v>
      </c>
      <c r="AI4" t="s">
        <v>14</v>
      </c>
      <c r="AJ4" t="s">
        <v>53</v>
      </c>
      <c r="AK4" t="s">
        <v>54</v>
      </c>
      <c r="AL4" t="s">
        <v>55</v>
      </c>
      <c r="AM4" t="s">
        <v>56</v>
      </c>
      <c r="AN4" t="s">
        <v>259</v>
      </c>
      <c r="AO4">
        <v>90790</v>
      </c>
      <c r="AP4">
        <v>38882</v>
      </c>
      <c r="AQ4">
        <v>653</v>
      </c>
      <c r="AR4">
        <v>335</v>
      </c>
      <c r="AS4">
        <v>84005</v>
      </c>
      <c r="AT4">
        <v>43134</v>
      </c>
      <c r="AU4">
        <v>746</v>
      </c>
      <c r="AV4">
        <v>561</v>
      </c>
      <c r="AX4" s="7">
        <f t="shared" ref="AX4:AX67" si="2">AO4/AO$89</f>
        <v>1.7356939076360017E-2</v>
      </c>
      <c r="AY4" s="7">
        <f t="shared" si="0"/>
        <v>2.397591186099126E-2</v>
      </c>
      <c r="AZ4" s="7">
        <f t="shared" si="0"/>
        <v>1.3421466947839205E-3</v>
      </c>
      <c r="BA4" s="7">
        <f t="shared" si="0"/>
        <v>1.9167172069711291E-3</v>
      </c>
      <c r="BB4" s="7">
        <f t="shared" si="0"/>
        <v>1.8003766849665492E-2</v>
      </c>
      <c r="BC4" s="7">
        <f t="shared" si="0"/>
        <v>2.7605919010093499E-2</v>
      </c>
      <c r="BD4" s="7">
        <f t="shared" si="0"/>
        <v>1.5679383922115918E-3</v>
      </c>
      <c r="BE4" s="7">
        <f t="shared" si="0"/>
        <v>2.4425074668454646E-3</v>
      </c>
      <c r="BF4" s="8">
        <f t="shared" si="1"/>
        <v>0.81259391506192291</v>
      </c>
    </row>
    <row r="5" spans="1:58" ht="17.25" thickBot="1" x14ac:dyDescent="0.3">
      <c r="A5" s="5" t="s">
        <v>260</v>
      </c>
      <c r="B5" s="3">
        <v>509</v>
      </c>
      <c r="C5">
        <v>5997</v>
      </c>
      <c r="D5">
        <v>2209485</v>
      </c>
      <c r="E5" s="6">
        <v>43.437943799999999</v>
      </c>
      <c r="F5" s="3">
        <v>17</v>
      </c>
      <c r="G5" s="3">
        <v>17</v>
      </c>
      <c r="H5" s="6">
        <v>84.507042249999998</v>
      </c>
      <c r="I5" s="6">
        <v>2.8169014080000001</v>
      </c>
      <c r="J5" s="1" t="s">
        <v>238</v>
      </c>
      <c r="K5" s="6">
        <v>87.54</v>
      </c>
      <c r="L5" s="6">
        <v>8.3330000000000002</v>
      </c>
      <c r="M5" s="1" t="s">
        <v>238</v>
      </c>
      <c r="N5" t="s">
        <v>14</v>
      </c>
      <c r="O5" s="3" t="s">
        <v>477</v>
      </c>
      <c r="P5" s="3" t="s">
        <v>12</v>
      </c>
      <c r="Q5" s="3" t="s">
        <v>13</v>
      </c>
      <c r="R5" s="3" t="s">
        <v>57</v>
      </c>
      <c r="S5" s="3" t="s">
        <v>58</v>
      </c>
      <c r="T5" s="3" t="s">
        <v>59</v>
      </c>
      <c r="U5" s="3" t="s">
        <v>59</v>
      </c>
      <c r="V5" s="3" t="s">
        <v>60</v>
      </c>
      <c r="W5">
        <v>1</v>
      </c>
      <c r="AG5" t="s">
        <v>12</v>
      </c>
      <c r="AH5" t="s">
        <v>421</v>
      </c>
      <c r="AI5" t="s">
        <v>422</v>
      </c>
      <c r="AJ5" t="s">
        <v>58</v>
      </c>
      <c r="AK5" t="s">
        <v>59</v>
      </c>
      <c r="AL5" t="s">
        <v>59</v>
      </c>
      <c r="AM5" t="s">
        <v>60</v>
      </c>
      <c r="AN5" t="s">
        <v>261</v>
      </c>
      <c r="AO5">
        <v>22106</v>
      </c>
      <c r="AP5">
        <v>7119</v>
      </c>
      <c r="AQ5">
        <v>3249</v>
      </c>
      <c r="AR5">
        <v>1029</v>
      </c>
      <c r="AS5">
        <v>17619</v>
      </c>
      <c r="AT5">
        <v>6941</v>
      </c>
      <c r="AU5">
        <v>1382</v>
      </c>
      <c r="AV5">
        <v>691</v>
      </c>
      <c r="AX5" s="7">
        <f t="shared" si="2"/>
        <v>4.226153708800689E-3</v>
      </c>
      <c r="AY5" s="7">
        <f t="shared" si="0"/>
        <v>4.3898080484130646E-3</v>
      </c>
      <c r="AZ5" s="7">
        <f t="shared" si="0"/>
        <v>6.6778477968651726E-3</v>
      </c>
      <c r="BA5" s="7">
        <f t="shared" si="0"/>
        <v>5.8874686745471394E-3</v>
      </c>
      <c r="BB5" s="7">
        <f t="shared" si="0"/>
        <v>3.7760653309238299E-3</v>
      </c>
      <c r="BC5" s="7">
        <f t="shared" si="0"/>
        <v>4.4422655874497841E-3</v>
      </c>
      <c r="BD5" s="7">
        <f t="shared" si="0"/>
        <v>2.9046794343651743E-3</v>
      </c>
      <c r="BE5" s="7">
        <f t="shared" si="0"/>
        <v>3.0085074145993155E-3</v>
      </c>
      <c r="BF5" s="8">
        <f t="shared" si="1"/>
        <v>2.1249652331910895</v>
      </c>
    </row>
    <row r="6" spans="1:58" ht="17.25" thickBot="1" x14ac:dyDescent="0.3">
      <c r="A6" s="5" t="s">
        <v>262</v>
      </c>
      <c r="B6" s="3">
        <v>189</v>
      </c>
      <c r="C6">
        <v>8584</v>
      </c>
      <c r="D6">
        <v>1091963</v>
      </c>
      <c r="E6" s="6">
        <v>35.49228067</v>
      </c>
      <c r="F6" s="3">
        <v>18</v>
      </c>
      <c r="G6" s="3">
        <v>18</v>
      </c>
      <c r="H6" s="6">
        <v>80.281690139999995</v>
      </c>
      <c r="I6" s="6">
        <v>0</v>
      </c>
      <c r="J6" s="1" t="s">
        <v>238</v>
      </c>
      <c r="K6" s="6">
        <v>93.77</v>
      </c>
      <c r="L6" s="6">
        <v>0.28000000000000003</v>
      </c>
      <c r="M6" s="1" t="s">
        <v>236</v>
      </c>
      <c r="N6" t="s">
        <v>12</v>
      </c>
      <c r="O6" s="3" t="s">
        <v>477</v>
      </c>
      <c r="P6" s="3" t="s">
        <v>12</v>
      </c>
      <c r="Q6" s="3" t="s">
        <v>13</v>
      </c>
      <c r="R6" s="3" t="s">
        <v>61</v>
      </c>
      <c r="S6" s="3" t="s">
        <v>62</v>
      </c>
      <c r="T6" s="3" t="s">
        <v>63</v>
      </c>
      <c r="U6" s="3" t="s">
        <v>64</v>
      </c>
      <c r="V6" s="3" t="s">
        <v>65</v>
      </c>
      <c r="W6">
        <v>0.178176</v>
      </c>
      <c r="AG6" t="s">
        <v>12</v>
      </c>
      <c r="AH6" t="s">
        <v>13</v>
      </c>
      <c r="AI6" t="s">
        <v>61</v>
      </c>
      <c r="AJ6" t="s">
        <v>62</v>
      </c>
      <c r="AK6" t="s">
        <v>63</v>
      </c>
      <c r="AL6" t="s">
        <v>64</v>
      </c>
      <c r="AM6" t="s">
        <v>65</v>
      </c>
      <c r="AN6" t="s">
        <v>263</v>
      </c>
      <c r="AO6">
        <v>12790</v>
      </c>
      <c r="AP6">
        <v>4180</v>
      </c>
      <c r="AQ6">
        <v>1002</v>
      </c>
      <c r="AR6">
        <v>309</v>
      </c>
      <c r="AS6">
        <v>9946</v>
      </c>
      <c r="AT6">
        <v>4353</v>
      </c>
      <c r="AU6">
        <v>649</v>
      </c>
      <c r="AV6">
        <v>250</v>
      </c>
      <c r="AX6" s="7">
        <f t="shared" si="2"/>
        <v>2.4451509063403969E-3</v>
      </c>
      <c r="AY6" s="7">
        <f t="shared" si="0"/>
        <v>2.5775246021023475E-3</v>
      </c>
      <c r="AZ6" s="7">
        <f t="shared" si="0"/>
        <v>2.0594655255336729E-3</v>
      </c>
      <c r="BA6" s="7">
        <f t="shared" si="0"/>
        <v>1.7679570655345638E-3</v>
      </c>
      <c r="BB6" s="7">
        <f t="shared" si="0"/>
        <v>2.1316048459826555E-3</v>
      </c>
      <c r="BC6" s="7">
        <f t="shared" si="0"/>
        <v>2.7859360469916308E-3</v>
      </c>
      <c r="BD6" s="7">
        <f t="shared" si="0"/>
        <v>1.3640643653422561E-3</v>
      </c>
      <c r="BE6" s="7">
        <f t="shared" si="0"/>
        <v>1.088461437988175E-3</v>
      </c>
      <c r="BF6" s="8">
        <f t="shared" si="1"/>
        <v>1.5606044127530689</v>
      </c>
    </row>
    <row r="7" spans="1:58" ht="17.25" thickBot="1" x14ac:dyDescent="0.3">
      <c r="A7" s="5" t="s">
        <v>264</v>
      </c>
      <c r="B7" s="3">
        <v>20</v>
      </c>
      <c r="C7">
        <v>137924</v>
      </c>
      <c r="D7">
        <v>1743938</v>
      </c>
      <c r="E7" s="6">
        <v>43.366641479999998</v>
      </c>
      <c r="F7" s="3">
        <v>20</v>
      </c>
      <c r="G7" s="3">
        <v>20</v>
      </c>
      <c r="H7" s="6">
        <v>98.591549299999997</v>
      </c>
      <c r="I7" s="6">
        <v>0</v>
      </c>
      <c r="J7" s="1" t="s">
        <v>236</v>
      </c>
      <c r="K7" s="6">
        <v>95.96</v>
      </c>
      <c r="L7" s="6">
        <v>0</v>
      </c>
      <c r="M7" s="1" t="s">
        <v>236</v>
      </c>
      <c r="N7" t="s">
        <v>14</v>
      </c>
      <c r="O7" s="3" t="s">
        <v>477</v>
      </c>
      <c r="P7" s="3" t="s">
        <v>12</v>
      </c>
      <c r="Q7" s="3" t="s">
        <v>13</v>
      </c>
      <c r="R7" s="3" t="s">
        <v>14</v>
      </c>
      <c r="S7" s="3" t="s">
        <v>66</v>
      </c>
      <c r="T7" s="3" t="s">
        <v>67</v>
      </c>
      <c r="U7" s="3" t="s">
        <v>67</v>
      </c>
      <c r="V7" s="3" t="s">
        <v>68</v>
      </c>
      <c r="W7">
        <v>0.20050299999999999</v>
      </c>
      <c r="AG7" t="s">
        <v>12</v>
      </c>
      <c r="AH7" t="s">
        <v>421</v>
      </c>
      <c r="AI7" t="s">
        <v>423</v>
      </c>
      <c r="AJ7" t="s">
        <v>424</v>
      </c>
      <c r="AK7" t="s">
        <v>67</v>
      </c>
      <c r="AL7" t="s">
        <v>67</v>
      </c>
      <c r="AM7" t="s">
        <v>68</v>
      </c>
      <c r="AN7" t="s">
        <v>265</v>
      </c>
      <c r="AO7">
        <v>33900</v>
      </c>
      <c r="AP7">
        <v>9801</v>
      </c>
      <c r="AQ7">
        <v>2633</v>
      </c>
      <c r="AR7">
        <v>280</v>
      </c>
      <c r="AS7">
        <v>31495</v>
      </c>
      <c r="AT7">
        <v>11145</v>
      </c>
      <c r="AU7">
        <v>4175</v>
      </c>
      <c r="AV7">
        <v>839</v>
      </c>
      <c r="AX7" s="7">
        <f t="shared" si="2"/>
        <v>6.4808925508162193E-3</v>
      </c>
      <c r="AY7" s="7">
        <f t="shared" si="0"/>
        <v>6.0436168959820827E-3</v>
      </c>
      <c r="AZ7" s="7">
        <f t="shared" si="0"/>
        <v>5.4117492302696215E-3</v>
      </c>
      <c r="BA7" s="7">
        <f t="shared" si="0"/>
        <v>1.6020322923937795E-3</v>
      </c>
      <c r="BB7" s="7">
        <f t="shared" si="0"/>
        <v>6.7499391337445952E-3</v>
      </c>
      <c r="BC7" s="7">
        <f t="shared" si="0"/>
        <v>7.1328410851646505E-3</v>
      </c>
      <c r="BD7" s="7">
        <f t="shared" si="0"/>
        <v>8.7749903317471799E-3</v>
      </c>
      <c r="BE7" s="7">
        <f t="shared" si="0"/>
        <v>3.6528765858883151E-3</v>
      </c>
      <c r="BF7" s="8">
        <f t="shared" si="1"/>
        <v>0.56435923953374867</v>
      </c>
    </row>
    <row r="8" spans="1:58" ht="17.25" thickBot="1" x14ac:dyDescent="0.3">
      <c r="A8" s="5" t="s">
        <v>266</v>
      </c>
      <c r="B8" s="3">
        <v>434</v>
      </c>
      <c r="C8">
        <v>2467</v>
      </c>
      <c r="D8">
        <v>963227</v>
      </c>
      <c r="E8" s="6">
        <v>34.51578095</v>
      </c>
      <c r="F8" s="3">
        <v>1</v>
      </c>
      <c r="G8" s="3">
        <v>1</v>
      </c>
      <c r="H8" s="6">
        <v>40.845070419999999</v>
      </c>
      <c r="I8" s="6">
        <v>2.8169014080000001</v>
      </c>
      <c r="J8" s="1" t="s">
        <v>237</v>
      </c>
      <c r="K8" s="6">
        <v>52.65</v>
      </c>
      <c r="L8" s="6">
        <v>4.5289999999999999</v>
      </c>
      <c r="M8" s="1" t="s">
        <v>238</v>
      </c>
      <c r="N8" t="s">
        <v>12</v>
      </c>
      <c r="O8" s="3" t="s">
        <v>477</v>
      </c>
      <c r="P8" s="3" t="s">
        <v>12</v>
      </c>
      <c r="Q8" s="3" t="s">
        <v>25</v>
      </c>
      <c r="R8" s="3" t="s">
        <v>26</v>
      </c>
      <c r="S8" s="3" t="s">
        <v>27</v>
      </c>
      <c r="T8" s="3" t="s">
        <v>28</v>
      </c>
      <c r="U8" s="3" t="s">
        <v>69</v>
      </c>
      <c r="V8" s="3" t="s">
        <v>70</v>
      </c>
      <c r="W8">
        <v>0.20050299999999999</v>
      </c>
      <c r="AG8" t="s">
        <v>12</v>
      </c>
      <c r="AH8" t="s">
        <v>25</v>
      </c>
      <c r="AI8" t="s">
        <v>26</v>
      </c>
      <c r="AJ8" t="s">
        <v>27</v>
      </c>
      <c r="AK8" t="s">
        <v>28</v>
      </c>
      <c r="AL8" t="s">
        <v>425</v>
      </c>
      <c r="AN8" t="s">
        <v>267</v>
      </c>
      <c r="AO8">
        <v>6037</v>
      </c>
      <c r="AP8">
        <v>1923</v>
      </c>
      <c r="AQ8">
        <v>49</v>
      </c>
      <c r="AR8">
        <v>10</v>
      </c>
      <c r="AS8">
        <v>6556</v>
      </c>
      <c r="AT8">
        <v>2644</v>
      </c>
      <c r="AU8">
        <v>251</v>
      </c>
      <c r="AV8">
        <v>118</v>
      </c>
      <c r="AX8" s="7">
        <f t="shared" si="2"/>
        <v>1.1541341690052365E-3</v>
      </c>
      <c r="AY8" s="7">
        <f t="shared" si="0"/>
        <v>1.1857846435030656E-3</v>
      </c>
      <c r="AZ8" s="7">
        <f t="shared" si="0"/>
        <v>1.0071238597919158E-4</v>
      </c>
      <c r="BA8" s="7">
        <f t="shared" si="0"/>
        <v>5.7215439014063553E-5</v>
      </c>
      <c r="BB8" s="7">
        <f t="shared" si="0"/>
        <v>1.4050675015345154E-3</v>
      </c>
      <c r="BC8" s="7">
        <f t="shared" si="0"/>
        <v>1.6921697468977421E-3</v>
      </c>
      <c r="BD8" s="7">
        <f t="shared" si="0"/>
        <v>5.2755031695054903E-4</v>
      </c>
      <c r="BE8" s="7">
        <f t="shared" si="0"/>
        <v>5.1375379873041854E-4</v>
      </c>
      <c r="BF8" s="8">
        <f t="shared" si="1"/>
        <v>0.15166349831430101</v>
      </c>
    </row>
    <row r="9" spans="1:58" ht="17.25" thickBot="1" x14ac:dyDescent="0.3">
      <c r="A9" s="5" t="s">
        <v>268</v>
      </c>
      <c r="B9" s="3">
        <v>93</v>
      </c>
      <c r="C9">
        <v>53590</v>
      </c>
      <c r="D9">
        <v>2620529</v>
      </c>
      <c r="E9" s="6">
        <v>47.411063089999999</v>
      </c>
      <c r="F9" s="3">
        <v>21</v>
      </c>
      <c r="G9" s="3">
        <v>21</v>
      </c>
      <c r="H9" s="6">
        <v>94.36619718</v>
      </c>
      <c r="I9" s="6">
        <v>0</v>
      </c>
      <c r="J9" s="1" t="s">
        <v>236</v>
      </c>
      <c r="K9" s="6">
        <v>97.9</v>
      </c>
      <c r="L9" s="6">
        <v>1.748</v>
      </c>
      <c r="M9" s="1" t="s">
        <v>236</v>
      </c>
      <c r="N9" t="s">
        <v>157</v>
      </c>
      <c r="O9" s="3" t="s">
        <v>477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71</v>
      </c>
      <c r="V9" s="3" t="s">
        <v>72</v>
      </c>
      <c r="W9">
        <v>0.20050299999999999</v>
      </c>
      <c r="AG9" t="s">
        <v>12</v>
      </c>
      <c r="AH9" t="s">
        <v>421</v>
      </c>
      <c r="AI9" t="s">
        <v>14</v>
      </c>
      <c r="AJ9" t="s">
        <v>15</v>
      </c>
      <c r="AK9" t="s">
        <v>16</v>
      </c>
      <c r="AL9" t="s">
        <v>71</v>
      </c>
      <c r="AM9" t="s">
        <v>72</v>
      </c>
      <c r="AN9" t="s">
        <v>269</v>
      </c>
      <c r="AO9">
        <v>75361</v>
      </c>
      <c r="AP9">
        <v>14895</v>
      </c>
      <c r="AQ9">
        <v>3774</v>
      </c>
      <c r="AR9">
        <v>572</v>
      </c>
      <c r="AS9">
        <v>60094</v>
      </c>
      <c r="AT9">
        <v>11489</v>
      </c>
      <c r="AU9">
        <v>4260</v>
      </c>
      <c r="AV9">
        <v>1437</v>
      </c>
      <c r="AX9" s="7">
        <f t="shared" si="2"/>
        <v>1.440727267026729E-2</v>
      </c>
      <c r="AY9" s="7">
        <f t="shared" si="0"/>
        <v>9.184743767539345E-3</v>
      </c>
      <c r="AZ9" s="7">
        <f t="shared" si="0"/>
        <v>7.7569090752136541E-3</v>
      </c>
      <c r="BA9" s="7">
        <f t="shared" si="0"/>
        <v>3.2727231116044353E-3</v>
      </c>
      <c r="BB9" s="7">
        <f t="shared" si="0"/>
        <v>1.28792139165978E-2</v>
      </c>
      <c r="BC9" s="7">
        <f t="shared" si="0"/>
        <v>7.353002353293555E-3</v>
      </c>
      <c r="BD9" s="7">
        <f t="shared" si="0"/>
        <v>8.9536428295192774E-3</v>
      </c>
      <c r="BE9" s="7">
        <f t="shared" si="0"/>
        <v>6.2564763455560295E-3</v>
      </c>
      <c r="BF9" s="8">
        <f t="shared" si="1"/>
        <v>0.7251509379947696</v>
      </c>
    </row>
    <row r="10" spans="1:58" ht="17.25" thickBot="1" x14ac:dyDescent="0.3">
      <c r="A10" s="5" t="s">
        <v>270</v>
      </c>
      <c r="B10" s="3">
        <v>381</v>
      </c>
      <c r="C10">
        <v>2991</v>
      </c>
      <c r="D10">
        <v>1022012</v>
      </c>
      <c r="E10" s="6">
        <v>47.164571289999998</v>
      </c>
      <c r="F10" s="3">
        <v>1</v>
      </c>
      <c r="G10" s="3">
        <v>1</v>
      </c>
      <c r="H10" s="6">
        <v>67.605633800000007</v>
      </c>
      <c r="I10" s="6">
        <v>1.4084507040000001</v>
      </c>
      <c r="J10" s="1" t="s">
        <v>238</v>
      </c>
      <c r="K10" s="6">
        <v>62.45</v>
      </c>
      <c r="L10" s="6">
        <v>0.64100000000000001</v>
      </c>
      <c r="M10" s="1" t="s">
        <v>238</v>
      </c>
      <c r="N10" t="s">
        <v>157</v>
      </c>
      <c r="O10" s="3" t="s">
        <v>477</v>
      </c>
      <c r="P10" s="3" t="s">
        <v>12</v>
      </c>
      <c r="Q10" s="3" t="s">
        <v>13</v>
      </c>
      <c r="R10" s="3" t="s">
        <v>14</v>
      </c>
      <c r="S10" s="3" t="s">
        <v>73</v>
      </c>
      <c r="T10" s="3" t="s">
        <v>74</v>
      </c>
      <c r="U10" s="3" t="s">
        <v>75</v>
      </c>
      <c r="V10" s="3" t="s">
        <v>76</v>
      </c>
      <c r="W10">
        <v>1</v>
      </c>
      <c r="AG10" t="s">
        <v>12</v>
      </c>
      <c r="AH10" t="s">
        <v>421</v>
      </c>
      <c r="AI10" t="s">
        <v>14</v>
      </c>
      <c r="AJ10" t="s">
        <v>73</v>
      </c>
      <c r="AK10" t="s">
        <v>74</v>
      </c>
      <c r="AN10" t="s">
        <v>271</v>
      </c>
      <c r="AO10">
        <v>8427</v>
      </c>
      <c r="AP10">
        <v>3320</v>
      </c>
      <c r="AQ10">
        <v>3</v>
      </c>
      <c r="AR10">
        <v>0</v>
      </c>
      <c r="AS10">
        <v>6803</v>
      </c>
      <c r="AT10">
        <v>2968</v>
      </c>
      <c r="AU10">
        <v>3</v>
      </c>
      <c r="AV10">
        <v>2</v>
      </c>
      <c r="AX10" s="7">
        <f t="shared" si="2"/>
        <v>1.6110466526763506E-3</v>
      </c>
      <c r="AY10" s="7">
        <f t="shared" si="0"/>
        <v>2.0472204973635872E-3</v>
      </c>
      <c r="AZ10" s="7">
        <f t="shared" si="0"/>
        <v>6.1660644477056077E-6</v>
      </c>
      <c r="BA10" s="7">
        <f t="shared" si="0"/>
        <v>0</v>
      </c>
      <c r="BB10" s="7">
        <f t="shared" si="0"/>
        <v>1.4580039983128903E-3</v>
      </c>
      <c r="BC10" s="7">
        <f t="shared" si="0"/>
        <v>1.8995309412982218E-3</v>
      </c>
      <c r="BD10" s="7">
        <f t="shared" si="0"/>
        <v>6.3053822743093505E-6</v>
      </c>
      <c r="BE10" s="7">
        <f t="shared" si="0"/>
        <v>8.7076915039053993E-6</v>
      </c>
      <c r="BF10" s="8">
        <f t="shared" si="1"/>
        <v>0.41071299180938503</v>
      </c>
    </row>
    <row r="11" spans="1:58" ht="17.25" thickBot="1" x14ac:dyDescent="0.3">
      <c r="A11" s="5" t="s">
        <v>272</v>
      </c>
      <c r="B11" s="3">
        <v>471</v>
      </c>
      <c r="C11">
        <v>7097</v>
      </c>
      <c r="D11">
        <v>2555673</v>
      </c>
      <c r="E11" s="6">
        <v>36.656723790000001</v>
      </c>
      <c r="F11" s="3">
        <v>18</v>
      </c>
      <c r="G11" s="3">
        <v>18</v>
      </c>
      <c r="H11" s="6">
        <v>77.464788729999995</v>
      </c>
      <c r="I11" s="6">
        <v>0</v>
      </c>
      <c r="J11" s="1" t="s">
        <v>238</v>
      </c>
      <c r="K11" s="6">
        <v>84.95</v>
      </c>
      <c r="L11" s="6">
        <v>3.1219999999999999</v>
      </c>
      <c r="M11" s="1" t="s">
        <v>238</v>
      </c>
      <c r="N11" t="s">
        <v>157</v>
      </c>
      <c r="O11" s="3" t="s">
        <v>583</v>
      </c>
      <c r="P11" s="3" t="s">
        <v>12</v>
      </c>
      <c r="Q11" t="s">
        <v>13</v>
      </c>
      <c r="R11" t="s">
        <v>14</v>
      </c>
      <c r="S11" t="s">
        <v>157</v>
      </c>
      <c r="T11" s="3"/>
      <c r="U11" s="3"/>
      <c r="V11" s="3"/>
      <c r="W11">
        <v>0.14871500000000001</v>
      </c>
      <c r="X11" t="s">
        <v>494</v>
      </c>
      <c r="Z11" t="s">
        <v>483</v>
      </c>
      <c r="AA11" t="s">
        <v>484</v>
      </c>
      <c r="AB11" t="s">
        <v>485</v>
      </c>
      <c r="AC11" t="s">
        <v>486</v>
      </c>
      <c r="AD11" t="s">
        <v>487</v>
      </c>
      <c r="AE11" t="s">
        <v>495</v>
      </c>
      <c r="AF11" t="s">
        <v>496</v>
      </c>
      <c r="AG11" t="s">
        <v>12</v>
      </c>
      <c r="AH11" t="s">
        <v>421</v>
      </c>
      <c r="AI11" t="s">
        <v>14</v>
      </c>
      <c r="AJ11" t="s">
        <v>190</v>
      </c>
      <c r="AK11" t="s">
        <v>191</v>
      </c>
      <c r="AL11" t="s">
        <v>192</v>
      </c>
      <c r="AN11" t="s">
        <v>273</v>
      </c>
      <c r="AO11">
        <v>32111</v>
      </c>
      <c r="AP11">
        <v>11804</v>
      </c>
      <c r="AQ11">
        <v>327</v>
      </c>
      <c r="AR11">
        <v>82</v>
      </c>
      <c r="AS11">
        <v>28534</v>
      </c>
      <c r="AT11">
        <v>12162</v>
      </c>
      <c r="AU11">
        <v>464</v>
      </c>
      <c r="AV11">
        <v>219</v>
      </c>
      <c r="AX11" s="7">
        <f t="shared" si="2"/>
        <v>6.1388773067628209E-3</v>
      </c>
      <c r="AY11" s="7">
        <f t="shared" si="0"/>
        <v>7.2787321538794521E-3</v>
      </c>
      <c r="AZ11" s="7">
        <f t="shared" si="0"/>
        <v>6.7210102479991118E-4</v>
      </c>
      <c r="BA11" s="7">
        <f t="shared" si="0"/>
        <v>4.6916659991532117E-4</v>
      </c>
      <c r="BB11" s="7">
        <f t="shared" si="0"/>
        <v>6.1153441258062638E-3</v>
      </c>
      <c r="BC11" s="7">
        <f t="shared" si="0"/>
        <v>7.7837248342550449E-3</v>
      </c>
      <c r="BD11" s="7">
        <f t="shared" si="0"/>
        <v>9.7523245842651282E-4</v>
      </c>
      <c r="BE11" s="7">
        <f t="shared" si="0"/>
        <v>9.5349221967764122E-4</v>
      </c>
      <c r="BF11" s="8">
        <f t="shared" si="1"/>
        <v>0.59172137820989812</v>
      </c>
    </row>
    <row r="12" spans="1:58" ht="17.25" thickBot="1" x14ac:dyDescent="0.3">
      <c r="A12" s="5" t="s">
        <v>274</v>
      </c>
      <c r="B12" s="3">
        <v>158</v>
      </c>
      <c r="C12">
        <v>6025</v>
      </c>
      <c r="D12">
        <v>752436</v>
      </c>
      <c r="E12" s="6">
        <v>30.69557593</v>
      </c>
      <c r="F12" s="3">
        <v>0</v>
      </c>
      <c r="G12" s="3">
        <v>0</v>
      </c>
      <c r="H12" s="6">
        <v>60.526315789999998</v>
      </c>
      <c r="I12" s="6">
        <v>0</v>
      </c>
      <c r="J12" s="1" t="s">
        <v>238</v>
      </c>
      <c r="K12" s="6">
        <v>73.44</v>
      </c>
      <c r="L12" s="6">
        <v>1.869</v>
      </c>
      <c r="M12" s="1" t="s">
        <v>238</v>
      </c>
      <c r="N12" t="s">
        <v>31</v>
      </c>
      <c r="O12" s="3" t="s">
        <v>583</v>
      </c>
      <c r="P12" t="s">
        <v>31</v>
      </c>
      <c r="Q12" t="s">
        <v>426</v>
      </c>
      <c r="R12" t="s">
        <v>427</v>
      </c>
      <c r="S12" t="s">
        <v>428</v>
      </c>
      <c r="T12" t="s">
        <v>429</v>
      </c>
      <c r="W12">
        <v>1</v>
      </c>
      <c r="AG12" t="s">
        <v>31</v>
      </c>
      <c r="AH12" t="s">
        <v>426</v>
      </c>
      <c r="AI12" t="s">
        <v>427</v>
      </c>
      <c r="AJ12" t="s">
        <v>428</v>
      </c>
      <c r="AK12" t="s">
        <v>429</v>
      </c>
      <c r="AN12" t="s">
        <v>275</v>
      </c>
      <c r="AO12">
        <v>7520</v>
      </c>
      <c r="AP12">
        <v>1917</v>
      </c>
      <c r="AQ12">
        <v>163</v>
      </c>
      <c r="AR12">
        <v>22</v>
      </c>
      <c r="AS12">
        <v>6711</v>
      </c>
      <c r="AT12">
        <v>2167</v>
      </c>
      <c r="AU12">
        <v>989</v>
      </c>
      <c r="AV12">
        <v>281</v>
      </c>
      <c r="AX12" s="7">
        <f t="shared" si="2"/>
        <v>1.4376493210070198E-3</v>
      </c>
      <c r="AY12" s="7">
        <f t="shared" si="0"/>
        <v>1.1820848474234928E-3</v>
      </c>
      <c r="AZ12" s="7">
        <f t="shared" si="0"/>
        <v>3.3502283499200466E-4</v>
      </c>
      <c r="BA12" s="7">
        <f t="shared" si="0"/>
        <v>1.2587396583093981E-4</v>
      </c>
      <c r="BB12" s="7">
        <f t="shared" si="0"/>
        <v>1.438286760646451E-3</v>
      </c>
      <c r="BC12" s="7">
        <f t="shared" si="0"/>
        <v>1.3868879884748136E-3</v>
      </c>
      <c r="BD12" s="7">
        <f t="shared" si="0"/>
        <v>2.0786743564306493E-3</v>
      </c>
      <c r="BE12" s="7">
        <f t="shared" si="0"/>
        <v>1.2234306562987087E-3</v>
      </c>
      <c r="BF12" s="8">
        <f t="shared" si="1"/>
        <v>0.13957666368762445</v>
      </c>
    </row>
    <row r="13" spans="1:58" ht="17.25" thickBot="1" x14ac:dyDescent="0.3">
      <c r="A13" s="5" t="s">
        <v>276</v>
      </c>
      <c r="B13" s="3">
        <v>53</v>
      </c>
      <c r="C13">
        <v>113927</v>
      </c>
      <c r="D13">
        <v>2350879</v>
      </c>
      <c r="E13" s="6">
        <v>48.398502620000002</v>
      </c>
      <c r="F13" s="3">
        <v>17</v>
      </c>
      <c r="G13" s="3">
        <v>17</v>
      </c>
      <c r="H13" s="6">
        <v>88.732394369999994</v>
      </c>
      <c r="I13" s="6">
        <v>1.4084507040000001</v>
      </c>
      <c r="J13" s="1" t="s">
        <v>238</v>
      </c>
      <c r="K13" s="6">
        <v>92.72</v>
      </c>
      <c r="L13" s="6">
        <v>3.8180000000000001</v>
      </c>
      <c r="M13" s="1" t="s">
        <v>236</v>
      </c>
      <c r="N13" t="s">
        <v>12</v>
      </c>
      <c r="O13" s="3" t="s">
        <v>477</v>
      </c>
      <c r="P13" s="3" t="s">
        <v>12</v>
      </c>
      <c r="Q13" s="3" t="s">
        <v>77</v>
      </c>
      <c r="R13" s="3" t="s">
        <v>78</v>
      </c>
      <c r="S13" s="3" t="s">
        <v>79</v>
      </c>
      <c r="T13" s="3" t="s">
        <v>80</v>
      </c>
      <c r="U13" s="3" t="s">
        <v>81</v>
      </c>
      <c r="V13" s="3" t="s">
        <v>82</v>
      </c>
      <c r="W13">
        <v>1</v>
      </c>
      <c r="AG13" t="s">
        <v>12</v>
      </c>
      <c r="AH13" t="s">
        <v>77</v>
      </c>
      <c r="AI13" t="s">
        <v>78</v>
      </c>
      <c r="AJ13" t="s">
        <v>79</v>
      </c>
      <c r="AK13" t="s">
        <v>80</v>
      </c>
      <c r="AL13" t="s">
        <v>81</v>
      </c>
      <c r="AN13" t="s">
        <v>277</v>
      </c>
      <c r="AO13">
        <v>103674</v>
      </c>
      <c r="AP13">
        <v>35157</v>
      </c>
      <c r="AQ13">
        <v>5447</v>
      </c>
      <c r="AR13">
        <v>1072</v>
      </c>
      <c r="AS13">
        <v>83184</v>
      </c>
      <c r="AT13">
        <v>26988</v>
      </c>
      <c r="AU13">
        <v>4853</v>
      </c>
      <c r="AV13">
        <v>2281</v>
      </c>
      <c r="AX13" s="7">
        <f t="shared" si="2"/>
        <v>1.9820060599213003E-2</v>
      </c>
      <c r="AY13" s="7">
        <f t="shared" si="0"/>
        <v>2.1678955128256513E-2</v>
      </c>
      <c r="AZ13" s="7">
        <f t="shared" si="0"/>
        <v>1.1195517682217481E-2</v>
      </c>
      <c r="BA13" s="7">
        <f t="shared" si="0"/>
        <v>6.1334950623076132E-3</v>
      </c>
      <c r="BB13" s="7">
        <f t="shared" si="0"/>
        <v>1.7827811935272594E-2</v>
      </c>
      <c r="BC13" s="7">
        <f t="shared" si="0"/>
        <v>1.7272419489136256E-2</v>
      </c>
      <c r="BD13" s="7">
        <f t="shared" si="0"/>
        <v>1.0200006725741093E-2</v>
      </c>
      <c r="BE13" s="7">
        <f t="shared" si="0"/>
        <v>9.9311221602041075E-3</v>
      </c>
      <c r="BF13" s="8">
        <f t="shared" si="1"/>
        <v>0.86080680535623411</v>
      </c>
    </row>
    <row r="14" spans="1:58" ht="17.25" thickBot="1" x14ac:dyDescent="0.3">
      <c r="A14" s="5" t="s">
        <v>242</v>
      </c>
      <c r="B14" s="3">
        <v>456</v>
      </c>
      <c r="C14">
        <v>1953</v>
      </c>
      <c r="D14">
        <v>855571</v>
      </c>
      <c r="E14" s="6">
        <v>53.018463070000003</v>
      </c>
      <c r="F14" s="3">
        <v>13</v>
      </c>
      <c r="G14" s="3">
        <v>12</v>
      </c>
      <c r="H14" s="6">
        <v>43.661971829999999</v>
      </c>
      <c r="I14" s="6">
        <v>1.4084507040000001</v>
      </c>
      <c r="J14" s="1" t="s">
        <v>237</v>
      </c>
      <c r="K14" s="6">
        <v>46.07</v>
      </c>
      <c r="L14" s="6">
        <v>1.694</v>
      </c>
      <c r="M14" s="1" t="s">
        <v>237</v>
      </c>
      <c r="N14" t="s">
        <v>12</v>
      </c>
      <c r="O14" s="3" t="s">
        <v>477</v>
      </c>
      <c r="P14" s="3" t="s">
        <v>12</v>
      </c>
      <c r="Q14" s="3" t="s">
        <v>19</v>
      </c>
      <c r="R14" s="3" t="s">
        <v>20</v>
      </c>
      <c r="S14" s="3" t="s">
        <v>21</v>
      </c>
      <c r="T14" s="3" t="s">
        <v>22</v>
      </c>
      <c r="U14" s="3" t="s">
        <v>23</v>
      </c>
      <c r="V14" s="3" t="s">
        <v>24</v>
      </c>
      <c r="W14">
        <v>0.178176</v>
      </c>
      <c r="AG14" t="s">
        <v>12</v>
      </c>
      <c r="AH14" t="s">
        <v>19</v>
      </c>
      <c r="AI14" t="s">
        <v>20</v>
      </c>
      <c r="AJ14" t="s">
        <v>21</v>
      </c>
      <c r="AK14" t="s">
        <v>22</v>
      </c>
      <c r="AL14" t="s">
        <v>23</v>
      </c>
      <c r="AM14" t="s">
        <v>24</v>
      </c>
      <c r="AN14" t="s">
        <v>243</v>
      </c>
      <c r="AO14">
        <v>5174</v>
      </c>
      <c r="AP14">
        <v>1552</v>
      </c>
      <c r="AQ14">
        <v>334</v>
      </c>
      <c r="AR14">
        <v>19</v>
      </c>
      <c r="AS14">
        <v>4805</v>
      </c>
      <c r="AT14">
        <v>1293</v>
      </c>
      <c r="AU14">
        <v>756</v>
      </c>
      <c r="AV14">
        <v>159</v>
      </c>
      <c r="AX14" s="7">
        <f t="shared" si="2"/>
        <v>9.8914861527796814E-4</v>
      </c>
      <c r="AY14" s="7">
        <f t="shared" si="0"/>
        <v>9.5701391924948398E-4</v>
      </c>
      <c r="AZ14" s="7">
        <f t="shared" si="0"/>
        <v>6.864885085112243E-4</v>
      </c>
      <c r="BA14" s="7">
        <f t="shared" si="0"/>
        <v>1.0870933412672075E-4</v>
      </c>
      <c r="BB14" s="7">
        <f t="shared" si="0"/>
        <v>1.0297970324700042E-3</v>
      </c>
      <c r="BC14" s="7">
        <f t="shared" si="0"/>
        <v>8.2752476654265525E-4</v>
      </c>
      <c r="BD14" s="7">
        <f t="shared" si="0"/>
        <v>1.5889563331259564E-3</v>
      </c>
      <c r="BE14" s="7">
        <f t="shared" si="0"/>
        <v>6.9226147456047924E-4</v>
      </c>
      <c r="BF14" s="8">
        <f t="shared" si="1"/>
        <v>0.34858479534859432</v>
      </c>
    </row>
    <row r="15" spans="1:58" ht="17.25" thickBot="1" x14ac:dyDescent="0.3">
      <c r="A15" s="5" t="s">
        <v>278</v>
      </c>
      <c r="B15" s="3">
        <v>1427</v>
      </c>
      <c r="C15">
        <v>3602</v>
      </c>
      <c r="D15">
        <v>4605683</v>
      </c>
      <c r="E15" s="6">
        <v>42.986611879999998</v>
      </c>
      <c r="F15" s="3">
        <v>14</v>
      </c>
      <c r="G15" s="3">
        <v>9</v>
      </c>
      <c r="H15" s="6">
        <v>69.014084510000004</v>
      </c>
      <c r="I15" s="6">
        <v>12.676056340000001</v>
      </c>
      <c r="J15" s="1" t="s">
        <v>238</v>
      </c>
      <c r="K15" s="6">
        <v>84.77</v>
      </c>
      <c r="L15" s="6">
        <v>29.99</v>
      </c>
      <c r="M15" s="1" t="s">
        <v>237</v>
      </c>
      <c r="N15" t="s">
        <v>14</v>
      </c>
      <c r="O15" s="3" t="s">
        <v>583</v>
      </c>
      <c r="P15" s="3" t="s">
        <v>12</v>
      </c>
      <c r="Q15" s="3" t="s">
        <v>13</v>
      </c>
      <c r="R15" s="3" t="s">
        <v>57</v>
      </c>
      <c r="S15" s="3" t="s">
        <v>58</v>
      </c>
      <c r="T15" s="3" t="s">
        <v>83</v>
      </c>
      <c r="U15" s="3" t="s">
        <v>84</v>
      </c>
      <c r="V15" s="3" t="s">
        <v>85</v>
      </c>
      <c r="W15">
        <v>0.13792499999999999</v>
      </c>
      <c r="X15" t="s">
        <v>497</v>
      </c>
      <c r="Z15" t="s">
        <v>483</v>
      </c>
      <c r="AA15" t="s">
        <v>498</v>
      </c>
      <c r="AB15" t="s">
        <v>499</v>
      </c>
      <c r="AC15" t="s">
        <v>500</v>
      </c>
      <c r="AD15" t="s">
        <v>573</v>
      </c>
      <c r="AE15" t="s">
        <v>574</v>
      </c>
      <c r="AF15" t="s">
        <v>575</v>
      </c>
      <c r="AG15" t="s">
        <v>12</v>
      </c>
      <c r="AH15" t="s">
        <v>421</v>
      </c>
      <c r="AI15" t="s">
        <v>422</v>
      </c>
      <c r="AJ15" t="s">
        <v>58</v>
      </c>
      <c r="AK15" t="s">
        <v>83</v>
      </c>
      <c r="AL15" t="s">
        <v>84</v>
      </c>
      <c r="AN15" t="s">
        <v>279</v>
      </c>
      <c r="AO15">
        <v>45732</v>
      </c>
      <c r="AP15">
        <v>13887</v>
      </c>
      <c r="AQ15">
        <v>1300</v>
      </c>
      <c r="AR15">
        <v>280</v>
      </c>
      <c r="AS15">
        <v>38027</v>
      </c>
      <c r="AT15">
        <v>13169</v>
      </c>
      <c r="AU15">
        <v>2487</v>
      </c>
      <c r="AV15">
        <v>1145</v>
      </c>
      <c r="AX15" s="7">
        <f t="shared" si="2"/>
        <v>8.7428961101453494E-3</v>
      </c>
      <c r="AY15" s="7">
        <f t="shared" si="0"/>
        <v>8.5631780261711237E-3</v>
      </c>
      <c r="AZ15" s="7">
        <f t="shared" si="0"/>
        <v>2.6719612606724299E-3</v>
      </c>
      <c r="BA15" s="7">
        <f t="shared" si="0"/>
        <v>1.6020322923937795E-3</v>
      </c>
      <c r="BB15" s="7">
        <f t="shared" si="0"/>
        <v>8.1498630080617789E-3</v>
      </c>
      <c r="BC15" s="7">
        <f t="shared" si="0"/>
        <v>8.4282085464812279E-3</v>
      </c>
      <c r="BD15" s="7">
        <f t="shared" si="0"/>
        <v>5.2271619054024519E-3</v>
      </c>
      <c r="BE15" s="7">
        <f t="shared" si="0"/>
        <v>4.9851533859858414E-3</v>
      </c>
      <c r="BF15" s="8">
        <f t="shared" si="1"/>
        <v>0.41851367012437685</v>
      </c>
    </row>
    <row r="16" spans="1:58" ht="17.25" thickBot="1" x14ac:dyDescent="0.3">
      <c r="A16" s="5" t="s">
        <v>280</v>
      </c>
      <c r="B16" s="3">
        <v>274</v>
      </c>
      <c r="C16">
        <v>10556</v>
      </c>
      <c r="D16">
        <v>2635629</v>
      </c>
      <c r="E16" s="6">
        <v>43.04827701</v>
      </c>
      <c r="F16" s="3">
        <v>20</v>
      </c>
      <c r="G16" s="3">
        <v>18</v>
      </c>
      <c r="H16" s="6">
        <v>76.056338030000006</v>
      </c>
      <c r="I16" s="6">
        <v>16.901408450000002</v>
      </c>
      <c r="J16" s="1" t="s">
        <v>237</v>
      </c>
      <c r="K16" s="6">
        <v>66.34</v>
      </c>
      <c r="L16" s="6">
        <v>24.19</v>
      </c>
      <c r="M16" s="1" t="s">
        <v>237</v>
      </c>
      <c r="N16" t="s">
        <v>13</v>
      </c>
      <c r="O16" s="3" t="s">
        <v>478</v>
      </c>
      <c r="P16" s="3" t="s">
        <v>12</v>
      </c>
      <c r="Q16" s="3" t="s">
        <v>13</v>
      </c>
      <c r="R16" s="3" t="s">
        <v>86</v>
      </c>
      <c r="S16" s="3" t="s">
        <v>87</v>
      </c>
      <c r="T16" s="3" t="s">
        <v>88</v>
      </c>
      <c r="U16" s="3" t="s">
        <v>89</v>
      </c>
      <c r="V16" s="3" t="s">
        <v>90</v>
      </c>
      <c r="W16">
        <v>0.178176</v>
      </c>
      <c r="AG16" t="s">
        <v>12</v>
      </c>
      <c r="AH16" t="s">
        <v>421</v>
      </c>
      <c r="AI16" t="s">
        <v>430</v>
      </c>
      <c r="AJ16" t="s">
        <v>431</v>
      </c>
      <c r="AK16" t="s">
        <v>88</v>
      </c>
      <c r="AL16" t="s">
        <v>89</v>
      </c>
      <c r="AN16" t="s">
        <v>281</v>
      </c>
      <c r="AO16">
        <v>49170</v>
      </c>
      <c r="AP16">
        <v>14606</v>
      </c>
      <c r="AQ16">
        <v>3298</v>
      </c>
      <c r="AR16">
        <v>497</v>
      </c>
      <c r="AS16">
        <v>40985</v>
      </c>
      <c r="AT16">
        <v>13929</v>
      </c>
      <c r="AU16">
        <v>5943</v>
      </c>
      <c r="AV16">
        <v>2168</v>
      </c>
      <c r="AX16" s="7">
        <f t="shared" si="2"/>
        <v>9.4001618502546763E-3</v>
      </c>
      <c r="AY16" s="7">
        <f t="shared" si="0"/>
        <v>9.0065369230399248E-3</v>
      </c>
      <c r="AZ16" s="7">
        <f t="shared" si="0"/>
        <v>6.7785601828443641E-3</v>
      </c>
      <c r="BA16" s="7">
        <f t="shared" si="0"/>
        <v>2.8436073189989585E-3</v>
      </c>
      <c r="BB16" s="7">
        <f t="shared" si="0"/>
        <v>8.7838150625979428E-3</v>
      </c>
      <c r="BC16" s="7">
        <f t="shared" si="0"/>
        <v>8.9146113481613654E-3</v>
      </c>
      <c r="BD16" s="7">
        <f t="shared" si="0"/>
        <v>1.2490962285406823E-2</v>
      </c>
      <c r="BE16" s="7">
        <f t="shared" si="0"/>
        <v>9.4391375902334526E-3</v>
      </c>
      <c r="BF16" s="8">
        <f t="shared" si="1"/>
        <v>0.43876532967966664</v>
      </c>
    </row>
    <row r="17" spans="1:58" ht="17.25" thickBot="1" x14ac:dyDescent="0.3">
      <c r="A17" s="5" t="s">
        <v>282</v>
      </c>
      <c r="B17" s="3">
        <v>398</v>
      </c>
      <c r="C17">
        <v>10860</v>
      </c>
      <c r="D17">
        <v>2519952</v>
      </c>
      <c r="E17" s="6">
        <v>38.68620808</v>
      </c>
      <c r="F17" s="3">
        <v>14</v>
      </c>
      <c r="G17" s="3">
        <v>14</v>
      </c>
      <c r="H17" s="6">
        <v>94.36619718</v>
      </c>
      <c r="I17" s="6">
        <v>0</v>
      </c>
      <c r="J17" s="1" t="s">
        <v>236</v>
      </c>
      <c r="K17" s="6">
        <v>94.91</v>
      </c>
      <c r="L17" s="6">
        <v>0</v>
      </c>
      <c r="M17" s="1" t="s">
        <v>236</v>
      </c>
      <c r="N17" t="s">
        <v>12</v>
      </c>
      <c r="O17" s="3" t="s">
        <v>583</v>
      </c>
      <c r="P17" t="s">
        <v>12</v>
      </c>
      <c r="Q17" t="s">
        <v>217</v>
      </c>
      <c r="R17" t="s">
        <v>218</v>
      </c>
      <c r="S17" t="s">
        <v>219</v>
      </c>
      <c r="T17" t="s">
        <v>432</v>
      </c>
      <c r="U17" t="s">
        <v>432</v>
      </c>
      <c r="W17">
        <v>0.20050299999999999</v>
      </c>
      <c r="AG17" t="s">
        <v>12</v>
      </c>
      <c r="AH17" t="s">
        <v>217</v>
      </c>
      <c r="AI17" t="s">
        <v>218</v>
      </c>
      <c r="AJ17" t="s">
        <v>219</v>
      </c>
      <c r="AK17" t="s">
        <v>432</v>
      </c>
      <c r="AL17" t="s">
        <v>432</v>
      </c>
      <c r="AN17" t="s">
        <v>283</v>
      </c>
      <c r="AO17">
        <v>30461</v>
      </c>
      <c r="AP17">
        <v>11732</v>
      </c>
      <c r="AQ17">
        <v>1502</v>
      </c>
      <c r="AR17">
        <v>267</v>
      </c>
      <c r="AS17">
        <v>27081</v>
      </c>
      <c r="AT17">
        <v>11957</v>
      </c>
      <c r="AU17">
        <v>3483</v>
      </c>
      <c r="AV17">
        <v>1958</v>
      </c>
      <c r="AX17" s="7">
        <f t="shared" si="2"/>
        <v>5.8234356339354832E-3</v>
      </c>
      <c r="AY17" s="7">
        <f t="shared" si="0"/>
        <v>7.2343346009245794E-3</v>
      </c>
      <c r="AZ17" s="7">
        <f t="shared" si="0"/>
        <v>3.0871429334846075E-3</v>
      </c>
      <c r="BA17" s="7">
        <f t="shared" si="0"/>
        <v>1.527652221675497E-3</v>
      </c>
      <c r="BB17" s="7">
        <f t="shared" si="0"/>
        <v>5.8039403613569579E-3</v>
      </c>
      <c r="BC17" s="7">
        <f t="shared" si="0"/>
        <v>7.652524078538692E-3</v>
      </c>
      <c r="BD17" s="7">
        <f t="shared" si="0"/>
        <v>7.3205488204731561E-3</v>
      </c>
      <c r="BE17" s="7">
        <f t="shared" si="0"/>
        <v>8.524829982323387E-3</v>
      </c>
      <c r="BF17" s="8">
        <f t="shared" si="1"/>
        <v>0.29123918163102808</v>
      </c>
    </row>
    <row r="18" spans="1:58" ht="17.25" thickBot="1" x14ac:dyDescent="0.3">
      <c r="A18" s="5" t="s">
        <v>284</v>
      </c>
      <c r="B18" s="3">
        <v>89</v>
      </c>
      <c r="C18">
        <v>38613</v>
      </c>
      <c r="D18">
        <v>1054652</v>
      </c>
      <c r="E18" s="6">
        <v>33.122609310000001</v>
      </c>
      <c r="F18" s="3">
        <v>2</v>
      </c>
      <c r="G18" s="3">
        <v>0</v>
      </c>
      <c r="H18" s="6">
        <v>91.549295770000001</v>
      </c>
      <c r="I18" s="6">
        <v>7.0422535210000001</v>
      </c>
      <c r="J18" s="1" t="s">
        <v>238</v>
      </c>
      <c r="K18" s="6">
        <v>98.87</v>
      </c>
      <c r="L18" s="6">
        <v>3.9319999999999999</v>
      </c>
      <c r="M18" s="1" t="s">
        <v>236</v>
      </c>
      <c r="N18" t="s">
        <v>12</v>
      </c>
      <c r="O18" s="3" t="s">
        <v>477</v>
      </c>
      <c r="P18" t="s">
        <v>12</v>
      </c>
      <c r="Q18" t="s">
        <v>13</v>
      </c>
      <c r="R18" t="s">
        <v>61</v>
      </c>
      <c r="S18" t="s">
        <v>62</v>
      </c>
      <c r="T18" t="s">
        <v>63</v>
      </c>
      <c r="U18" t="s">
        <v>64</v>
      </c>
      <c r="W18">
        <v>0.20050299999999999</v>
      </c>
      <c r="AG18" t="s">
        <v>12</v>
      </c>
      <c r="AH18" t="s">
        <v>13</v>
      </c>
      <c r="AI18" t="s">
        <v>61</v>
      </c>
      <c r="AJ18" t="s">
        <v>62</v>
      </c>
      <c r="AK18" t="s">
        <v>63</v>
      </c>
      <c r="AL18" t="s">
        <v>64</v>
      </c>
      <c r="AN18" t="s">
        <v>285</v>
      </c>
      <c r="AO18">
        <v>21826</v>
      </c>
      <c r="AP18">
        <v>6321</v>
      </c>
      <c r="AQ18">
        <v>2326</v>
      </c>
      <c r="AR18">
        <v>628</v>
      </c>
      <c r="AS18">
        <v>15314</v>
      </c>
      <c r="AT18">
        <v>5924</v>
      </c>
      <c r="AU18">
        <v>1419</v>
      </c>
      <c r="AV18">
        <v>445</v>
      </c>
      <c r="AX18" s="7">
        <f t="shared" si="2"/>
        <v>4.1726242128057468E-3</v>
      </c>
      <c r="AY18" s="7">
        <f t="shared" si="0"/>
        <v>3.8977351698298896E-3</v>
      </c>
      <c r="AZ18" s="7">
        <f t="shared" si="0"/>
        <v>4.7807553017877478E-3</v>
      </c>
      <c r="BA18" s="7">
        <f t="shared" si="0"/>
        <v>3.5931295700831912E-3</v>
      </c>
      <c r="BB18" s="7">
        <f t="shared" si="0"/>
        <v>3.2820628002592387E-3</v>
      </c>
      <c r="BC18" s="7">
        <f t="shared" si="0"/>
        <v>3.7913818383593888E-3</v>
      </c>
      <c r="BD18" s="7">
        <f t="shared" si="0"/>
        <v>2.9824458157483229E-3</v>
      </c>
      <c r="BE18" s="7">
        <f t="shared" si="0"/>
        <v>1.9374613596189515E-3</v>
      </c>
      <c r="BF18" s="8">
        <f t="shared" si="1"/>
        <v>1.7020412323624425</v>
      </c>
    </row>
    <row r="19" spans="1:58" ht="17.25" thickBot="1" x14ac:dyDescent="0.3">
      <c r="A19" s="5" t="s">
        <v>286</v>
      </c>
      <c r="B19" s="3">
        <v>224</v>
      </c>
      <c r="C19">
        <v>4155</v>
      </c>
      <c r="D19">
        <v>855780</v>
      </c>
      <c r="E19" s="6">
        <v>35.038147449999997</v>
      </c>
      <c r="F19" s="3">
        <v>15</v>
      </c>
      <c r="G19" s="3">
        <v>11</v>
      </c>
      <c r="H19" s="6">
        <v>57.746478869999997</v>
      </c>
      <c r="I19" s="6">
        <v>0</v>
      </c>
      <c r="J19" s="1" t="s">
        <v>238</v>
      </c>
      <c r="K19" s="6">
        <v>43.72</v>
      </c>
      <c r="L19" s="6">
        <v>1.5189999999999999</v>
      </c>
      <c r="M19" s="1" t="s">
        <v>237</v>
      </c>
      <c r="N19" t="s">
        <v>61</v>
      </c>
      <c r="O19" s="3" t="s">
        <v>477</v>
      </c>
      <c r="P19" s="3" t="s">
        <v>12</v>
      </c>
      <c r="Q19" s="3" t="s">
        <v>13</v>
      </c>
      <c r="R19" s="3" t="s">
        <v>61</v>
      </c>
      <c r="S19" s="3" t="s">
        <v>91</v>
      </c>
      <c r="T19" s="3" t="s">
        <v>92</v>
      </c>
      <c r="U19" s="3" t="s">
        <v>93</v>
      </c>
      <c r="V19" s="3" t="s">
        <v>94</v>
      </c>
      <c r="W19">
        <v>2.9765199999999999E-2</v>
      </c>
      <c r="X19" t="s">
        <v>501</v>
      </c>
      <c r="Z19" t="s">
        <v>483</v>
      </c>
      <c r="AA19" t="s">
        <v>484</v>
      </c>
      <c r="AB19" t="s">
        <v>502</v>
      </c>
      <c r="AC19" t="s">
        <v>503</v>
      </c>
      <c r="AD19" t="s">
        <v>504</v>
      </c>
      <c r="AE19" t="s">
        <v>505</v>
      </c>
      <c r="AF19" t="s">
        <v>506</v>
      </c>
      <c r="AG19" t="s">
        <v>12</v>
      </c>
      <c r="AH19" t="s">
        <v>13</v>
      </c>
      <c r="AI19" t="s">
        <v>61</v>
      </c>
      <c r="AJ19" t="s">
        <v>91</v>
      </c>
      <c r="AK19" t="s">
        <v>92</v>
      </c>
      <c r="AL19" t="s">
        <v>93</v>
      </c>
      <c r="AM19" t="s">
        <v>94</v>
      </c>
      <c r="AN19" t="s">
        <v>287</v>
      </c>
      <c r="AO19">
        <v>6646</v>
      </c>
      <c r="AP19">
        <v>2848</v>
      </c>
      <c r="AQ19">
        <v>2</v>
      </c>
      <c r="AR19">
        <v>0</v>
      </c>
      <c r="AS19">
        <v>6351</v>
      </c>
      <c r="AT19">
        <v>3173</v>
      </c>
      <c r="AU19">
        <v>1</v>
      </c>
      <c r="AV19">
        <v>0</v>
      </c>
      <c r="AX19" s="7">
        <f t="shared" si="2"/>
        <v>1.270560822794236E-3</v>
      </c>
      <c r="AY19" s="7">
        <f t="shared" ref="AY19:AY82" si="3">AP19/AP$89</f>
        <v>1.7561698724371975E-3</v>
      </c>
      <c r="AZ19" s="7">
        <f t="shared" ref="AZ19:AZ82" si="4">AQ19/AQ$89</f>
        <v>4.1107096318037379E-6</v>
      </c>
      <c r="BA19" s="7">
        <f t="shared" ref="BA19:BA82" si="5">AR19/AR$89</f>
        <v>0</v>
      </c>
      <c r="BB19" s="7">
        <f t="shared" ref="BB19:BB82" si="6">AS19/AS$89</f>
        <v>1.3611323523864715E-3</v>
      </c>
      <c r="BC19" s="7">
        <f t="shared" ref="BC19:BC82" si="7">AT19/AT$89</f>
        <v>2.030731697014575E-3</v>
      </c>
      <c r="BD19" s="7">
        <f t="shared" ref="BD19:BD82" si="8">AU19/AU$89</f>
        <v>2.10179409143645E-6</v>
      </c>
      <c r="BE19" s="7">
        <f t="shared" ref="BE19:BE82" si="9">AV19/AV$89</f>
        <v>0</v>
      </c>
      <c r="BF19" s="8">
        <f t="shared" si="1"/>
        <v>1.9558098714581098</v>
      </c>
    </row>
    <row r="20" spans="1:58" ht="17.25" thickBot="1" x14ac:dyDescent="0.3">
      <c r="A20" s="5" t="s">
        <v>288</v>
      </c>
      <c r="B20" s="3">
        <v>591</v>
      </c>
      <c r="C20">
        <v>5357</v>
      </c>
      <c r="D20">
        <v>2624627</v>
      </c>
      <c r="E20" s="6">
        <v>50.242503650000003</v>
      </c>
      <c r="F20" s="3">
        <v>0</v>
      </c>
      <c r="G20" s="3">
        <v>0</v>
      </c>
      <c r="H20" s="6">
        <v>74.647887319999995</v>
      </c>
      <c r="I20" s="6">
        <v>2.8169014080000001</v>
      </c>
      <c r="J20" s="1" t="s">
        <v>238</v>
      </c>
      <c r="K20" s="6">
        <v>73.17</v>
      </c>
      <c r="L20" s="6">
        <v>3.5840000000000001</v>
      </c>
      <c r="M20" s="1" t="s">
        <v>238</v>
      </c>
      <c r="N20" t="s">
        <v>409</v>
      </c>
      <c r="O20" s="3" t="s">
        <v>583</v>
      </c>
      <c r="P20" t="s">
        <v>12</v>
      </c>
      <c r="Q20" t="s">
        <v>433</v>
      </c>
      <c r="R20" t="s">
        <v>434</v>
      </c>
      <c r="S20" t="s">
        <v>435</v>
      </c>
      <c r="W20">
        <v>1</v>
      </c>
      <c r="AG20" t="s">
        <v>12</v>
      </c>
      <c r="AH20" t="s">
        <v>433</v>
      </c>
      <c r="AI20" t="s">
        <v>434</v>
      </c>
      <c r="AJ20" t="s">
        <v>435</v>
      </c>
      <c r="AN20" t="s">
        <v>289</v>
      </c>
      <c r="AO20">
        <v>25957</v>
      </c>
      <c r="AP20">
        <v>7236</v>
      </c>
      <c r="AQ20">
        <v>1253</v>
      </c>
      <c r="AR20">
        <v>220</v>
      </c>
      <c r="AS20">
        <v>23573</v>
      </c>
      <c r="AT20">
        <v>6192</v>
      </c>
      <c r="AU20">
        <v>4570</v>
      </c>
      <c r="AV20">
        <v>1445</v>
      </c>
      <c r="AX20" s="7">
        <f t="shared" si="2"/>
        <v>4.9623754555025547E-3</v>
      </c>
      <c r="AY20" s="7">
        <f t="shared" si="3"/>
        <v>4.4619540719647334E-3</v>
      </c>
      <c r="AZ20" s="7">
        <f t="shared" si="4"/>
        <v>2.5753595843250421E-3</v>
      </c>
      <c r="BA20" s="7">
        <f t="shared" si="5"/>
        <v>1.2587396583093981E-3</v>
      </c>
      <c r="BB20" s="7">
        <f t="shared" si="6"/>
        <v>5.0521135164236014E-3</v>
      </c>
      <c r="BC20" s="7">
        <f t="shared" si="7"/>
        <v>3.9629028263202795E-3</v>
      </c>
      <c r="BD20" s="7">
        <f t="shared" si="8"/>
        <v>9.605198997864578E-3</v>
      </c>
      <c r="BE20" s="7">
        <f t="shared" si="9"/>
        <v>6.2913071115716515E-3</v>
      </c>
      <c r="BF20" s="8">
        <f t="shared" si="1"/>
        <v>0.24119131689940995</v>
      </c>
    </row>
    <row r="21" spans="1:58" ht="17.25" thickBot="1" x14ac:dyDescent="0.3">
      <c r="A21" s="5" t="s">
        <v>290</v>
      </c>
      <c r="B21" s="3">
        <v>230</v>
      </c>
      <c r="C21">
        <v>17859</v>
      </c>
      <c r="D21">
        <v>2367503</v>
      </c>
      <c r="E21" s="6">
        <v>52.622764060000002</v>
      </c>
      <c r="F21" s="3">
        <v>19</v>
      </c>
      <c r="G21" s="3">
        <v>19</v>
      </c>
      <c r="H21" s="6">
        <v>87.323943659999998</v>
      </c>
      <c r="I21" s="6">
        <v>1.4084507040000001</v>
      </c>
      <c r="J21" s="1" t="s">
        <v>238</v>
      </c>
      <c r="K21" s="6">
        <v>94.5</v>
      </c>
      <c r="L21" s="6">
        <v>4.3949999999999996</v>
      </c>
      <c r="M21" s="1" t="s">
        <v>236</v>
      </c>
      <c r="N21" t="s">
        <v>12</v>
      </c>
      <c r="O21" s="3" t="s">
        <v>477</v>
      </c>
      <c r="P21" s="3" t="s">
        <v>12</v>
      </c>
      <c r="Q21" s="3" t="s">
        <v>95</v>
      </c>
      <c r="R21" s="3" t="s">
        <v>96</v>
      </c>
      <c r="S21" s="3" t="s">
        <v>97</v>
      </c>
      <c r="T21" s="3" t="s">
        <v>98</v>
      </c>
      <c r="U21" s="3" t="s">
        <v>99</v>
      </c>
      <c r="V21" s="3" t="s">
        <v>100</v>
      </c>
      <c r="W21">
        <v>0.20050299999999999</v>
      </c>
      <c r="AG21" t="s">
        <v>12</v>
      </c>
      <c r="AH21" t="s">
        <v>95</v>
      </c>
      <c r="AI21" t="s">
        <v>96</v>
      </c>
      <c r="AJ21" t="s">
        <v>97</v>
      </c>
      <c r="AK21" t="s">
        <v>98</v>
      </c>
      <c r="AL21" t="s">
        <v>99</v>
      </c>
      <c r="AM21" t="s">
        <v>100</v>
      </c>
      <c r="AN21" t="s">
        <v>291</v>
      </c>
      <c r="AO21">
        <v>100473</v>
      </c>
      <c r="AP21">
        <v>32227</v>
      </c>
      <c r="AQ21">
        <v>5470</v>
      </c>
      <c r="AR21">
        <v>1389</v>
      </c>
      <c r="AS21">
        <v>74281</v>
      </c>
      <c r="AT21">
        <v>21882</v>
      </c>
      <c r="AU21">
        <v>9551</v>
      </c>
      <c r="AV21">
        <v>3452</v>
      </c>
      <c r="AX21" s="7">
        <f t="shared" si="2"/>
        <v>1.9208103753927966E-2</v>
      </c>
      <c r="AY21" s="7">
        <f t="shared" si="3"/>
        <v>1.9872221376065157E-2</v>
      </c>
      <c r="AZ21" s="7">
        <f t="shared" si="4"/>
        <v>1.1242790842983224E-2</v>
      </c>
      <c r="BA21" s="7">
        <f t="shared" si="5"/>
        <v>7.9472244790534281E-3</v>
      </c>
      <c r="BB21" s="7">
        <f t="shared" si="6"/>
        <v>1.5919740555443158E-2</v>
      </c>
      <c r="BC21" s="7">
        <f t="shared" si="7"/>
        <v>1.4004560666269438E-2</v>
      </c>
      <c r="BD21" s="7">
        <f t="shared" si="8"/>
        <v>2.0074235367309536E-2</v>
      </c>
      <c r="BE21" s="7">
        <f t="shared" si="9"/>
        <v>1.502947553574072E-2</v>
      </c>
      <c r="BF21" s="8">
        <f t="shared" si="1"/>
        <v>0.54666628764793013</v>
      </c>
    </row>
    <row r="22" spans="1:58" ht="17.25" thickBot="1" x14ac:dyDescent="0.3">
      <c r="A22" s="5" t="s">
        <v>292</v>
      </c>
      <c r="B22" s="3">
        <v>160</v>
      </c>
      <c r="C22">
        <v>31539</v>
      </c>
      <c r="D22">
        <v>2928689</v>
      </c>
      <c r="E22" s="6">
        <v>40.33850194</v>
      </c>
      <c r="F22" s="3">
        <v>8</v>
      </c>
      <c r="G22" s="3">
        <v>3</v>
      </c>
      <c r="H22" s="6">
        <v>92.105263160000007</v>
      </c>
      <c r="I22" s="6">
        <v>0</v>
      </c>
      <c r="J22" s="1" t="s">
        <v>236</v>
      </c>
      <c r="K22" s="6">
        <v>96.07</v>
      </c>
      <c r="L22" s="6">
        <v>0</v>
      </c>
      <c r="M22" s="1" t="s">
        <v>236</v>
      </c>
      <c r="N22" t="s">
        <v>126</v>
      </c>
      <c r="O22" s="3" t="s">
        <v>477</v>
      </c>
      <c r="P22" s="3" t="s">
        <v>31</v>
      </c>
      <c r="Q22" s="3" t="s">
        <v>41</v>
      </c>
      <c r="R22" s="3" t="s">
        <v>101</v>
      </c>
      <c r="S22" s="3" t="s">
        <v>102</v>
      </c>
      <c r="T22" s="3" t="s">
        <v>103</v>
      </c>
      <c r="U22" s="3" t="s">
        <v>104</v>
      </c>
      <c r="V22" s="3" t="s">
        <v>105</v>
      </c>
      <c r="W22">
        <v>0.13364999999999999</v>
      </c>
      <c r="X22" t="s">
        <v>507</v>
      </c>
      <c r="Y22" t="s">
        <v>508</v>
      </c>
      <c r="Z22" t="s">
        <v>509</v>
      </c>
      <c r="AA22" t="s">
        <v>510</v>
      </c>
      <c r="AB22" t="s">
        <v>511</v>
      </c>
      <c r="AC22" t="s">
        <v>576</v>
      </c>
      <c r="AD22" t="s">
        <v>577</v>
      </c>
      <c r="AE22" t="s">
        <v>578</v>
      </c>
      <c r="AF22" t="s">
        <v>579</v>
      </c>
      <c r="AG22" t="s">
        <v>31</v>
      </c>
      <c r="AH22" t="s">
        <v>436</v>
      </c>
      <c r="AI22" t="s">
        <v>101</v>
      </c>
      <c r="AJ22" t="s">
        <v>102</v>
      </c>
      <c r="AK22" t="s">
        <v>103</v>
      </c>
      <c r="AL22" t="s">
        <v>104</v>
      </c>
      <c r="AN22" t="s">
        <v>293</v>
      </c>
      <c r="AO22">
        <v>324484</v>
      </c>
      <c r="AP22">
        <v>145247</v>
      </c>
      <c r="AQ22">
        <v>3088</v>
      </c>
      <c r="AR22">
        <v>1087</v>
      </c>
      <c r="AS22">
        <v>293112</v>
      </c>
      <c r="AT22">
        <v>133867</v>
      </c>
      <c r="AU22">
        <v>11598</v>
      </c>
      <c r="AV22">
        <v>39505</v>
      </c>
      <c r="AX22" s="7">
        <f t="shared" si="2"/>
        <v>6.2033803494367261E-2</v>
      </c>
      <c r="AY22" s="7">
        <f t="shared" si="3"/>
        <v>8.9564046861617147E-2</v>
      </c>
      <c r="AZ22" s="7">
        <f t="shared" si="4"/>
        <v>6.346935671504972E-3</v>
      </c>
      <c r="BA22" s="7">
        <f t="shared" si="5"/>
        <v>6.2193182208287083E-3</v>
      </c>
      <c r="BB22" s="7">
        <f t="shared" si="6"/>
        <v>6.2819119205275303E-2</v>
      </c>
      <c r="BC22" s="7">
        <f t="shared" si="7"/>
        <v>8.5675373490151308E-2</v>
      </c>
      <c r="BD22" s="7">
        <f t="shared" si="8"/>
        <v>2.4376607872479947E-2</v>
      </c>
      <c r="BE22" s="7">
        <f t="shared" si="9"/>
        <v>0.1719986764308914</v>
      </c>
      <c r="BF22" s="8">
        <f xml:space="preserve"> AVERAGE(AZ22,BA22) / AVERAGE(BD22,BE22)</f>
        <v>6.3991015656128289E-2</v>
      </c>
    </row>
    <row r="23" spans="1:58" ht="17.25" thickBot="1" x14ac:dyDescent="0.3">
      <c r="A23" s="5" t="s">
        <v>294</v>
      </c>
      <c r="B23" s="3">
        <v>227</v>
      </c>
      <c r="C23">
        <v>17198</v>
      </c>
      <c r="D23">
        <v>2514963</v>
      </c>
      <c r="E23" s="6">
        <v>52.963807240000001</v>
      </c>
      <c r="F23" s="3">
        <v>9</v>
      </c>
      <c r="G23" s="3">
        <v>4</v>
      </c>
      <c r="H23" s="6">
        <v>91.549295770000001</v>
      </c>
      <c r="I23" s="6">
        <v>2.8169014080000001</v>
      </c>
      <c r="J23" s="1" t="s">
        <v>236</v>
      </c>
      <c r="K23" s="6">
        <v>98.6</v>
      </c>
      <c r="L23" s="6">
        <v>1.5880000000000001</v>
      </c>
      <c r="M23" s="1" t="s">
        <v>236</v>
      </c>
      <c r="N23" t="s">
        <v>410</v>
      </c>
      <c r="O23" s="3" t="s">
        <v>477</v>
      </c>
      <c r="P23" s="3" t="s">
        <v>12</v>
      </c>
      <c r="Q23" s="3" t="s">
        <v>106</v>
      </c>
      <c r="R23" s="3" t="s">
        <v>107</v>
      </c>
      <c r="S23" s="3" t="s">
        <v>108</v>
      </c>
      <c r="T23" s="3" t="s">
        <v>109</v>
      </c>
      <c r="U23" s="3" t="s">
        <v>110</v>
      </c>
      <c r="V23" s="3" t="s">
        <v>111</v>
      </c>
      <c r="W23">
        <v>1</v>
      </c>
      <c r="AG23" t="s">
        <v>12</v>
      </c>
      <c r="AH23" t="s">
        <v>106</v>
      </c>
      <c r="AI23" t="s">
        <v>107</v>
      </c>
      <c r="AJ23" t="s">
        <v>108</v>
      </c>
      <c r="AK23" t="s">
        <v>109</v>
      </c>
      <c r="AN23" t="s">
        <v>295</v>
      </c>
      <c r="AO23">
        <v>15448</v>
      </c>
      <c r="AP23">
        <v>5198</v>
      </c>
      <c r="AQ23">
        <v>154</v>
      </c>
      <c r="AR23">
        <v>102</v>
      </c>
      <c r="AS23">
        <v>62252</v>
      </c>
      <c r="AT23">
        <v>20030</v>
      </c>
      <c r="AU23">
        <v>8312</v>
      </c>
      <c r="AV23">
        <v>4076</v>
      </c>
      <c r="AX23" s="7">
        <f t="shared" si="2"/>
        <v>2.9532987647495268E-3</v>
      </c>
      <c r="AY23" s="7">
        <f t="shared" si="3"/>
        <v>3.2052566702698571E-3</v>
      </c>
      <c r="AZ23" s="7">
        <f t="shared" si="4"/>
        <v>3.1652464164888782E-4</v>
      </c>
      <c r="BA23" s="7">
        <f t="shared" si="5"/>
        <v>5.8359747794344821E-4</v>
      </c>
      <c r="BB23" s="7">
        <f t="shared" si="6"/>
        <v>1.3341711730556231E-2</v>
      </c>
      <c r="BC23" s="7">
        <f t="shared" si="7"/>
        <v>1.2819273839017313E-2</v>
      </c>
      <c r="BD23" s="7">
        <f t="shared" si="8"/>
        <v>1.7470112488019773E-2</v>
      </c>
      <c r="BE23" s="7">
        <f t="shared" si="9"/>
        <v>1.7746275284959204E-2</v>
      </c>
      <c r="BF23" s="8">
        <f t="shared" ref="BF23:BF86" si="10" xml:space="preserve"> AVERAGE(AZ23,BA23) / AVERAGE(BD23,BE23)</f>
        <v>2.5559751482603411E-2</v>
      </c>
    </row>
    <row r="24" spans="1:58" ht="17.25" thickBot="1" x14ac:dyDescent="0.3">
      <c r="A24" s="5" t="s">
        <v>296</v>
      </c>
      <c r="B24" s="3">
        <v>285</v>
      </c>
      <c r="C24">
        <v>7385</v>
      </c>
      <c r="D24">
        <v>1587899</v>
      </c>
      <c r="E24" s="6">
        <v>41.051784529999999</v>
      </c>
      <c r="F24" s="3">
        <v>2</v>
      </c>
      <c r="G24" s="3">
        <v>2</v>
      </c>
      <c r="H24" s="6">
        <v>85.915492959999995</v>
      </c>
      <c r="I24" s="6">
        <v>0</v>
      </c>
      <c r="J24" s="1" t="s">
        <v>238</v>
      </c>
      <c r="K24" s="6">
        <v>87.09</v>
      </c>
      <c r="L24" s="6">
        <v>1.6120000000000001</v>
      </c>
      <c r="M24" s="1" t="s">
        <v>238</v>
      </c>
      <c r="N24" t="s">
        <v>14</v>
      </c>
      <c r="O24" s="3" t="s">
        <v>477</v>
      </c>
      <c r="P24" s="3" t="s">
        <v>12</v>
      </c>
      <c r="Q24" s="3" t="s">
        <v>13</v>
      </c>
      <c r="R24" s="3" t="s">
        <v>14</v>
      </c>
      <c r="S24" s="3" t="s">
        <v>66</v>
      </c>
      <c r="T24" s="3" t="s">
        <v>67</v>
      </c>
      <c r="U24" s="3" t="s">
        <v>67</v>
      </c>
      <c r="V24" s="3" t="s">
        <v>68</v>
      </c>
      <c r="W24">
        <v>1</v>
      </c>
      <c r="AG24" t="s">
        <v>12</v>
      </c>
      <c r="AH24" t="s">
        <v>421</v>
      </c>
      <c r="AI24" t="s">
        <v>423</v>
      </c>
      <c r="AJ24" t="s">
        <v>424</v>
      </c>
      <c r="AK24" t="s">
        <v>67</v>
      </c>
      <c r="AL24" t="s">
        <v>67</v>
      </c>
      <c r="AN24" t="s">
        <v>297</v>
      </c>
      <c r="AO24">
        <v>14643</v>
      </c>
      <c r="AP24">
        <v>4476</v>
      </c>
      <c r="AQ24">
        <v>251</v>
      </c>
      <c r="AR24">
        <v>30</v>
      </c>
      <c r="AS24">
        <v>14326</v>
      </c>
      <c r="AT24">
        <v>5764</v>
      </c>
      <c r="AU24">
        <v>1089</v>
      </c>
      <c r="AV24">
        <v>350</v>
      </c>
      <c r="AX24" s="7">
        <f t="shared" si="2"/>
        <v>2.7994014637640679E-3</v>
      </c>
      <c r="AY24" s="7">
        <f t="shared" si="3"/>
        <v>2.7600478753612699E-3</v>
      </c>
      <c r="AZ24" s="7">
        <f t="shared" si="4"/>
        <v>5.1589405879136916E-4</v>
      </c>
      <c r="BA24" s="7">
        <f t="shared" si="5"/>
        <v>1.7164631704219067E-4</v>
      </c>
      <c r="BB24" s="7">
        <f t="shared" si="6"/>
        <v>3.0703168131457396E-3</v>
      </c>
      <c r="BC24" s="7">
        <f t="shared" si="7"/>
        <v>3.6889812485319915E-3</v>
      </c>
      <c r="BD24" s="7">
        <f t="shared" si="8"/>
        <v>2.288853765574294E-3</v>
      </c>
      <c r="BE24" s="7">
        <f t="shared" si="9"/>
        <v>1.5238460131834449E-3</v>
      </c>
      <c r="BF24" s="8">
        <f t="shared" si="10"/>
        <v>0.18032900981717884</v>
      </c>
    </row>
    <row r="25" spans="1:58" ht="17.25" thickBot="1" x14ac:dyDescent="0.3">
      <c r="A25" s="5" t="s">
        <v>244</v>
      </c>
      <c r="B25" s="3">
        <v>281</v>
      </c>
      <c r="C25">
        <v>9390</v>
      </c>
      <c r="D25">
        <v>1998114</v>
      </c>
      <c r="E25" s="6">
        <v>38.08768053</v>
      </c>
      <c r="F25" s="3">
        <v>17</v>
      </c>
      <c r="G25" s="3">
        <v>17</v>
      </c>
      <c r="H25" s="6">
        <v>77.464788729999995</v>
      </c>
      <c r="I25" s="6">
        <v>1.4084507040000001</v>
      </c>
      <c r="J25" s="1" t="s">
        <v>238</v>
      </c>
      <c r="K25" s="6">
        <v>92.29</v>
      </c>
      <c r="L25" s="6">
        <v>1.6120000000000001</v>
      </c>
      <c r="M25" s="1" t="s">
        <v>236</v>
      </c>
      <c r="N25" t="s">
        <v>12</v>
      </c>
      <c r="O25" s="3" t="s">
        <v>477</v>
      </c>
      <c r="P25" s="3" t="s">
        <v>12</v>
      </c>
      <c r="Q25" s="3" t="s">
        <v>25</v>
      </c>
      <c r="R25" s="3" t="s">
        <v>26</v>
      </c>
      <c r="S25" s="3" t="s">
        <v>27</v>
      </c>
      <c r="T25" s="3" t="s">
        <v>28</v>
      </c>
      <c r="U25" s="3" t="s">
        <v>29</v>
      </c>
      <c r="V25" s="3" t="s">
        <v>30</v>
      </c>
      <c r="W25">
        <v>0.20050299999999999</v>
      </c>
      <c r="AG25" t="s">
        <v>12</v>
      </c>
      <c r="AH25" t="s">
        <v>25</v>
      </c>
      <c r="AI25" t="s">
        <v>26</v>
      </c>
      <c r="AJ25" t="s">
        <v>27</v>
      </c>
      <c r="AK25" t="s">
        <v>28</v>
      </c>
      <c r="AL25" t="s">
        <v>29</v>
      </c>
      <c r="AM25" t="s">
        <v>30</v>
      </c>
      <c r="AN25" t="s">
        <v>245</v>
      </c>
      <c r="AO25">
        <v>20131</v>
      </c>
      <c r="AP25">
        <v>7059</v>
      </c>
      <c r="AQ25">
        <v>1577</v>
      </c>
      <c r="AR25">
        <v>268</v>
      </c>
      <c r="AS25">
        <v>20558</v>
      </c>
      <c r="AT25">
        <v>7585</v>
      </c>
      <c r="AU25">
        <v>1970</v>
      </c>
      <c r="AV25">
        <v>538</v>
      </c>
      <c r="AX25" s="7">
        <f t="shared" si="2"/>
        <v>3.8485795852649354E-3</v>
      </c>
      <c r="AY25" s="7">
        <f t="shared" si="3"/>
        <v>4.3528100876173374E-3</v>
      </c>
      <c r="AZ25" s="7">
        <f t="shared" si="4"/>
        <v>3.2412945446772478E-3</v>
      </c>
      <c r="BA25" s="7">
        <f t="shared" si="5"/>
        <v>1.5333737655769033E-3</v>
      </c>
      <c r="BB25" s="7">
        <f t="shared" si="6"/>
        <v>4.4059453472462731E-3</v>
      </c>
      <c r="BC25" s="7">
        <f t="shared" si="7"/>
        <v>4.8544279615050584E-3</v>
      </c>
      <c r="BD25" s="7">
        <f t="shared" si="8"/>
        <v>4.1405343601298066E-3</v>
      </c>
      <c r="BE25" s="7">
        <f t="shared" si="9"/>
        <v>2.3423690145505526E-3</v>
      </c>
      <c r="BF25" s="8">
        <f t="shared" si="10"/>
        <v>0.73650153863192003</v>
      </c>
    </row>
    <row r="26" spans="1:58" ht="17.25" thickBot="1" x14ac:dyDescent="0.3">
      <c r="A26" s="5" t="s">
        <v>298</v>
      </c>
      <c r="B26" s="3">
        <v>223</v>
      </c>
      <c r="C26">
        <v>7575</v>
      </c>
      <c r="D26">
        <v>1229672</v>
      </c>
      <c r="E26" s="6">
        <v>32.45826623</v>
      </c>
      <c r="F26" s="3">
        <v>13</v>
      </c>
      <c r="G26" s="3">
        <v>13</v>
      </c>
      <c r="H26" s="6">
        <v>64.788732390000007</v>
      </c>
      <c r="I26" s="6">
        <v>2.8169014080000001</v>
      </c>
      <c r="J26" s="1" t="s">
        <v>238</v>
      </c>
      <c r="K26" s="6">
        <v>47</v>
      </c>
      <c r="L26" s="6">
        <v>2.0699999999999998</v>
      </c>
      <c r="M26" s="1" t="s">
        <v>237</v>
      </c>
      <c r="N26" t="s">
        <v>12</v>
      </c>
      <c r="O26" s="3" t="s">
        <v>583</v>
      </c>
      <c r="P26" s="3" t="s">
        <v>12</v>
      </c>
      <c r="Q26" s="3" t="s">
        <v>112</v>
      </c>
      <c r="R26" s="3" t="s">
        <v>113</v>
      </c>
      <c r="S26" s="3" t="s">
        <v>114</v>
      </c>
      <c r="T26" s="3" t="s">
        <v>115</v>
      </c>
      <c r="U26" s="3" t="s">
        <v>116</v>
      </c>
      <c r="V26" s="3" t="s">
        <v>117</v>
      </c>
      <c r="W26">
        <v>0.11154500000000001</v>
      </c>
      <c r="X26" t="s">
        <v>512</v>
      </c>
      <c r="Z26" t="s">
        <v>483</v>
      </c>
      <c r="AA26" t="s">
        <v>513</v>
      </c>
      <c r="AB26" t="s">
        <v>514</v>
      </c>
      <c r="AC26" t="s">
        <v>515</v>
      </c>
      <c r="AD26" t="s">
        <v>516</v>
      </c>
      <c r="AE26" t="s">
        <v>517</v>
      </c>
      <c r="AF26" t="s">
        <v>518</v>
      </c>
      <c r="AG26" t="s">
        <v>12</v>
      </c>
      <c r="AH26" t="s">
        <v>112</v>
      </c>
      <c r="AI26" t="s">
        <v>113</v>
      </c>
      <c r="AJ26" t="s">
        <v>114</v>
      </c>
      <c r="AK26" t="s">
        <v>115</v>
      </c>
      <c r="AL26" t="s">
        <v>116</v>
      </c>
      <c r="AN26" t="s">
        <v>299</v>
      </c>
      <c r="AO26">
        <v>21338</v>
      </c>
      <c r="AP26">
        <v>8219</v>
      </c>
      <c r="AQ26">
        <v>242</v>
      </c>
      <c r="AR26">
        <v>156</v>
      </c>
      <c r="AS26">
        <v>18868</v>
      </c>
      <c r="AT26">
        <v>8640</v>
      </c>
      <c r="AU26">
        <v>137</v>
      </c>
      <c r="AV26">
        <v>109</v>
      </c>
      <c r="AX26" s="7">
        <f t="shared" si="2"/>
        <v>4.0793299483574191E-3</v>
      </c>
      <c r="AY26" s="7">
        <f t="shared" si="3"/>
        <v>5.0681039963347352E-3</v>
      </c>
      <c r="AZ26" s="7">
        <f t="shared" si="4"/>
        <v>4.9739586544825232E-4</v>
      </c>
      <c r="BA26" s="7">
        <f t="shared" si="5"/>
        <v>8.9256084861939148E-4</v>
      </c>
      <c r="BB26" s="7">
        <f t="shared" si="6"/>
        <v>4.043748264025814E-3</v>
      </c>
      <c r="BC26" s="7">
        <f t="shared" si="7"/>
        <v>5.5296318506794602E-3</v>
      </c>
      <c r="BD26" s="7">
        <f t="shared" si="8"/>
        <v>2.8794579052679367E-4</v>
      </c>
      <c r="BE26" s="7">
        <f t="shared" si="9"/>
        <v>4.7456918696284428E-4</v>
      </c>
      <c r="BF26" s="8">
        <f t="shared" si="10"/>
        <v>1.822858245543816</v>
      </c>
    </row>
    <row r="27" spans="1:58" ht="17.25" thickBot="1" x14ac:dyDescent="0.3">
      <c r="A27" s="5" t="s">
        <v>300</v>
      </c>
      <c r="B27" s="3">
        <v>193</v>
      </c>
      <c r="C27">
        <v>8320</v>
      </c>
      <c r="D27">
        <v>1177927</v>
      </c>
      <c r="E27" s="6">
        <v>28.5246472</v>
      </c>
      <c r="F27" s="3">
        <v>0</v>
      </c>
      <c r="G27" s="3">
        <v>0</v>
      </c>
      <c r="H27" s="6">
        <v>66.197183100000004</v>
      </c>
      <c r="I27" s="6">
        <v>2.8169014080000001</v>
      </c>
      <c r="J27" s="1" t="s">
        <v>238</v>
      </c>
      <c r="K27" s="6">
        <v>62.25</v>
      </c>
      <c r="L27" s="6">
        <v>0</v>
      </c>
      <c r="M27" s="1" t="s">
        <v>238</v>
      </c>
      <c r="N27" t="s">
        <v>12</v>
      </c>
      <c r="O27" s="3" t="s">
        <v>583</v>
      </c>
      <c r="P27" t="s">
        <v>12</v>
      </c>
      <c r="Q27" t="s">
        <v>112</v>
      </c>
      <c r="R27" t="s">
        <v>437</v>
      </c>
      <c r="S27" t="s">
        <v>438</v>
      </c>
      <c r="T27" t="s">
        <v>439</v>
      </c>
      <c r="W27">
        <v>0.20050299999999999</v>
      </c>
      <c r="AG27" t="s">
        <v>12</v>
      </c>
      <c r="AH27" t="s">
        <v>112</v>
      </c>
      <c r="AI27" t="s">
        <v>437</v>
      </c>
      <c r="AJ27" t="s">
        <v>438</v>
      </c>
      <c r="AK27" t="s">
        <v>439</v>
      </c>
      <c r="AN27" t="s">
        <v>301</v>
      </c>
      <c r="AO27">
        <v>14775</v>
      </c>
      <c r="AP27">
        <v>4279</v>
      </c>
      <c r="AQ27">
        <v>37</v>
      </c>
      <c r="AR27">
        <v>24</v>
      </c>
      <c r="AS27">
        <v>13287</v>
      </c>
      <c r="AT27">
        <v>5028</v>
      </c>
      <c r="AU27">
        <v>182</v>
      </c>
      <c r="AV27">
        <v>98</v>
      </c>
      <c r="AX27" s="7">
        <f t="shared" si="2"/>
        <v>2.8246367975902549E-3</v>
      </c>
      <c r="AY27" s="7">
        <f t="shared" si="3"/>
        <v>2.6385712374152976E-3</v>
      </c>
      <c r="AZ27" s="7">
        <f t="shared" si="4"/>
        <v>7.6048128188369154E-5</v>
      </c>
      <c r="BA27" s="7">
        <f t="shared" si="5"/>
        <v>1.3731705363375252E-4</v>
      </c>
      <c r="BB27" s="7">
        <f t="shared" si="6"/>
        <v>2.84764061819541E-3</v>
      </c>
      <c r="BC27" s="7">
        <f t="shared" si="7"/>
        <v>3.2179385353259633E-3</v>
      </c>
      <c r="BD27" s="7">
        <f t="shared" si="8"/>
        <v>3.8252652464143392E-4</v>
      </c>
      <c r="BE27" s="7">
        <f t="shared" si="9"/>
        <v>4.2667688369136457E-4</v>
      </c>
      <c r="BF27" s="8">
        <f t="shared" si="10"/>
        <v>0.26367311311962699</v>
      </c>
    </row>
    <row r="28" spans="1:58" ht="17.25" thickBot="1" x14ac:dyDescent="0.3">
      <c r="A28" s="5" t="s">
        <v>302</v>
      </c>
      <c r="B28" s="3">
        <v>342</v>
      </c>
      <c r="C28">
        <v>3273</v>
      </c>
      <c r="D28">
        <v>1005421</v>
      </c>
      <c r="E28" s="6">
        <v>37.686566939999999</v>
      </c>
      <c r="F28" s="3">
        <v>2</v>
      </c>
      <c r="G28" s="3">
        <v>2</v>
      </c>
      <c r="H28" s="6">
        <v>46.478873239999999</v>
      </c>
      <c r="I28" s="6">
        <v>0</v>
      </c>
      <c r="J28" s="1" t="s">
        <v>237</v>
      </c>
      <c r="K28" s="6">
        <v>46.05</v>
      </c>
      <c r="L28" s="6">
        <v>0</v>
      </c>
      <c r="M28" s="1" t="s">
        <v>237</v>
      </c>
      <c r="N28" t="s">
        <v>12</v>
      </c>
      <c r="O28" s="3" t="s">
        <v>477</v>
      </c>
      <c r="P28" s="3" t="s">
        <v>12</v>
      </c>
      <c r="Q28" s="3" t="s">
        <v>25</v>
      </c>
      <c r="R28" s="3" t="s">
        <v>26</v>
      </c>
      <c r="S28" s="3" t="s">
        <v>27</v>
      </c>
      <c r="T28" s="3" t="s">
        <v>28</v>
      </c>
      <c r="U28" s="3" t="s">
        <v>29</v>
      </c>
      <c r="V28" s="3" t="s">
        <v>30</v>
      </c>
      <c r="W28">
        <v>1</v>
      </c>
      <c r="AG28" t="s">
        <v>12</v>
      </c>
      <c r="AH28" t="s">
        <v>25</v>
      </c>
      <c r="AI28" t="s">
        <v>26</v>
      </c>
      <c r="AJ28" t="s">
        <v>27</v>
      </c>
      <c r="AK28" t="s">
        <v>28</v>
      </c>
      <c r="AN28" t="s">
        <v>303</v>
      </c>
      <c r="AO28">
        <v>7683</v>
      </c>
      <c r="AP28">
        <v>2378</v>
      </c>
      <c r="AQ28">
        <v>168</v>
      </c>
      <c r="AR28">
        <v>36</v>
      </c>
      <c r="AS28">
        <v>7636</v>
      </c>
      <c r="AT28">
        <v>2773</v>
      </c>
      <c r="AU28">
        <v>370</v>
      </c>
      <c r="AV28">
        <v>145</v>
      </c>
      <c r="AX28" s="7">
        <f t="shared" si="2"/>
        <v>1.4688111347469326E-3</v>
      </c>
      <c r="AY28" s="7">
        <f t="shared" si="3"/>
        <v>1.4663525128706656E-3</v>
      </c>
      <c r="AZ28" s="7">
        <f t="shared" si="4"/>
        <v>3.4529960907151401E-4</v>
      </c>
      <c r="BA28" s="7">
        <f t="shared" si="5"/>
        <v>2.0597558045062878E-4</v>
      </c>
      <c r="BB28" s="7">
        <f t="shared" si="6"/>
        <v>1.6365307263144539E-3</v>
      </c>
      <c r="BC28" s="7">
        <f t="shared" si="7"/>
        <v>1.7747302224460813E-3</v>
      </c>
      <c r="BD28" s="7">
        <f t="shared" si="8"/>
        <v>7.7766381383148652E-4</v>
      </c>
      <c r="BE28" s="7">
        <f t="shared" si="9"/>
        <v>6.3130763403314142E-4</v>
      </c>
      <c r="BF28" s="8">
        <f t="shared" si="10"/>
        <v>0.39126072452187022</v>
      </c>
    </row>
    <row r="29" spans="1:58" ht="17.25" thickBot="1" x14ac:dyDescent="0.3">
      <c r="A29" s="5" t="s">
        <v>304</v>
      </c>
      <c r="B29" s="3">
        <v>166</v>
      </c>
      <c r="C29">
        <v>5273</v>
      </c>
      <c r="D29">
        <v>754670</v>
      </c>
      <c r="E29" s="6">
        <v>28.348309100000002</v>
      </c>
      <c r="F29" s="3">
        <v>2</v>
      </c>
      <c r="G29" s="3">
        <v>2</v>
      </c>
      <c r="H29" s="6">
        <v>57.746478869999997</v>
      </c>
      <c r="I29" s="6">
        <v>0</v>
      </c>
      <c r="J29" s="1" t="s">
        <v>238</v>
      </c>
      <c r="K29" s="6">
        <v>37.07</v>
      </c>
      <c r="L29" s="6">
        <v>0</v>
      </c>
      <c r="M29" s="1" t="s">
        <v>237</v>
      </c>
      <c r="N29" t="s">
        <v>12</v>
      </c>
      <c r="O29" s="3" t="s">
        <v>477</v>
      </c>
      <c r="P29" s="3" t="s">
        <v>12</v>
      </c>
      <c r="Q29" s="3" t="s">
        <v>13</v>
      </c>
      <c r="R29" s="3" t="s">
        <v>61</v>
      </c>
      <c r="S29" s="3" t="s">
        <v>118</v>
      </c>
      <c r="T29" s="3" t="s">
        <v>119</v>
      </c>
      <c r="U29" s="3" t="s">
        <v>119</v>
      </c>
      <c r="V29" s="3" t="s">
        <v>120</v>
      </c>
      <c r="W29">
        <v>0.20050299999999999</v>
      </c>
      <c r="AG29" t="s">
        <v>12</v>
      </c>
      <c r="AH29" t="s">
        <v>13</v>
      </c>
      <c r="AI29" t="s">
        <v>61</v>
      </c>
      <c r="AJ29" t="s">
        <v>118</v>
      </c>
      <c r="AK29" t="s">
        <v>119</v>
      </c>
      <c r="AL29" t="s">
        <v>119</v>
      </c>
      <c r="AN29" t="s">
        <v>305</v>
      </c>
      <c r="AO29">
        <v>15135</v>
      </c>
      <c r="AP29">
        <v>4542</v>
      </c>
      <c r="AQ29">
        <v>250</v>
      </c>
      <c r="AR29">
        <v>44</v>
      </c>
      <c r="AS29">
        <v>13343</v>
      </c>
      <c r="AT29">
        <v>5664</v>
      </c>
      <c r="AU29">
        <v>417</v>
      </c>
      <c r="AV29">
        <v>141</v>
      </c>
      <c r="AX29" s="7">
        <f t="shared" si="2"/>
        <v>2.8934604352980381E-3</v>
      </c>
      <c r="AY29" s="7">
        <f t="shared" si="3"/>
        <v>2.8007456322365698E-3</v>
      </c>
      <c r="AZ29" s="7">
        <f t="shared" si="4"/>
        <v>5.138387039754673E-4</v>
      </c>
      <c r="BA29" s="7">
        <f t="shared" si="5"/>
        <v>2.5174793166187962E-4</v>
      </c>
      <c r="BB29" s="7">
        <f t="shared" si="6"/>
        <v>2.8596424150358511E-3</v>
      </c>
      <c r="BC29" s="7">
        <f t="shared" si="7"/>
        <v>3.6249808798898683E-3</v>
      </c>
      <c r="BD29" s="7">
        <f t="shared" si="8"/>
        <v>8.7644813612899972E-4</v>
      </c>
      <c r="BE29" s="7">
        <f t="shared" si="9"/>
        <v>6.1389225102533073E-4</v>
      </c>
      <c r="BF29" s="8">
        <f t="shared" si="10"/>
        <v>0.51369918056046582</v>
      </c>
    </row>
    <row r="30" spans="1:58" ht="17.25" thickBot="1" x14ac:dyDescent="0.3">
      <c r="A30" s="5" t="s">
        <v>306</v>
      </c>
      <c r="B30" s="3">
        <v>745</v>
      </c>
      <c r="C30">
        <v>2119</v>
      </c>
      <c r="D30">
        <v>1494683</v>
      </c>
      <c r="E30" s="6">
        <v>64.49157658</v>
      </c>
      <c r="F30" s="3">
        <v>7</v>
      </c>
      <c r="G30" s="3">
        <v>7</v>
      </c>
      <c r="H30" s="6">
        <v>33.802816900000003</v>
      </c>
      <c r="I30" s="6">
        <v>2.8169014080000001</v>
      </c>
      <c r="J30" s="1" t="s">
        <v>237</v>
      </c>
      <c r="K30" s="6">
        <v>39</v>
      </c>
      <c r="L30" s="6">
        <v>3.6320000000000001</v>
      </c>
      <c r="M30" s="1" t="s">
        <v>237</v>
      </c>
      <c r="N30" t="s">
        <v>12</v>
      </c>
      <c r="O30" s="3" t="s">
        <v>477</v>
      </c>
      <c r="P30" s="3" t="s">
        <v>12</v>
      </c>
      <c r="Q30" s="3" t="s">
        <v>121</v>
      </c>
      <c r="R30" s="3" t="s">
        <v>122</v>
      </c>
      <c r="S30" s="3" t="s">
        <v>123</v>
      </c>
      <c r="T30" s="3" t="s">
        <v>124</v>
      </c>
      <c r="U30" s="3" t="s">
        <v>124</v>
      </c>
      <c r="V30" s="3" t="s">
        <v>125</v>
      </c>
      <c r="W30">
        <v>0.20050299999999999</v>
      </c>
      <c r="AG30" t="s">
        <v>12</v>
      </c>
      <c r="AH30" t="s">
        <v>121</v>
      </c>
      <c r="AI30" t="s">
        <v>122</v>
      </c>
      <c r="AJ30" t="s">
        <v>123</v>
      </c>
      <c r="AK30" t="s">
        <v>124</v>
      </c>
      <c r="AL30" t="s">
        <v>124</v>
      </c>
      <c r="AN30" t="s">
        <v>307</v>
      </c>
      <c r="AO30">
        <v>9045</v>
      </c>
      <c r="AP30">
        <v>2784</v>
      </c>
      <c r="AQ30">
        <v>240</v>
      </c>
      <c r="AR30">
        <v>16</v>
      </c>
      <c r="AS30">
        <v>8157</v>
      </c>
      <c r="AT30">
        <v>2013</v>
      </c>
      <c r="AU30">
        <v>648</v>
      </c>
      <c r="AV30">
        <v>150</v>
      </c>
      <c r="AX30" s="7">
        <f t="shared" si="2"/>
        <v>1.7291938974080445E-3</v>
      </c>
      <c r="AY30" s="7">
        <f t="shared" si="3"/>
        <v>1.7167053809217549E-3</v>
      </c>
      <c r="AZ30" s="7">
        <f t="shared" si="4"/>
        <v>4.932851558164486E-4</v>
      </c>
      <c r="BA30" s="7">
        <f t="shared" si="5"/>
        <v>9.1544702422501691E-5</v>
      </c>
      <c r="BB30" s="7">
        <f t="shared" si="6"/>
        <v>1.7481903004907021E-3</v>
      </c>
      <c r="BC30" s="7">
        <f t="shared" si="7"/>
        <v>1.2883274207659437E-3</v>
      </c>
      <c r="BD30" s="7">
        <f t="shared" si="8"/>
        <v>1.3619625712508196E-3</v>
      </c>
      <c r="BE30" s="7">
        <f t="shared" si="9"/>
        <v>6.5307686279290498E-4</v>
      </c>
      <c r="BF30" s="8">
        <f t="shared" si="10"/>
        <v>0.29023246312620798</v>
      </c>
    </row>
    <row r="31" spans="1:58" ht="17.25" thickBot="1" x14ac:dyDescent="0.3">
      <c r="A31" s="5" t="s">
        <v>308</v>
      </c>
      <c r="B31" s="3">
        <v>113</v>
      </c>
      <c r="C31">
        <v>63721</v>
      </c>
      <c r="D31">
        <v>2807470</v>
      </c>
      <c r="E31" s="6">
        <v>36.439017010000001</v>
      </c>
      <c r="F31" s="3">
        <v>8</v>
      </c>
      <c r="G31" s="3">
        <v>5</v>
      </c>
      <c r="H31" s="6">
        <v>97.368421049999995</v>
      </c>
      <c r="I31" s="6">
        <v>19.736842110000001</v>
      </c>
      <c r="J31" s="1" t="s">
        <v>237</v>
      </c>
      <c r="K31" s="6">
        <v>98.4</v>
      </c>
      <c r="L31" s="6">
        <v>20.53</v>
      </c>
      <c r="M31" s="1" t="s">
        <v>237</v>
      </c>
      <c r="N31" t="s">
        <v>126</v>
      </c>
      <c r="O31" s="3" t="s">
        <v>477</v>
      </c>
      <c r="P31" s="3" t="s">
        <v>31</v>
      </c>
      <c r="Q31" s="3" t="s">
        <v>126</v>
      </c>
      <c r="R31" s="3" t="s">
        <v>127</v>
      </c>
      <c r="S31" s="3" t="s">
        <v>128</v>
      </c>
      <c r="T31" s="3" t="s">
        <v>129</v>
      </c>
      <c r="U31" s="3" t="s">
        <v>130</v>
      </c>
      <c r="V31" s="3" t="s">
        <v>131</v>
      </c>
      <c r="W31">
        <v>0.14871500000000001</v>
      </c>
      <c r="X31" t="s">
        <v>519</v>
      </c>
      <c r="Z31" t="s">
        <v>509</v>
      </c>
      <c r="AA31" t="s">
        <v>510</v>
      </c>
      <c r="AB31" t="s">
        <v>520</v>
      </c>
      <c r="AC31" t="s">
        <v>521</v>
      </c>
      <c r="AD31" t="s">
        <v>522</v>
      </c>
      <c r="AE31" t="s">
        <v>523</v>
      </c>
      <c r="AF31" t="s">
        <v>524</v>
      </c>
      <c r="AG31" t="s">
        <v>31</v>
      </c>
      <c r="AH31" t="s">
        <v>440</v>
      </c>
      <c r="AI31" t="s">
        <v>127</v>
      </c>
      <c r="AJ31" t="s">
        <v>128</v>
      </c>
      <c r="AK31" t="s">
        <v>129</v>
      </c>
      <c r="AL31" t="s">
        <v>130</v>
      </c>
      <c r="AN31" t="s">
        <v>309</v>
      </c>
      <c r="AO31">
        <v>277927</v>
      </c>
      <c r="AP31">
        <v>101994</v>
      </c>
      <c r="AQ31">
        <v>72845</v>
      </c>
      <c r="AR31">
        <v>34629</v>
      </c>
      <c r="AS31">
        <v>213864</v>
      </c>
      <c r="AT31">
        <v>93116</v>
      </c>
      <c r="AU31">
        <v>18063</v>
      </c>
      <c r="AV31">
        <v>11148</v>
      </c>
      <c r="AX31" s="7">
        <f t="shared" si="2"/>
        <v>5.3133186547808242E-2</v>
      </c>
      <c r="AY31" s="7">
        <f t="shared" si="3"/>
        <v>6.2892833556657132E-2</v>
      </c>
      <c r="AZ31" s="7">
        <f t="shared" si="4"/>
        <v>0.14972232156437165</v>
      </c>
      <c r="BA31" s="7">
        <f t="shared" si="5"/>
        <v>0.19813134376180069</v>
      </c>
      <c r="BB31" s="7">
        <f t="shared" si="6"/>
        <v>4.5834862133645154E-2</v>
      </c>
      <c r="BC31" s="7">
        <f t="shared" si="7"/>
        <v>5.9594583264799605E-2</v>
      </c>
      <c r="BD31" s="7">
        <f t="shared" si="8"/>
        <v>3.7964706673616601E-2</v>
      </c>
      <c r="BE31" s="7">
        <f t="shared" si="9"/>
        <v>4.85366724427687E-2</v>
      </c>
      <c r="BF31" s="8">
        <f t="shared" si="10"/>
        <v>4.0213655421394439</v>
      </c>
    </row>
    <row r="32" spans="1:58" ht="17.25" thickBot="1" x14ac:dyDescent="0.3">
      <c r="A32" s="5" t="s">
        <v>310</v>
      </c>
      <c r="B32" s="3">
        <v>696</v>
      </c>
      <c r="C32">
        <v>3412</v>
      </c>
      <c r="D32">
        <v>2095698</v>
      </c>
      <c r="E32" s="6">
        <v>49.859509590000002</v>
      </c>
      <c r="F32" s="3">
        <v>8</v>
      </c>
      <c r="G32" s="3">
        <v>5</v>
      </c>
      <c r="H32" s="6">
        <v>49.295774649999998</v>
      </c>
      <c r="I32" s="6">
        <v>0</v>
      </c>
      <c r="J32" s="1" t="s">
        <v>237</v>
      </c>
      <c r="K32" s="6">
        <v>71.69</v>
      </c>
      <c r="L32" s="6">
        <v>1.6659999999999999</v>
      </c>
      <c r="M32" s="1" t="s">
        <v>238</v>
      </c>
      <c r="N32" t="s">
        <v>411</v>
      </c>
      <c r="O32" s="3" t="s">
        <v>477</v>
      </c>
      <c r="P32" s="3" t="s">
        <v>12</v>
      </c>
      <c r="Q32" s="3" t="s">
        <v>25</v>
      </c>
      <c r="R32" s="3" t="s">
        <v>26</v>
      </c>
      <c r="S32" s="3" t="s">
        <v>27</v>
      </c>
      <c r="T32" s="3" t="s">
        <v>132</v>
      </c>
      <c r="U32" s="3" t="s">
        <v>133</v>
      </c>
      <c r="V32" s="3" t="s">
        <v>134</v>
      </c>
      <c r="W32">
        <v>1</v>
      </c>
      <c r="AG32" t="s">
        <v>12</v>
      </c>
      <c r="AH32" t="s">
        <v>25</v>
      </c>
      <c r="AI32" t="s">
        <v>26</v>
      </c>
      <c r="AJ32" t="s">
        <v>27</v>
      </c>
      <c r="AK32" t="s">
        <v>441</v>
      </c>
      <c r="AL32" t="s">
        <v>133</v>
      </c>
      <c r="AN32" t="s">
        <v>311</v>
      </c>
      <c r="AO32">
        <v>16856</v>
      </c>
      <c r="AP32">
        <v>5272</v>
      </c>
      <c r="AQ32">
        <v>458</v>
      </c>
      <c r="AR32">
        <v>108</v>
      </c>
      <c r="AS32">
        <v>13527</v>
      </c>
      <c r="AT32">
        <v>4031</v>
      </c>
      <c r="AU32">
        <v>647</v>
      </c>
      <c r="AV32">
        <v>255</v>
      </c>
      <c r="AX32" s="7">
        <f t="shared" si="2"/>
        <v>3.2224756588955222E-3</v>
      </c>
      <c r="AY32" s="7">
        <f t="shared" si="3"/>
        <v>3.2508874885845873E-3</v>
      </c>
      <c r="AZ32" s="7">
        <f t="shared" si="4"/>
        <v>9.4135250568305609E-4</v>
      </c>
      <c r="BA32" s="7">
        <f t="shared" si="5"/>
        <v>6.1792674135188643E-4</v>
      </c>
      <c r="BB32" s="7">
        <f t="shared" si="6"/>
        <v>2.8990768903687297E-3</v>
      </c>
      <c r="BC32" s="7">
        <f t="shared" si="7"/>
        <v>2.5798548599639936E-3</v>
      </c>
      <c r="BD32" s="7">
        <f t="shared" si="8"/>
        <v>1.3598607771593834E-3</v>
      </c>
      <c r="BE32" s="7">
        <f t="shared" si="9"/>
        <v>1.1102306667479384E-3</v>
      </c>
      <c r="BF32" s="8">
        <f t="shared" si="10"/>
        <v>0.63126377401169897</v>
      </c>
    </row>
    <row r="33" spans="1:58" ht="17.25" thickBot="1" x14ac:dyDescent="0.3">
      <c r="A33" s="5" t="s">
        <v>312</v>
      </c>
      <c r="B33" s="3">
        <v>468</v>
      </c>
      <c r="C33">
        <v>11632</v>
      </c>
      <c r="D33">
        <v>4109977</v>
      </c>
      <c r="E33" s="6">
        <v>59.590313709999997</v>
      </c>
      <c r="F33" s="3">
        <v>0</v>
      </c>
      <c r="G33" s="3">
        <v>0</v>
      </c>
      <c r="H33" s="6">
        <v>87.323943659999998</v>
      </c>
      <c r="I33" s="6">
        <v>0</v>
      </c>
      <c r="J33" s="1" t="s">
        <v>238</v>
      </c>
      <c r="K33" s="6">
        <v>88.06</v>
      </c>
      <c r="L33" s="6">
        <v>1.1359999999999999</v>
      </c>
      <c r="M33" s="1" t="s">
        <v>238</v>
      </c>
      <c r="N33" t="s">
        <v>12</v>
      </c>
      <c r="O33" s="3" t="s">
        <v>583</v>
      </c>
      <c r="P33" t="s">
        <v>12</v>
      </c>
      <c r="Q33" t="s">
        <v>442</v>
      </c>
      <c r="R33" t="s">
        <v>443</v>
      </c>
      <c r="S33" t="s">
        <v>444</v>
      </c>
      <c r="T33" t="s">
        <v>445</v>
      </c>
      <c r="U33" t="s">
        <v>446</v>
      </c>
      <c r="W33">
        <v>0.20050299999999999</v>
      </c>
      <c r="AG33" t="s">
        <v>12</v>
      </c>
      <c r="AH33" t="s">
        <v>442</v>
      </c>
      <c r="AI33" t="s">
        <v>443</v>
      </c>
      <c r="AJ33" t="s">
        <v>444</v>
      </c>
      <c r="AK33" t="s">
        <v>445</v>
      </c>
      <c r="AL33" t="s">
        <v>446</v>
      </c>
      <c r="AN33" t="s">
        <v>313</v>
      </c>
      <c r="AO33">
        <v>43352</v>
      </c>
      <c r="AP33">
        <v>15163</v>
      </c>
      <c r="AQ33">
        <v>328</v>
      </c>
      <c r="AR33">
        <v>53</v>
      </c>
      <c r="AS33">
        <v>43811</v>
      </c>
      <c r="AT33">
        <v>13174</v>
      </c>
      <c r="AU33">
        <v>2789</v>
      </c>
      <c r="AV33">
        <v>987</v>
      </c>
      <c r="AX33" s="7">
        <f t="shared" si="2"/>
        <v>8.2878953941883417E-3</v>
      </c>
      <c r="AY33" s="7">
        <f t="shared" si="3"/>
        <v>9.3500013257602627E-3</v>
      </c>
      <c r="AZ33" s="7">
        <f t="shared" si="4"/>
        <v>6.7415637961581304E-4</v>
      </c>
      <c r="BA33" s="7">
        <f t="shared" si="5"/>
        <v>3.0324182677453685E-4</v>
      </c>
      <c r="BB33" s="7">
        <f t="shared" si="6"/>
        <v>9.3894771674387818E-3</v>
      </c>
      <c r="BC33" s="7">
        <f t="shared" si="7"/>
        <v>8.4314085649133345E-3</v>
      </c>
      <c r="BD33" s="7">
        <f t="shared" si="8"/>
        <v>5.8619037210162596E-3</v>
      </c>
      <c r="BE33" s="7">
        <f t="shared" si="9"/>
        <v>4.2972457571773147E-3</v>
      </c>
      <c r="BF33" s="8">
        <f t="shared" si="10"/>
        <v>9.6208664759615647E-2</v>
      </c>
    </row>
    <row r="34" spans="1:58" ht="17.25" thickBot="1" x14ac:dyDescent="0.3">
      <c r="A34" s="5" t="s">
        <v>314</v>
      </c>
      <c r="B34" s="3">
        <v>394</v>
      </c>
      <c r="C34">
        <v>8779</v>
      </c>
      <c r="D34">
        <v>2529448</v>
      </c>
      <c r="E34" s="6">
        <v>45.692991759999998</v>
      </c>
      <c r="F34" s="3">
        <v>21</v>
      </c>
      <c r="G34" s="3">
        <v>19</v>
      </c>
      <c r="H34" s="6">
        <v>92.957746479999997</v>
      </c>
      <c r="I34" s="6">
        <v>0</v>
      </c>
      <c r="J34" s="1" t="s">
        <v>236</v>
      </c>
      <c r="K34" s="6">
        <v>89.1</v>
      </c>
      <c r="L34" s="6">
        <v>3.0310000000000001</v>
      </c>
      <c r="M34" s="1" t="s">
        <v>238</v>
      </c>
      <c r="N34" t="s">
        <v>14</v>
      </c>
      <c r="O34" s="3" t="s">
        <v>583</v>
      </c>
      <c r="P34" t="s">
        <v>12</v>
      </c>
      <c r="Q34" t="s">
        <v>447</v>
      </c>
      <c r="R34" t="s">
        <v>448</v>
      </c>
      <c r="S34" t="s">
        <v>449</v>
      </c>
      <c r="T34" t="s">
        <v>450</v>
      </c>
      <c r="U34" t="s">
        <v>451</v>
      </c>
      <c r="V34" t="s">
        <v>452</v>
      </c>
      <c r="W34">
        <v>0.20050299999999999</v>
      </c>
      <c r="AG34" t="s">
        <v>12</v>
      </c>
      <c r="AH34" t="s">
        <v>447</v>
      </c>
      <c r="AI34" t="s">
        <v>448</v>
      </c>
      <c r="AJ34" t="s">
        <v>449</v>
      </c>
      <c r="AK34" t="s">
        <v>450</v>
      </c>
      <c r="AL34" t="s">
        <v>451</v>
      </c>
      <c r="AM34" t="s">
        <v>452</v>
      </c>
      <c r="AN34" t="s">
        <v>315</v>
      </c>
      <c r="AO34">
        <v>29774</v>
      </c>
      <c r="AP34">
        <v>12247</v>
      </c>
      <c r="AQ34">
        <v>504</v>
      </c>
      <c r="AR34">
        <v>78</v>
      </c>
      <c r="AS34">
        <v>25471</v>
      </c>
      <c r="AT34">
        <v>11734</v>
      </c>
      <c r="AU34">
        <v>2642</v>
      </c>
      <c r="AV34">
        <v>575</v>
      </c>
      <c r="AX34" s="7">
        <f t="shared" si="2"/>
        <v>5.6920971919764635E-3</v>
      </c>
      <c r="AY34" s="7">
        <f t="shared" si="3"/>
        <v>7.551900431087907E-3</v>
      </c>
      <c r="AZ34" s="7">
        <f t="shared" si="4"/>
        <v>1.035898827214542E-3</v>
      </c>
      <c r="BA34" s="7">
        <f t="shared" si="5"/>
        <v>4.4628042430969574E-4</v>
      </c>
      <c r="BB34" s="7">
        <f t="shared" si="6"/>
        <v>5.4588887021942718E-3</v>
      </c>
      <c r="BC34" s="7">
        <f t="shared" si="7"/>
        <v>7.5098032564667573E-3</v>
      </c>
      <c r="BD34" s="7">
        <f t="shared" si="8"/>
        <v>5.5529399895751013E-3</v>
      </c>
      <c r="BE34" s="7">
        <f t="shared" si="9"/>
        <v>2.5034613073728024E-3</v>
      </c>
      <c r="BF34" s="8">
        <f t="shared" si="10"/>
        <v>0.18397535039444327</v>
      </c>
    </row>
    <row r="35" spans="1:58" ht="17.25" thickBot="1" x14ac:dyDescent="0.3">
      <c r="A35" s="5" t="s">
        <v>316</v>
      </c>
      <c r="B35" s="3">
        <v>888</v>
      </c>
      <c r="C35">
        <v>2900</v>
      </c>
      <c r="D35">
        <v>2208867</v>
      </c>
      <c r="E35" s="6">
        <v>57.611307689999997</v>
      </c>
      <c r="F35" s="3">
        <v>2</v>
      </c>
      <c r="G35" s="3">
        <v>2</v>
      </c>
      <c r="H35" s="6">
        <v>46.478873239999999</v>
      </c>
      <c r="I35" s="6">
        <v>1.4084507040000001</v>
      </c>
      <c r="J35" s="1" t="s">
        <v>237</v>
      </c>
      <c r="K35" s="6">
        <v>67.37</v>
      </c>
      <c r="L35" s="6">
        <v>1.2250000000000001</v>
      </c>
      <c r="M35" s="1" t="s">
        <v>238</v>
      </c>
      <c r="N35" t="s">
        <v>13</v>
      </c>
      <c r="O35" s="3" t="s">
        <v>477</v>
      </c>
      <c r="P35" s="3" t="s">
        <v>12</v>
      </c>
      <c r="Q35" s="3" t="s">
        <v>13</v>
      </c>
      <c r="R35" s="3" t="s">
        <v>135</v>
      </c>
      <c r="S35" s="3" t="s">
        <v>135</v>
      </c>
      <c r="T35" s="3" t="s">
        <v>135</v>
      </c>
      <c r="U35" s="3" t="s">
        <v>135</v>
      </c>
      <c r="V35" s="3" t="s">
        <v>136</v>
      </c>
      <c r="W35">
        <v>0.20050299999999999</v>
      </c>
      <c r="AG35" t="s">
        <v>12</v>
      </c>
      <c r="AH35" t="s">
        <v>453</v>
      </c>
      <c r="AI35" t="s">
        <v>135</v>
      </c>
      <c r="AJ35" t="s">
        <v>135</v>
      </c>
      <c r="AK35" t="s">
        <v>135</v>
      </c>
      <c r="AN35" t="s">
        <v>317</v>
      </c>
      <c r="AO35">
        <v>17523</v>
      </c>
      <c r="AP35">
        <v>3415</v>
      </c>
      <c r="AQ35">
        <v>607</v>
      </c>
      <c r="AR35">
        <v>152</v>
      </c>
      <c r="AS35">
        <v>15545</v>
      </c>
      <c r="AT35">
        <v>3540</v>
      </c>
      <c r="AU35">
        <v>2294</v>
      </c>
      <c r="AV35">
        <v>511</v>
      </c>
      <c r="AX35" s="7">
        <f t="shared" si="2"/>
        <v>3.3499905654263309E-3</v>
      </c>
      <c r="AY35" s="7">
        <f t="shared" si="3"/>
        <v>2.1058006019568222E-3</v>
      </c>
      <c r="AZ35" s="7">
        <f t="shared" si="4"/>
        <v>1.2476003732524346E-3</v>
      </c>
      <c r="BA35" s="7">
        <f t="shared" si="5"/>
        <v>8.69674673013766E-4</v>
      </c>
      <c r="BB35" s="7">
        <f t="shared" si="6"/>
        <v>3.3315702122260591E-3</v>
      </c>
      <c r="BC35" s="7">
        <f t="shared" si="7"/>
        <v>2.2656130499311678E-3</v>
      </c>
      <c r="BD35" s="7">
        <f t="shared" si="8"/>
        <v>4.8215156457552168E-3</v>
      </c>
      <c r="BE35" s="7">
        <f t="shared" si="9"/>
        <v>2.2248151792478295E-3</v>
      </c>
      <c r="BF35" s="8">
        <f t="shared" si="10"/>
        <v>0.30047908604479767</v>
      </c>
    </row>
    <row r="36" spans="1:58" ht="17.25" thickBot="1" x14ac:dyDescent="0.3">
      <c r="A36" s="5" t="s">
        <v>246</v>
      </c>
      <c r="B36" s="3">
        <v>542</v>
      </c>
      <c r="C36">
        <v>3117</v>
      </c>
      <c r="D36">
        <v>1478137</v>
      </c>
      <c r="E36" s="6">
        <v>58.96530533</v>
      </c>
      <c r="F36" s="3">
        <v>7</v>
      </c>
      <c r="G36" s="3">
        <v>7</v>
      </c>
      <c r="H36" s="6">
        <v>64.473684210000002</v>
      </c>
      <c r="I36" s="6">
        <v>0</v>
      </c>
      <c r="J36" s="1" t="s">
        <v>238</v>
      </c>
      <c r="K36" s="6">
        <v>88.21</v>
      </c>
      <c r="L36" s="6">
        <v>2.5529999999999999</v>
      </c>
      <c r="M36" s="1" t="s">
        <v>238</v>
      </c>
      <c r="N36" t="s">
        <v>126</v>
      </c>
      <c r="O36" s="3" t="s">
        <v>477</v>
      </c>
      <c r="P36" s="3" t="s">
        <v>31</v>
      </c>
      <c r="Q36" s="3" t="s">
        <v>32</v>
      </c>
      <c r="R36" s="3" t="s">
        <v>33</v>
      </c>
      <c r="S36" s="3" t="s">
        <v>34</v>
      </c>
      <c r="T36" s="3" t="s">
        <v>35</v>
      </c>
      <c r="U36" s="3" t="s">
        <v>36</v>
      </c>
      <c r="V36" s="3" t="s">
        <v>37</v>
      </c>
      <c r="W36">
        <v>0.12651499999999999</v>
      </c>
      <c r="X36" t="s">
        <v>525</v>
      </c>
      <c r="Z36" t="s">
        <v>509</v>
      </c>
      <c r="AA36" t="s">
        <v>510</v>
      </c>
      <c r="AB36" t="s">
        <v>526</v>
      </c>
      <c r="AC36" t="s">
        <v>527</v>
      </c>
      <c r="AD36" t="s">
        <v>528</v>
      </c>
      <c r="AE36" t="s">
        <v>529</v>
      </c>
      <c r="AF36" t="s">
        <v>530</v>
      </c>
      <c r="AG36" t="s">
        <v>31</v>
      </c>
      <c r="AH36" t="s">
        <v>32</v>
      </c>
      <c r="AI36" t="s">
        <v>33</v>
      </c>
      <c r="AJ36" t="s">
        <v>34</v>
      </c>
      <c r="AK36" t="s">
        <v>35</v>
      </c>
      <c r="AL36" t="s">
        <v>36</v>
      </c>
      <c r="AM36" t="s">
        <v>37</v>
      </c>
      <c r="AN36" t="s">
        <v>247</v>
      </c>
      <c r="AO36">
        <v>11112</v>
      </c>
      <c r="AP36">
        <v>2782</v>
      </c>
      <c r="AQ36">
        <v>964</v>
      </c>
      <c r="AR36">
        <v>289</v>
      </c>
      <c r="AS36">
        <v>10111</v>
      </c>
      <c r="AT36">
        <v>2466</v>
      </c>
      <c r="AU36">
        <v>790</v>
      </c>
      <c r="AV36">
        <v>215</v>
      </c>
      <c r="AX36" s="7">
        <f t="shared" si="2"/>
        <v>2.1243562839135645E-3</v>
      </c>
      <c r="AY36" s="7">
        <f t="shared" si="3"/>
        <v>1.7154721155618973E-3</v>
      </c>
      <c r="AZ36" s="7">
        <f t="shared" si="4"/>
        <v>1.9813620425294018E-3</v>
      </c>
      <c r="BA36" s="7">
        <f t="shared" si="5"/>
        <v>1.6535261875064368E-3</v>
      </c>
      <c r="BB36" s="7">
        <f t="shared" si="6"/>
        <v>2.1669672831018129E-3</v>
      </c>
      <c r="BC36" s="7">
        <f t="shared" si="7"/>
        <v>1.5782490907147624E-3</v>
      </c>
      <c r="BD36" s="7">
        <f t="shared" si="8"/>
        <v>1.6604173322347956E-3</v>
      </c>
      <c r="BE36" s="7">
        <f t="shared" si="9"/>
        <v>9.3607683666983041E-4</v>
      </c>
      <c r="BF36" s="8">
        <f t="shared" si="10"/>
        <v>1.3999215840986372</v>
      </c>
    </row>
    <row r="37" spans="1:58" ht="17.25" thickBot="1" x14ac:dyDescent="0.3">
      <c r="A37" s="5" t="s">
        <v>318</v>
      </c>
      <c r="B37" s="3">
        <v>383</v>
      </c>
      <c r="C37">
        <v>6618</v>
      </c>
      <c r="D37">
        <v>1787663</v>
      </c>
      <c r="E37" s="6">
        <v>38.335601750000002</v>
      </c>
      <c r="F37" s="3">
        <v>3</v>
      </c>
      <c r="G37" s="3">
        <v>2</v>
      </c>
      <c r="H37" s="6">
        <v>81.690140850000006</v>
      </c>
      <c r="I37" s="6">
        <v>1.4084507040000001</v>
      </c>
      <c r="J37" s="1" t="s">
        <v>238</v>
      </c>
      <c r="K37" s="6">
        <v>94.79</v>
      </c>
      <c r="L37" s="6">
        <v>2.7189999999999999</v>
      </c>
      <c r="M37" s="1" t="s">
        <v>236</v>
      </c>
      <c r="N37" t="s">
        <v>410</v>
      </c>
      <c r="O37" s="3" t="s">
        <v>477</v>
      </c>
      <c r="P37" s="3" t="s">
        <v>12</v>
      </c>
      <c r="Q37" s="3" t="s">
        <v>106</v>
      </c>
      <c r="R37" s="3" t="s">
        <v>107</v>
      </c>
      <c r="S37" s="3" t="s">
        <v>108</v>
      </c>
      <c r="T37" s="3" t="s">
        <v>109</v>
      </c>
      <c r="U37" s="3" t="s">
        <v>137</v>
      </c>
      <c r="V37" s="3" t="s">
        <v>138</v>
      </c>
      <c r="W37">
        <v>0.20050299999999999</v>
      </c>
      <c r="AG37" t="s">
        <v>12</v>
      </c>
      <c r="AH37" t="s">
        <v>106</v>
      </c>
      <c r="AI37" t="s">
        <v>107</v>
      </c>
      <c r="AJ37" t="s">
        <v>108</v>
      </c>
      <c r="AK37" t="s">
        <v>109</v>
      </c>
      <c r="AN37" t="s">
        <v>319</v>
      </c>
      <c r="AO37">
        <v>20589</v>
      </c>
      <c r="AP37">
        <v>9092</v>
      </c>
      <c r="AQ37">
        <v>4479</v>
      </c>
      <c r="AR37">
        <v>3674</v>
      </c>
      <c r="AS37">
        <v>16844</v>
      </c>
      <c r="AT37">
        <v>8191</v>
      </c>
      <c r="AU37">
        <v>2826</v>
      </c>
      <c r="AV37">
        <v>1535</v>
      </c>
      <c r="AX37" s="7">
        <f t="shared" si="2"/>
        <v>3.9361385465709487E-3</v>
      </c>
      <c r="AY37" s="7">
        <f t="shared" si="3"/>
        <v>5.60642432591257E-3</v>
      </c>
      <c r="AZ37" s="7">
        <f t="shared" si="4"/>
        <v>9.205934220424471E-3</v>
      </c>
      <c r="BA37" s="7">
        <f t="shared" si="5"/>
        <v>2.1020952293766951E-2</v>
      </c>
      <c r="BB37" s="7">
        <f t="shared" si="6"/>
        <v>3.6099690353641515E-3</v>
      </c>
      <c r="BC37" s="7">
        <f t="shared" si="7"/>
        <v>5.2422701954763264E-3</v>
      </c>
      <c r="BD37" s="7">
        <f t="shared" si="8"/>
        <v>5.9396701023994077E-3</v>
      </c>
      <c r="BE37" s="7">
        <f t="shared" si="9"/>
        <v>6.6831532292473943E-3</v>
      </c>
      <c r="BF37" s="8">
        <f t="shared" si="10"/>
        <v>2.3946216880346651</v>
      </c>
    </row>
    <row r="38" spans="1:58" ht="17.25" thickBot="1" x14ac:dyDescent="0.3">
      <c r="A38" s="5" t="s">
        <v>320</v>
      </c>
      <c r="B38" s="3">
        <v>562</v>
      </c>
      <c r="C38">
        <v>4347</v>
      </c>
      <c r="D38">
        <v>2073561</v>
      </c>
      <c r="E38" s="6">
        <v>36.028413499999999</v>
      </c>
      <c r="F38" s="3">
        <v>1</v>
      </c>
      <c r="G38" s="3">
        <v>1</v>
      </c>
      <c r="H38" s="6">
        <v>64.788732390000007</v>
      </c>
      <c r="I38" s="6">
        <v>0</v>
      </c>
      <c r="J38" s="1" t="s">
        <v>238</v>
      </c>
      <c r="K38" s="6">
        <v>78.099999999999994</v>
      </c>
      <c r="L38" s="6">
        <v>1.661</v>
      </c>
      <c r="M38" s="1" t="s">
        <v>238</v>
      </c>
      <c r="N38" t="s">
        <v>12</v>
      </c>
      <c r="O38" s="3" t="s">
        <v>478</v>
      </c>
      <c r="P38" s="3" t="s">
        <v>12</v>
      </c>
      <c r="Q38" s="3" t="s">
        <v>25</v>
      </c>
      <c r="R38" s="3" t="s">
        <v>26</v>
      </c>
      <c r="S38" s="3" t="s">
        <v>27</v>
      </c>
      <c r="T38" s="3" t="s">
        <v>139</v>
      </c>
      <c r="U38" s="3" t="s">
        <v>140</v>
      </c>
      <c r="V38" s="3" t="s">
        <v>141</v>
      </c>
      <c r="W38">
        <v>0.178176</v>
      </c>
      <c r="AG38" t="s">
        <v>12</v>
      </c>
      <c r="AH38" t="s">
        <v>25</v>
      </c>
      <c r="AI38" t="s">
        <v>26</v>
      </c>
      <c r="AJ38" t="s">
        <v>27</v>
      </c>
      <c r="AK38" t="s">
        <v>454</v>
      </c>
      <c r="AN38" t="s">
        <v>321</v>
      </c>
      <c r="AO38">
        <v>20318</v>
      </c>
      <c r="AP38">
        <v>3010</v>
      </c>
      <c r="AQ38">
        <v>1221</v>
      </c>
      <c r="AR38">
        <v>183</v>
      </c>
      <c r="AS38">
        <v>18484</v>
      </c>
      <c r="AT38">
        <v>3001</v>
      </c>
      <c r="AU38">
        <v>1015</v>
      </c>
      <c r="AV38">
        <v>269</v>
      </c>
      <c r="AX38" s="7">
        <f t="shared" si="2"/>
        <v>3.8843296415187007E-3</v>
      </c>
      <c r="AY38" s="7">
        <f t="shared" si="3"/>
        <v>1.8560643665856617E-3</v>
      </c>
      <c r="AZ38" s="7">
        <f t="shared" si="4"/>
        <v>2.5095882302161822E-3</v>
      </c>
      <c r="BA38" s="7">
        <f t="shared" si="5"/>
        <v>1.0470425339573631E-3</v>
      </c>
      <c r="BB38" s="7">
        <f t="shared" si="6"/>
        <v>3.9614502285485031E-3</v>
      </c>
      <c r="BC38" s="7">
        <f t="shared" si="7"/>
        <v>1.9206510629501225E-3</v>
      </c>
      <c r="BD38" s="7">
        <f t="shared" si="8"/>
        <v>2.133321002807997E-3</v>
      </c>
      <c r="BE38" s="7">
        <f t="shared" si="9"/>
        <v>1.1711845072752763E-3</v>
      </c>
      <c r="BF38" s="8">
        <f t="shared" si="10"/>
        <v>1.076297422812867</v>
      </c>
    </row>
    <row r="39" spans="1:58" ht="17.25" thickBot="1" x14ac:dyDescent="0.3">
      <c r="A39" s="5" t="s">
        <v>322</v>
      </c>
      <c r="B39" s="3">
        <v>199</v>
      </c>
      <c r="C39">
        <v>25981</v>
      </c>
      <c r="D39">
        <v>2199025</v>
      </c>
      <c r="E39" s="6">
        <v>52.019974900000001</v>
      </c>
      <c r="F39" s="3">
        <v>21</v>
      </c>
      <c r="G39" s="3">
        <v>21</v>
      </c>
      <c r="H39" s="6">
        <v>92.957746479999997</v>
      </c>
      <c r="I39" s="6">
        <v>0</v>
      </c>
      <c r="J39" s="1" t="s">
        <v>236</v>
      </c>
      <c r="K39" s="6">
        <v>98.3</v>
      </c>
      <c r="L39" s="6">
        <v>0</v>
      </c>
      <c r="M39" s="1" t="s">
        <v>236</v>
      </c>
      <c r="N39" t="s">
        <v>12</v>
      </c>
      <c r="O39" s="3" t="s">
        <v>477</v>
      </c>
      <c r="P39" s="3" t="s">
        <v>12</v>
      </c>
      <c r="Q39" s="3" t="s">
        <v>19</v>
      </c>
      <c r="R39" s="3" t="s">
        <v>20</v>
      </c>
      <c r="S39" s="3" t="s">
        <v>21</v>
      </c>
      <c r="T39" s="3" t="s">
        <v>142</v>
      </c>
      <c r="U39" s="3" t="s">
        <v>142</v>
      </c>
      <c r="V39" s="3" t="s">
        <v>143</v>
      </c>
      <c r="W39">
        <v>0.14286599999999999</v>
      </c>
      <c r="X39" t="s">
        <v>531</v>
      </c>
      <c r="Z39" t="s">
        <v>483</v>
      </c>
      <c r="AA39" t="s">
        <v>532</v>
      </c>
      <c r="AB39" t="s">
        <v>533</v>
      </c>
      <c r="AC39" t="s">
        <v>534</v>
      </c>
      <c r="AD39" t="s">
        <v>535</v>
      </c>
      <c r="AE39" t="s">
        <v>536</v>
      </c>
      <c r="AF39" t="s">
        <v>537</v>
      </c>
      <c r="AG39" t="s">
        <v>12</v>
      </c>
      <c r="AH39" t="s">
        <v>19</v>
      </c>
      <c r="AI39" t="s">
        <v>20</v>
      </c>
      <c r="AJ39" t="s">
        <v>21</v>
      </c>
      <c r="AK39" t="s">
        <v>142</v>
      </c>
      <c r="AL39" t="s">
        <v>142</v>
      </c>
      <c r="AM39" t="s">
        <v>143</v>
      </c>
      <c r="AN39" t="s">
        <v>323</v>
      </c>
      <c r="AO39">
        <v>36906</v>
      </c>
      <c r="AP39">
        <v>12587</v>
      </c>
      <c r="AQ39">
        <v>266</v>
      </c>
      <c r="AR39">
        <v>145</v>
      </c>
      <c r="AS39">
        <v>32232</v>
      </c>
      <c r="AT39">
        <v>10171</v>
      </c>
      <c r="AU39">
        <v>6472</v>
      </c>
      <c r="AV39">
        <v>3531</v>
      </c>
      <c r="AX39" s="7">
        <f t="shared" si="2"/>
        <v>7.0555699256762069E-3</v>
      </c>
      <c r="AY39" s="7">
        <f t="shared" si="3"/>
        <v>7.7615555422636956E-3</v>
      </c>
      <c r="AZ39" s="7">
        <f t="shared" si="4"/>
        <v>5.4672438102989715E-4</v>
      </c>
      <c r="BA39" s="7">
        <f t="shared" si="5"/>
        <v>8.2962386570392156E-4</v>
      </c>
      <c r="BB39" s="7">
        <f t="shared" si="6"/>
        <v>6.9078913528768304E-3</v>
      </c>
      <c r="BC39" s="7">
        <f t="shared" si="7"/>
        <v>6.5094774945903692E-3</v>
      </c>
      <c r="BD39" s="7">
        <f t="shared" si="8"/>
        <v>1.3602811359776706E-2</v>
      </c>
      <c r="BE39" s="7">
        <f t="shared" si="9"/>
        <v>1.5373429350144983E-2</v>
      </c>
      <c r="BF39" s="8">
        <f t="shared" si="10"/>
        <v>4.7499199793110021E-2</v>
      </c>
    </row>
    <row r="40" spans="1:58" ht="17.25" thickBot="1" x14ac:dyDescent="0.3">
      <c r="A40" s="5" t="s">
        <v>324</v>
      </c>
      <c r="B40" s="3">
        <v>565</v>
      </c>
      <c r="C40">
        <v>14340</v>
      </c>
      <c r="D40">
        <v>5184448</v>
      </c>
      <c r="E40" s="6">
        <v>59.441199990000001</v>
      </c>
      <c r="F40" s="3">
        <v>3</v>
      </c>
      <c r="G40" s="3">
        <v>2</v>
      </c>
      <c r="H40" s="6">
        <v>95.774647889999997</v>
      </c>
      <c r="I40" s="6">
        <v>1.4084507040000001</v>
      </c>
      <c r="J40" s="1" t="s">
        <v>236</v>
      </c>
      <c r="K40" s="6">
        <v>94.59</v>
      </c>
      <c r="L40" s="6">
        <v>5.9710000000000001</v>
      </c>
      <c r="M40" s="1" t="s">
        <v>238</v>
      </c>
      <c r="N40" t="s">
        <v>12</v>
      </c>
      <c r="O40" s="3" t="s">
        <v>477</v>
      </c>
      <c r="P40" s="3" t="s">
        <v>12</v>
      </c>
      <c r="Q40" s="3" t="s">
        <v>144</v>
      </c>
      <c r="R40" s="3" t="s">
        <v>145</v>
      </c>
      <c r="S40" s="3" t="s">
        <v>146</v>
      </c>
      <c r="T40" s="3" t="s">
        <v>147</v>
      </c>
      <c r="U40" s="3" t="s">
        <v>148</v>
      </c>
      <c r="V40" s="3" t="s">
        <v>149</v>
      </c>
      <c r="W40">
        <v>0.165129</v>
      </c>
      <c r="AG40" t="s">
        <v>12</v>
      </c>
      <c r="AH40" t="s">
        <v>144</v>
      </c>
      <c r="AI40" t="s">
        <v>145</v>
      </c>
      <c r="AJ40" t="s">
        <v>146</v>
      </c>
      <c r="AK40" t="s">
        <v>147</v>
      </c>
      <c r="AN40" t="s">
        <v>325</v>
      </c>
      <c r="AO40">
        <v>98489</v>
      </c>
      <c r="AP40">
        <v>27056</v>
      </c>
      <c r="AQ40">
        <v>1515</v>
      </c>
      <c r="AR40">
        <v>376</v>
      </c>
      <c r="AS40">
        <v>96565</v>
      </c>
      <c r="AT40">
        <v>23364</v>
      </c>
      <c r="AU40">
        <v>4455</v>
      </c>
      <c r="AV40">
        <v>1572</v>
      </c>
      <c r="AX40" s="7">
        <f t="shared" si="2"/>
        <v>1.8828809039449518E-2</v>
      </c>
      <c r="AY40" s="7">
        <f t="shared" si="3"/>
        <v>1.6683613788153376E-2</v>
      </c>
      <c r="AZ40" s="7">
        <f t="shared" si="4"/>
        <v>3.1138625460913317E-3</v>
      </c>
      <c r="BA40" s="7">
        <f t="shared" si="5"/>
        <v>2.1513005069287898E-3</v>
      </c>
      <c r="BB40" s="7">
        <f t="shared" si="6"/>
        <v>2.0695598426735889E-2</v>
      </c>
      <c r="BC40" s="7">
        <f t="shared" si="7"/>
        <v>1.4953046129545707E-2</v>
      </c>
      <c r="BD40" s="7">
        <f t="shared" si="8"/>
        <v>9.363492677349386E-3</v>
      </c>
      <c r="BE40" s="7">
        <f t="shared" si="9"/>
        <v>6.8442455220696441E-3</v>
      </c>
      <c r="BF40" s="8">
        <f t="shared" si="10"/>
        <v>0.32485489265916523</v>
      </c>
    </row>
    <row r="41" spans="1:58" ht="17.25" thickBot="1" x14ac:dyDescent="0.3">
      <c r="A41" s="5" t="s">
        <v>326</v>
      </c>
      <c r="B41" s="3">
        <v>90</v>
      </c>
      <c r="C41">
        <v>54165</v>
      </c>
      <c r="D41">
        <v>2355778</v>
      </c>
      <c r="E41" s="6">
        <v>47.781922059999999</v>
      </c>
      <c r="F41" s="3">
        <v>1</v>
      </c>
      <c r="G41" s="3">
        <v>1</v>
      </c>
      <c r="H41" s="6">
        <v>90.140845069999997</v>
      </c>
      <c r="I41" s="6">
        <v>1.4084507040000001</v>
      </c>
      <c r="J41" s="1" t="s">
        <v>236</v>
      </c>
      <c r="K41" s="6">
        <v>86.52</v>
      </c>
      <c r="L41" s="6">
        <v>2.4820000000000002</v>
      </c>
      <c r="M41" s="1" t="s">
        <v>238</v>
      </c>
      <c r="N41" t="s">
        <v>157</v>
      </c>
      <c r="O41" s="3" t="s">
        <v>477</v>
      </c>
      <c r="P41" s="3" t="s">
        <v>12</v>
      </c>
      <c r="Q41" s="3" t="s">
        <v>13</v>
      </c>
      <c r="R41" s="3" t="s">
        <v>14</v>
      </c>
      <c r="S41" s="3" t="s">
        <v>150</v>
      </c>
      <c r="T41" s="3" t="s">
        <v>151</v>
      </c>
      <c r="U41" s="3" t="s">
        <v>152</v>
      </c>
      <c r="V41" s="3" t="s">
        <v>153</v>
      </c>
      <c r="W41">
        <v>0.20050299999999999</v>
      </c>
      <c r="AG41" t="s">
        <v>12</v>
      </c>
      <c r="AH41" t="s">
        <v>421</v>
      </c>
      <c r="AI41" t="s">
        <v>14</v>
      </c>
      <c r="AJ41" t="s">
        <v>150</v>
      </c>
      <c r="AK41" t="s">
        <v>151</v>
      </c>
      <c r="AN41" t="s">
        <v>327</v>
      </c>
      <c r="AO41">
        <v>41783</v>
      </c>
      <c r="AP41">
        <v>14852</v>
      </c>
      <c r="AQ41">
        <v>301</v>
      </c>
      <c r="AR41">
        <v>82</v>
      </c>
      <c r="AS41">
        <v>34416</v>
      </c>
      <c r="AT41">
        <v>11988</v>
      </c>
      <c r="AU41">
        <v>544</v>
      </c>
      <c r="AV41">
        <v>237</v>
      </c>
      <c r="AX41" s="7">
        <f t="shared" si="2"/>
        <v>7.9879390398452533E-3</v>
      </c>
      <c r="AY41" s="7">
        <f t="shared" si="3"/>
        <v>9.1582285623024069E-3</v>
      </c>
      <c r="AZ41" s="7">
        <f t="shared" si="4"/>
        <v>6.1866179958646264E-4</v>
      </c>
      <c r="BA41" s="7">
        <f t="shared" si="5"/>
        <v>4.6916659991532117E-4</v>
      </c>
      <c r="BB41" s="7">
        <f t="shared" si="6"/>
        <v>7.3759614296540392E-3</v>
      </c>
      <c r="BC41" s="7">
        <f t="shared" si="7"/>
        <v>7.6723641928177506E-3</v>
      </c>
      <c r="BD41" s="7">
        <f t="shared" si="8"/>
        <v>1.1433759857414289E-3</v>
      </c>
      <c r="BE41" s="7">
        <f t="shared" si="9"/>
        <v>1.0318614432127898E-3</v>
      </c>
      <c r="BF41" s="8">
        <f t="shared" si="10"/>
        <v>0.50009639638500303</v>
      </c>
    </row>
    <row r="42" spans="1:58" ht="17.25" thickBot="1" x14ac:dyDescent="0.3">
      <c r="A42" s="5" t="s">
        <v>328</v>
      </c>
      <c r="B42" s="3">
        <v>336</v>
      </c>
      <c r="C42">
        <v>1970</v>
      </c>
      <c r="D42">
        <v>629380</v>
      </c>
      <c r="E42" s="6">
        <v>51.302632690000003</v>
      </c>
      <c r="F42" s="3">
        <v>0</v>
      </c>
      <c r="G42" s="3">
        <v>0</v>
      </c>
      <c r="H42" s="6">
        <v>32.3943662</v>
      </c>
      <c r="I42" s="6">
        <v>0</v>
      </c>
      <c r="J42" s="1" t="s">
        <v>237</v>
      </c>
      <c r="K42" s="6">
        <v>34.36</v>
      </c>
      <c r="L42" s="6">
        <v>2.5999999999999999E-2</v>
      </c>
      <c r="M42" s="1" t="s">
        <v>237</v>
      </c>
      <c r="N42" t="s">
        <v>14</v>
      </c>
      <c r="O42" s="3" t="s">
        <v>583</v>
      </c>
      <c r="P42" t="s">
        <v>12</v>
      </c>
      <c r="Q42" t="s">
        <v>421</v>
      </c>
      <c r="R42" t="s">
        <v>14</v>
      </c>
      <c r="W42">
        <v>0.20050299999999999</v>
      </c>
      <c r="AG42" t="s">
        <v>12</v>
      </c>
      <c r="AH42" t="s">
        <v>421</v>
      </c>
      <c r="AI42" t="s">
        <v>14</v>
      </c>
      <c r="AN42" t="s">
        <v>329</v>
      </c>
      <c r="AO42">
        <v>4546</v>
      </c>
      <c r="AP42">
        <v>865</v>
      </c>
      <c r="AQ42">
        <v>6</v>
      </c>
      <c r="AR42">
        <v>3</v>
      </c>
      <c r="AS42">
        <v>4068</v>
      </c>
      <c r="AT42">
        <v>1064</v>
      </c>
      <c r="AU42">
        <v>269</v>
      </c>
      <c r="AV42">
        <v>66</v>
      </c>
      <c r="AX42" s="7">
        <f t="shared" si="2"/>
        <v>8.6908960283216914E-4</v>
      </c>
      <c r="AY42" s="7">
        <f t="shared" si="3"/>
        <v>5.3338726813840446E-4</v>
      </c>
      <c r="AZ42" s="7">
        <f t="shared" si="4"/>
        <v>1.2332128895411215E-5</v>
      </c>
      <c r="BA42" s="7">
        <f t="shared" si="5"/>
        <v>1.7164631704219065E-5</v>
      </c>
      <c r="BB42" s="7">
        <f t="shared" si="6"/>
        <v>8.7184481333776832E-4</v>
      </c>
      <c r="BC42" s="7">
        <f t="shared" si="7"/>
        <v>6.809639223521927E-4</v>
      </c>
      <c r="BD42" s="7">
        <f t="shared" si="8"/>
        <v>5.6538261059640505E-4</v>
      </c>
      <c r="BE42" s="7">
        <f t="shared" si="9"/>
        <v>2.8735381962887818E-4</v>
      </c>
      <c r="BF42" s="8">
        <f t="shared" si="10"/>
        <v>3.4590712386754222E-2</v>
      </c>
    </row>
    <row r="43" spans="1:58" ht="17.25" thickBot="1" x14ac:dyDescent="0.3">
      <c r="A43" s="5" t="s">
        <v>330</v>
      </c>
      <c r="B43" s="3">
        <v>993</v>
      </c>
      <c r="C43">
        <v>2510</v>
      </c>
      <c r="D43">
        <v>2212864</v>
      </c>
      <c r="E43" s="6">
        <v>41.117405040000001</v>
      </c>
      <c r="F43" s="3">
        <v>6</v>
      </c>
      <c r="G43" s="3">
        <v>5</v>
      </c>
      <c r="H43" s="6">
        <v>50.704225350000002</v>
      </c>
      <c r="I43" s="6">
        <v>2.8169014080000001</v>
      </c>
      <c r="J43" s="1" t="s">
        <v>238</v>
      </c>
      <c r="K43" s="6">
        <v>70.14</v>
      </c>
      <c r="L43" s="6">
        <v>7.3639999999999999</v>
      </c>
      <c r="M43" s="1" t="s">
        <v>238</v>
      </c>
      <c r="N43" t="s">
        <v>157</v>
      </c>
      <c r="O43" s="3" t="s">
        <v>479</v>
      </c>
      <c r="P43" s="3" t="s">
        <v>12</v>
      </c>
      <c r="Q43" s="3" t="s">
        <v>13</v>
      </c>
      <c r="R43" s="3" t="s">
        <v>14</v>
      </c>
      <c r="S43" s="3" t="s">
        <v>15</v>
      </c>
      <c r="T43" s="3" t="s">
        <v>154</v>
      </c>
      <c r="U43" s="3" t="s">
        <v>155</v>
      </c>
      <c r="V43" s="3" t="s">
        <v>156</v>
      </c>
      <c r="W43">
        <v>0.178176</v>
      </c>
      <c r="AG43" t="s">
        <v>12</v>
      </c>
      <c r="AH43" t="s">
        <v>421</v>
      </c>
      <c r="AI43" t="s">
        <v>14</v>
      </c>
      <c r="AJ43" t="s">
        <v>15</v>
      </c>
      <c r="AK43" t="s">
        <v>455</v>
      </c>
      <c r="AL43" t="s">
        <v>456</v>
      </c>
      <c r="AN43" t="s">
        <v>331</v>
      </c>
      <c r="AO43">
        <v>16547</v>
      </c>
      <c r="AP43">
        <v>4766</v>
      </c>
      <c r="AQ43">
        <v>130</v>
      </c>
      <c r="AR43">
        <v>21</v>
      </c>
      <c r="AS43">
        <v>14589</v>
      </c>
      <c r="AT43">
        <v>6015</v>
      </c>
      <c r="AU43">
        <v>430</v>
      </c>
      <c r="AV43">
        <v>135</v>
      </c>
      <c r="AX43" s="7">
        <f t="shared" si="2"/>
        <v>3.1634020365296752E-3</v>
      </c>
      <c r="AY43" s="7">
        <f t="shared" si="3"/>
        <v>2.9388713525406191E-3</v>
      </c>
      <c r="AZ43" s="7">
        <f t="shared" si="4"/>
        <v>2.67196126067243E-4</v>
      </c>
      <c r="BA43" s="7">
        <f t="shared" si="5"/>
        <v>1.2015242192953346E-4</v>
      </c>
      <c r="BB43" s="7">
        <f t="shared" si="6"/>
        <v>3.1266823947356691E-3</v>
      </c>
      <c r="BC43" s="7">
        <f t="shared" si="7"/>
        <v>3.8496221738237211E-3</v>
      </c>
      <c r="BD43" s="7">
        <f t="shared" si="8"/>
        <v>9.0377145931767357E-4</v>
      </c>
      <c r="BE43" s="7">
        <f t="shared" si="9"/>
        <v>5.8776917651361452E-4</v>
      </c>
      <c r="BF43" s="8">
        <f t="shared" si="10"/>
        <v>0.25969694602446647</v>
      </c>
    </row>
    <row r="44" spans="1:58" ht="17.25" thickBot="1" x14ac:dyDescent="0.3">
      <c r="A44" s="5" t="s">
        <v>332</v>
      </c>
      <c r="B44" s="3">
        <v>227</v>
      </c>
      <c r="C44">
        <v>1887</v>
      </c>
      <c r="D44">
        <v>409654</v>
      </c>
      <c r="E44" s="6">
        <v>33.671530410000003</v>
      </c>
      <c r="F44" s="3">
        <v>0</v>
      </c>
      <c r="G44" s="3">
        <v>0</v>
      </c>
      <c r="H44" s="6">
        <v>26.760563380000001</v>
      </c>
      <c r="I44" s="6">
        <v>0</v>
      </c>
      <c r="J44" s="1" t="s">
        <v>237</v>
      </c>
      <c r="K44" s="6">
        <v>42.45</v>
      </c>
      <c r="L44" s="6">
        <v>0.313</v>
      </c>
      <c r="M44" s="1" t="s">
        <v>237</v>
      </c>
      <c r="N44" t="s">
        <v>12</v>
      </c>
      <c r="O44" s="3" t="s">
        <v>583</v>
      </c>
      <c r="P44" t="s">
        <v>12</v>
      </c>
      <c r="Q44" t="s">
        <v>112</v>
      </c>
      <c r="R44" t="s">
        <v>457</v>
      </c>
      <c r="S44" t="s">
        <v>458</v>
      </c>
      <c r="T44" t="s">
        <v>458</v>
      </c>
      <c r="U44" t="s">
        <v>459</v>
      </c>
      <c r="W44">
        <v>1</v>
      </c>
      <c r="AG44" t="s">
        <v>12</v>
      </c>
      <c r="AH44" t="s">
        <v>112</v>
      </c>
      <c r="AI44" t="s">
        <v>457</v>
      </c>
      <c r="AJ44" t="s">
        <v>458</v>
      </c>
      <c r="AK44" t="s">
        <v>458</v>
      </c>
      <c r="AL44" t="s">
        <v>459</v>
      </c>
      <c r="AN44" t="s">
        <v>333</v>
      </c>
      <c r="AO44">
        <v>2523</v>
      </c>
      <c r="AP44">
        <v>921</v>
      </c>
      <c r="AQ44">
        <v>3</v>
      </c>
      <c r="AR44">
        <v>2</v>
      </c>
      <c r="AS44">
        <v>2056</v>
      </c>
      <c r="AT44">
        <v>807</v>
      </c>
      <c r="AU44">
        <v>10</v>
      </c>
      <c r="AV44">
        <v>3</v>
      </c>
      <c r="AX44" s="7">
        <f t="shared" si="2"/>
        <v>4.823389942687116E-4</v>
      </c>
      <c r="AY44" s="7">
        <f t="shared" si="3"/>
        <v>5.6791869821441678E-4</v>
      </c>
      <c r="AZ44" s="7">
        <f t="shared" si="4"/>
        <v>6.1660644477056077E-6</v>
      </c>
      <c r="BA44" s="7">
        <f t="shared" si="5"/>
        <v>1.1443087802812711E-5</v>
      </c>
      <c r="BB44" s="7">
        <f t="shared" si="6"/>
        <v>4.4063739828477177E-4</v>
      </c>
      <c r="BC44" s="7">
        <f t="shared" si="7"/>
        <v>5.1648297494193563E-4</v>
      </c>
      <c r="BD44" s="7">
        <f t="shared" si="8"/>
        <v>2.1017940914364501E-5</v>
      </c>
      <c r="BE44" s="7">
        <f t="shared" si="9"/>
        <v>1.3061537255858099E-5</v>
      </c>
      <c r="BF44" s="8">
        <f t="shared" si="10"/>
        <v>0.51670838862505097</v>
      </c>
    </row>
    <row r="45" spans="1:58" ht="17.25" thickBot="1" x14ac:dyDescent="0.3">
      <c r="A45" s="5" t="s">
        <v>334</v>
      </c>
      <c r="B45" s="3">
        <v>229</v>
      </c>
      <c r="C45">
        <v>1727</v>
      </c>
      <c r="D45">
        <v>391060</v>
      </c>
      <c r="E45" s="6">
        <v>31.91704816</v>
      </c>
      <c r="F45" s="3">
        <v>0</v>
      </c>
      <c r="G45" s="3">
        <v>0</v>
      </c>
      <c r="H45" s="6">
        <v>47.887323940000002</v>
      </c>
      <c r="I45" s="6">
        <v>0</v>
      </c>
      <c r="J45" s="1" t="s">
        <v>237</v>
      </c>
      <c r="K45" s="6">
        <v>60.67</v>
      </c>
      <c r="L45" s="6">
        <v>2.3090000000000002</v>
      </c>
      <c r="M45" s="1" t="s">
        <v>238</v>
      </c>
      <c r="N45" t="s">
        <v>12</v>
      </c>
      <c r="O45" s="3" t="s">
        <v>583</v>
      </c>
      <c r="P45" t="s">
        <v>12</v>
      </c>
      <c r="Q45" t="s">
        <v>112</v>
      </c>
      <c r="R45" t="s">
        <v>113</v>
      </c>
      <c r="S45" t="s">
        <v>460</v>
      </c>
      <c r="T45" t="s">
        <v>460</v>
      </c>
      <c r="W45">
        <v>0.20050299999999999</v>
      </c>
      <c r="AG45" t="s">
        <v>12</v>
      </c>
      <c r="AH45" t="s">
        <v>112</v>
      </c>
      <c r="AI45" t="s">
        <v>113</v>
      </c>
      <c r="AJ45" t="s">
        <v>460</v>
      </c>
      <c r="AK45" t="s">
        <v>460</v>
      </c>
      <c r="AN45" t="s">
        <v>335</v>
      </c>
      <c r="AO45">
        <v>2200</v>
      </c>
      <c r="AP45">
        <v>1045</v>
      </c>
      <c r="AQ45">
        <v>3</v>
      </c>
      <c r="AR45">
        <v>0</v>
      </c>
      <c r="AS45">
        <v>1975</v>
      </c>
      <c r="AT45">
        <v>1192</v>
      </c>
      <c r="AU45">
        <v>14</v>
      </c>
      <c r="AV45">
        <v>6</v>
      </c>
      <c r="AX45" s="7">
        <f t="shared" si="2"/>
        <v>4.2058889710311749E-4</v>
      </c>
      <c r="AY45" s="7">
        <f t="shared" si="3"/>
        <v>6.4438115052558686E-4</v>
      </c>
      <c r="AZ45" s="7">
        <f t="shared" si="4"/>
        <v>6.1660644477056077E-6</v>
      </c>
      <c r="BA45" s="7">
        <f t="shared" si="5"/>
        <v>0</v>
      </c>
      <c r="BB45" s="7">
        <f t="shared" si="6"/>
        <v>4.2327765642627641E-4</v>
      </c>
      <c r="BC45" s="7">
        <f t="shared" si="7"/>
        <v>7.6288439421411071E-4</v>
      </c>
      <c r="BD45" s="7">
        <f t="shared" si="8"/>
        <v>2.9425117280110303E-5</v>
      </c>
      <c r="BE45" s="7">
        <f t="shared" si="9"/>
        <v>2.6123074511716198E-5</v>
      </c>
      <c r="BF45" s="8">
        <f t="shared" si="10"/>
        <v>0.11100387337203833</v>
      </c>
    </row>
    <row r="46" spans="1:58" ht="17.25" thickBot="1" x14ac:dyDescent="0.3">
      <c r="A46" s="5" t="s">
        <v>336</v>
      </c>
      <c r="B46" s="3">
        <v>55</v>
      </c>
      <c r="C46">
        <v>4104</v>
      </c>
      <c r="D46">
        <v>178144</v>
      </c>
      <c r="E46" s="6">
        <v>33.596156899999997</v>
      </c>
      <c r="F46" s="3">
        <v>15</v>
      </c>
      <c r="G46" s="3">
        <v>13</v>
      </c>
      <c r="H46" s="6">
        <v>42.253521130000003</v>
      </c>
      <c r="I46" s="6">
        <v>0</v>
      </c>
      <c r="J46" s="1" t="s">
        <v>237</v>
      </c>
      <c r="K46" s="6">
        <v>1.6120000000000001</v>
      </c>
      <c r="L46" s="6">
        <v>2.3E-2</v>
      </c>
      <c r="M46" s="1" t="s">
        <v>237</v>
      </c>
      <c r="N46" t="s">
        <v>157</v>
      </c>
      <c r="O46" s="3" t="s">
        <v>477</v>
      </c>
      <c r="P46" s="3" t="s">
        <v>12</v>
      </c>
      <c r="Q46" s="3" t="s">
        <v>13</v>
      </c>
      <c r="R46" s="3" t="s">
        <v>14</v>
      </c>
      <c r="S46" s="3" t="s">
        <v>157</v>
      </c>
      <c r="T46" s="3" t="s">
        <v>158</v>
      </c>
      <c r="U46" s="3" t="s">
        <v>159</v>
      </c>
      <c r="V46" s="3" t="s">
        <v>160</v>
      </c>
      <c r="W46">
        <v>0.123473</v>
      </c>
      <c r="X46" t="s">
        <v>538</v>
      </c>
      <c r="Z46" t="s">
        <v>483</v>
      </c>
      <c r="AA46" t="s">
        <v>484</v>
      </c>
      <c r="AB46" t="s">
        <v>485</v>
      </c>
      <c r="AC46" t="s">
        <v>486</v>
      </c>
      <c r="AD46" t="s">
        <v>539</v>
      </c>
      <c r="AE46" t="s">
        <v>540</v>
      </c>
      <c r="AF46" t="s">
        <v>541</v>
      </c>
      <c r="AG46" t="s">
        <v>12</v>
      </c>
      <c r="AH46" t="s">
        <v>421</v>
      </c>
      <c r="AI46" t="s">
        <v>14</v>
      </c>
      <c r="AJ46" t="s">
        <v>157</v>
      </c>
      <c r="AK46" t="s">
        <v>158</v>
      </c>
      <c r="AL46" t="s">
        <v>159</v>
      </c>
      <c r="AN46" t="s">
        <v>337</v>
      </c>
      <c r="AO46">
        <v>9637</v>
      </c>
      <c r="AP46">
        <v>3206</v>
      </c>
      <c r="AQ46">
        <v>111</v>
      </c>
      <c r="AR46">
        <v>46</v>
      </c>
      <c r="AS46">
        <v>9259</v>
      </c>
      <c r="AT46">
        <v>3889</v>
      </c>
      <c r="AU46">
        <v>167</v>
      </c>
      <c r="AV46">
        <v>123</v>
      </c>
      <c r="AX46" s="7">
        <f t="shared" si="2"/>
        <v>1.8423705460830651E-3</v>
      </c>
      <c r="AY46" s="7">
        <f t="shared" si="3"/>
        <v>1.9769243718517049E-3</v>
      </c>
      <c r="AZ46" s="7">
        <f t="shared" si="4"/>
        <v>2.2814438456510746E-4</v>
      </c>
      <c r="BA46" s="7">
        <f t="shared" si="5"/>
        <v>2.6319101946469236E-4</v>
      </c>
      <c r="BB46" s="7">
        <f t="shared" si="6"/>
        <v>1.9843685168865282E-3</v>
      </c>
      <c r="BC46" s="7">
        <f t="shared" si="7"/>
        <v>2.488974336492178E-3</v>
      </c>
      <c r="BD46" s="7">
        <f t="shared" si="8"/>
        <v>3.5099961326988719E-4</v>
      </c>
      <c r="BE46" s="7">
        <f t="shared" si="9"/>
        <v>5.355230274901821E-4</v>
      </c>
      <c r="BF46" s="8">
        <f t="shared" si="10"/>
        <v>0.55422769982337772</v>
      </c>
    </row>
    <row r="47" spans="1:58" ht="17.25" thickBot="1" x14ac:dyDescent="0.3">
      <c r="A47" s="5" t="s">
        <v>248</v>
      </c>
      <c r="B47" s="3">
        <v>154</v>
      </c>
      <c r="C47">
        <v>24579</v>
      </c>
      <c r="D47">
        <v>2129025</v>
      </c>
      <c r="E47" s="6">
        <v>45.71491228</v>
      </c>
      <c r="F47" s="3">
        <v>17</v>
      </c>
      <c r="G47" s="3">
        <v>16</v>
      </c>
      <c r="H47" s="6">
        <v>88.732394369999994</v>
      </c>
      <c r="I47" s="6">
        <v>2.8169014080000001</v>
      </c>
      <c r="J47" s="1" t="s">
        <v>238</v>
      </c>
      <c r="K47" s="6">
        <v>85.92</v>
      </c>
      <c r="L47" s="6">
        <v>4.2130000000000001</v>
      </c>
      <c r="M47" s="1" t="s">
        <v>238</v>
      </c>
      <c r="N47" t="s">
        <v>27</v>
      </c>
      <c r="O47" s="3" t="s">
        <v>477</v>
      </c>
      <c r="P47" s="3" t="s">
        <v>12</v>
      </c>
      <c r="Q47" s="3" t="s">
        <v>25</v>
      </c>
      <c r="R47" s="3" t="s">
        <v>26</v>
      </c>
      <c r="S47" s="3" t="s">
        <v>27</v>
      </c>
      <c r="T47" s="3" t="s">
        <v>38</v>
      </c>
      <c r="U47" s="3" t="s">
        <v>39</v>
      </c>
      <c r="V47" s="3" t="s">
        <v>40</v>
      </c>
      <c r="W47">
        <v>0.178176</v>
      </c>
      <c r="AG47" t="s">
        <v>12</v>
      </c>
      <c r="AH47" t="s">
        <v>25</v>
      </c>
      <c r="AI47" t="s">
        <v>26</v>
      </c>
      <c r="AJ47" t="s">
        <v>27</v>
      </c>
      <c r="AK47" t="s">
        <v>38</v>
      </c>
      <c r="AL47" t="s">
        <v>39</v>
      </c>
      <c r="AM47" t="s">
        <v>40</v>
      </c>
      <c r="AN47" t="s">
        <v>249</v>
      </c>
      <c r="AO47">
        <v>51576</v>
      </c>
      <c r="AP47">
        <v>16413</v>
      </c>
      <c r="AQ47">
        <v>100</v>
      </c>
      <c r="AR47">
        <v>27</v>
      </c>
      <c r="AS47">
        <v>44382</v>
      </c>
      <c r="AT47">
        <v>16854</v>
      </c>
      <c r="AU47">
        <v>96</v>
      </c>
      <c r="AV47">
        <v>27</v>
      </c>
      <c r="AX47" s="7">
        <f t="shared" si="2"/>
        <v>9.8601331622683586E-3</v>
      </c>
      <c r="AY47" s="7">
        <f t="shared" si="3"/>
        <v>1.012079217567125E-2</v>
      </c>
      <c r="AZ47" s="7">
        <f t="shared" si="4"/>
        <v>2.0553548159018691E-4</v>
      </c>
      <c r="BA47" s="7">
        <f t="shared" si="5"/>
        <v>1.5448168533797161E-4</v>
      </c>
      <c r="BB47" s="7">
        <f t="shared" si="6"/>
        <v>9.5118526316511388E-3</v>
      </c>
      <c r="BC47" s="7">
        <f t="shared" si="7"/>
        <v>1.0786622130943474E-2</v>
      </c>
      <c r="BD47" s="7">
        <f t="shared" si="8"/>
        <v>2.0177223277789922E-4</v>
      </c>
      <c r="BE47" s="7">
        <f t="shared" si="9"/>
        <v>1.175538353027229E-4</v>
      </c>
      <c r="BF47" s="8">
        <f t="shared" si="10"/>
        <v>1.1274280521227689</v>
      </c>
    </row>
    <row r="48" spans="1:58" ht="17.25" thickBot="1" x14ac:dyDescent="0.3">
      <c r="A48" s="5" t="s">
        <v>338</v>
      </c>
      <c r="B48" s="3">
        <v>268</v>
      </c>
      <c r="C48">
        <v>54850</v>
      </c>
      <c r="D48">
        <v>2610403</v>
      </c>
      <c r="E48" s="6">
        <v>39.662848609999998</v>
      </c>
      <c r="F48" s="3">
        <v>3</v>
      </c>
      <c r="G48" s="3">
        <v>1</v>
      </c>
      <c r="H48" s="6">
        <v>87.323943659999998</v>
      </c>
      <c r="I48" s="6">
        <v>0</v>
      </c>
      <c r="J48" s="1" t="s">
        <v>238</v>
      </c>
      <c r="K48" s="6">
        <v>79.48</v>
      </c>
      <c r="L48" s="6">
        <v>2.4470000000000001</v>
      </c>
      <c r="M48" s="1" t="s">
        <v>238</v>
      </c>
      <c r="N48" t="s">
        <v>157</v>
      </c>
      <c r="O48" s="3" t="s">
        <v>477</v>
      </c>
      <c r="P48" t="s">
        <v>12</v>
      </c>
      <c r="Q48" t="s">
        <v>13</v>
      </c>
      <c r="R48" t="s">
        <v>14</v>
      </c>
      <c r="S48" t="s">
        <v>157</v>
      </c>
      <c r="T48" s="3"/>
      <c r="U48" s="3"/>
      <c r="V48" s="3"/>
      <c r="W48">
        <v>0.14871500000000001</v>
      </c>
      <c r="X48" t="s">
        <v>482</v>
      </c>
      <c r="Z48" t="s">
        <v>483</v>
      </c>
      <c r="AA48" t="s">
        <v>484</v>
      </c>
      <c r="AB48" t="s">
        <v>485</v>
      </c>
      <c r="AC48" t="s">
        <v>486</v>
      </c>
      <c r="AD48" t="s">
        <v>487</v>
      </c>
      <c r="AE48" t="s">
        <v>488</v>
      </c>
      <c r="AF48" t="s">
        <v>489</v>
      </c>
      <c r="AG48" t="s">
        <v>12</v>
      </c>
      <c r="AH48" t="s">
        <v>421</v>
      </c>
      <c r="AI48" t="s">
        <v>14</v>
      </c>
      <c r="AJ48" t="s">
        <v>15</v>
      </c>
      <c r="AK48" t="s">
        <v>455</v>
      </c>
      <c r="AL48" t="s">
        <v>234</v>
      </c>
      <c r="AN48" t="s">
        <v>339</v>
      </c>
      <c r="AO48">
        <v>115192</v>
      </c>
      <c r="AP48">
        <v>30721</v>
      </c>
      <c r="AQ48">
        <v>4714</v>
      </c>
      <c r="AR48">
        <v>1184</v>
      </c>
      <c r="AS48">
        <v>95534</v>
      </c>
      <c r="AT48">
        <v>30052</v>
      </c>
      <c r="AU48">
        <v>5107</v>
      </c>
      <c r="AV48">
        <v>2706</v>
      </c>
      <c r="AX48" s="7">
        <f t="shared" si="2"/>
        <v>2.2022034652319233E-2</v>
      </c>
      <c r="AY48" s="7">
        <f t="shared" si="3"/>
        <v>1.8943572560092395E-2</v>
      </c>
      <c r="AZ48" s="7">
        <f t="shared" si="4"/>
        <v>9.6889426021614117E-3</v>
      </c>
      <c r="BA48" s="7">
        <f t="shared" si="5"/>
        <v>6.774307979265125E-3</v>
      </c>
      <c r="BB48" s="7">
        <f t="shared" si="6"/>
        <v>2.0474636774191337E-2</v>
      </c>
      <c r="BC48" s="7">
        <f t="shared" si="7"/>
        <v>1.9233390784330919E-2</v>
      </c>
      <c r="BD48" s="7">
        <f t="shared" si="8"/>
        <v>1.0733862424965952E-2</v>
      </c>
      <c r="BE48" s="7">
        <f t="shared" si="9"/>
        <v>1.1781506604784006E-2</v>
      </c>
      <c r="BF48" s="8">
        <f t="shared" si="10"/>
        <v>0.73120056614099238</v>
      </c>
    </row>
    <row r="49" spans="1:58" ht="17.25" thickBot="1" x14ac:dyDescent="0.3">
      <c r="A49" s="5" t="s">
        <v>340</v>
      </c>
      <c r="B49" s="3">
        <v>28</v>
      </c>
      <c r="C49">
        <v>338913</v>
      </c>
      <c r="D49">
        <v>1575812</v>
      </c>
      <c r="E49" s="6">
        <v>43.504737030000001</v>
      </c>
      <c r="F49" s="3">
        <v>2</v>
      </c>
      <c r="G49" s="3">
        <v>0</v>
      </c>
      <c r="H49" s="6">
        <v>76.315789469999999</v>
      </c>
      <c r="I49" s="6">
        <v>0</v>
      </c>
      <c r="J49" s="1" t="s">
        <v>238</v>
      </c>
      <c r="K49" s="6">
        <v>79.2</v>
      </c>
      <c r="L49" s="6">
        <v>0.246</v>
      </c>
      <c r="M49" s="1" t="s">
        <v>238</v>
      </c>
      <c r="N49" t="s">
        <v>126</v>
      </c>
      <c r="O49" s="3" t="s">
        <v>477</v>
      </c>
      <c r="P49" s="3" t="s">
        <v>31</v>
      </c>
      <c r="Q49" s="3" t="s">
        <v>126</v>
      </c>
      <c r="R49" s="3" t="s">
        <v>127</v>
      </c>
      <c r="S49" s="3" t="s">
        <v>128</v>
      </c>
      <c r="T49" s="3" t="s">
        <v>129</v>
      </c>
      <c r="U49" s="3" t="s">
        <v>130</v>
      </c>
      <c r="V49" s="3"/>
      <c r="W49">
        <v>1</v>
      </c>
      <c r="AG49" t="s">
        <v>31</v>
      </c>
      <c r="AH49" t="s">
        <v>440</v>
      </c>
      <c r="AI49" t="s">
        <v>127</v>
      </c>
      <c r="AJ49" t="s">
        <v>128</v>
      </c>
      <c r="AK49" t="s">
        <v>129</v>
      </c>
      <c r="AN49" t="s">
        <v>341</v>
      </c>
      <c r="AO49">
        <v>63999</v>
      </c>
      <c r="AP49">
        <v>21692</v>
      </c>
      <c r="AQ49">
        <v>29950</v>
      </c>
      <c r="AR49">
        <v>13808</v>
      </c>
      <c r="AS49">
        <v>51492</v>
      </c>
      <c r="AT49">
        <v>19351</v>
      </c>
      <c r="AU49">
        <v>10892</v>
      </c>
      <c r="AV49">
        <v>7080</v>
      </c>
      <c r="AX49" s="7">
        <f t="shared" si="2"/>
        <v>1.2235122193501098E-2</v>
      </c>
      <c r="AY49" s="7">
        <f t="shared" si="3"/>
        <v>1.337599609301534E-2</v>
      </c>
      <c r="AZ49" s="7">
        <f t="shared" si="4"/>
        <v>6.155787673626098E-2</v>
      </c>
      <c r="BA49" s="7">
        <f t="shared" si="5"/>
        <v>7.9003078190618956E-2</v>
      </c>
      <c r="BB49" s="7">
        <f t="shared" si="6"/>
        <v>1.1035652194785734E-2</v>
      </c>
      <c r="BC49" s="7">
        <f t="shared" si="7"/>
        <v>1.2384711335937295E-2</v>
      </c>
      <c r="BD49" s="7">
        <f t="shared" si="8"/>
        <v>2.2892741243925815E-2</v>
      </c>
      <c r="BE49" s="7">
        <f t="shared" si="9"/>
        <v>3.0825227923825114E-2</v>
      </c>
      <c r="BF49" s="8">
        <f t="shared" si="10"/>
        <v>2.6166468521536057</v>
      </c>
    </row>
    <row r="50" spans="1:58" ht="17.25" thickBot="1" x14ac:dyDescent="0.3">
      <c r="A50" s="5" t="s">
        <v>342</v>
      </c>
      <c r="B50" s="3">
        <v>9</v>
      </c>
      <c r="C50">
        <v>11714</v>
      </c>
      <c r="D50">
        <v>56385</v>
      </c>
      <c r="E50" s="6">
        <v>51.824554769999999</v>
      </c>
      <c r="F50" s="3">
        <v>11</v>
      </c>
      <c r="G50" s="3">
        <v>11</v>
      </c>
      <c r="H50" s="6">
        <v>35.21126761</v>
      </c>
      <c r="I50" s="6">
        <v>0</v>
      </c>
      <c r="J50" s="1" t="s">
        <v>237</v>
      </c>
      <c r="K50" s="6">
        <v>2.6989999999999998</v>
      </c>
      <c r="L50" s="6">
        <v>0</v>
      </c>
      <c r="M50" s="1" t="s">
        <v>237</v>
      </c>
      <c r="N50" t="s">
        <v>12</v>
      </c>
      <c r="O50" s="3" t="s">
        <v>477</v>
      </c>
      <c r="P50" s="3" t="s">
        <v>12</v>
      </c>
      <c r="Q50" s="3" t="s">
        <v>25</v>
      </c>
      <c r="R50" s="3" t="s">
        <v>26</v>
      </c>
      <c r="S50" s="3" t="s">
        <v>27</v>
      </c>
      <c r="T50" s="3" t="s">
        <v>161</v>
      </c>
      <c r="U50" s="3" t="s">
        <v>162</v>
      </c>
      <c r="V50" s="3" t="s">
        <v>163</v>
      </c>
      <c r="W50">
        <v>0.20050299999999999</v>
      </c>
      <c r="AG50" t="s">
        <v>12</v>
      </c>
      <c r="AH50" t="s">
        <v>25</v>
      </c>
      <c r="AI50" t="s">
        <v>26</v>
      </c>
      <c r="AJ50" t="s">
        <v>27</v>
      </c>
      <c r="AK50" t="s">
        <v>161</v>
      </c>
      <c r="AL50" t="s">
        <v>162</v>
      </c>
      <c r="AN50" t="s">
        <v>343</v>
      </c>
      <c r="AO50">
        <v>1202</v>
      </c>
      <c r="AP50">
        <v>300</v>
      </c>
      <c r="AQ50">
        <v>1764</v>
      </c>
      <c r="AR50">
        <v>670</v>
      </c>
      <c r="AS50">
        <v>922</v>
      </c>
      <c r="AT50">
        <v>263</v>
      </c>
      <c r="AU50">
        <v>1195</v>
      </c>
      <c r="AV50">
        <v>535</v>
      </c>
      <c r="AX50" s="7">
        <f t="shared" si="2"/>
        <v>2.2979447923543057E-4</v>
      </c>
      <c r="AY50" s="7">
        <f t="shared" si="3"/>
        <v>1.8498980397863737E-4</v>
      </c>
      <c r="AZ50" s="7">
        <f t="shared" si="4"/>
        <v>3.6256458952508971E-3</v>
      </c>
      <c r="BA50" s="7">
        <f t="shared" si="5"/>
        <v>3.8334344139422582E-3</v>
      </c>
      <c r="BB50" s="7">
        <f t="shared" si="6"/>
        <v>1.9760101226583637E-4</v>
      </c>
      <c r="BC50" s="7">
        <f t="shared" si="7"/>
        <v>1.6832096952878447E-4</v>
      </c>
      <c r="BD50" s="7">
        <f t="shared" si="8"/>
        <v>2.5116439392665578E-3</v>
      </c>
      <c r="BE50" s="7">
        <f t="shared" si="9"/>
        <v>2.3293074772946943E-3</v>
      </c>
      <c r="BF50" s="8">
        <f t="shared" si="10"/>
        <v>1.5408294087966037</v>
      </c>
    </row>
    <row r="51" spans="1:58" ht="17.25" thickBot="1" x14ac:dyDescent="0.3">
      <c r="A51" s="5" t="s">
        <v>344</v>
      </c>
      <c r="B51" s="3">
        <v>122</v>
      </c>
      <c r="C51">
        <v>50941</v>
      </c>
      <c r="D51">
        <v>2820965</v>
      </c>
      <c r="E51" s="6">
        <v>50.213862050000003</v>
      </c>
      <c r="F51" s="3">
        <v>17</v>
      </c>
      <c r="G51" s="3">
        <v>11</v>
      </c>
      <c r="H51" s="6">
        <v>94.36619718</v>
      </c>
      <c r="I51" s="6">
        <v>7.0422535210000001</v>
      </c>
      <c r="J51" s="1" t="s">
        <v>238</v>
      </c>
      <c r="K51" s="6">
        <v>85.75</v>
      </c>
      <c r="L51" s="6">
        <v>12.94</v>
      </c>
      <c r="M51" s="1" t="s">
        <v>237</v>
      </c>
      <c r="N51" t="s">
        <v>13</v>
      </c>
      <c r="O51" s="3" t="s">
        <v>477</v>
      </c>
      <c r="P51" s="3" t="s">
        <v>12</v>
      </c>
      <c r="Q51" s="3" t="s">
        <v>13</v>
      </c>
      <c r="R51" s="3" t="s">
        <v>164</v>
      </c>
      <c r="S51" s="3" t="s">
        <v>165</v>
      </c>
      <c r="T51" s="3" t="s">
        <v>166</v>
      </c>
      <c r="U51" s="3" t="s">
        <v>167</v>
      </c>
      <c r="V51" s="3" t="s">
        <v>168</v>
      </c>
      <c r="W51">
        <v>0.165129</v>
      </c>
      <c r="AG51" t="s">
        <v>12</v>
      </c>
      <c r="AH51" t="s">
        <v>447</v>
      </c>
      <c r="AI51" t="s">
        <v>164</v>
      </c>
      <c r="AJ51" t="s">
        <v>165</v>
      </c>
      <c r="AK51" t="s">
        <v>166</v>
      </c>
      <c r="AL51" t="s">
        <v>167</v>
      </c>
      <c r="AM51" t="s">
        <v>461</v>
      </c>
      <c r="AN51" t="s">
        <v>345</v>
      </c>
      <c r="AO51">
        <v>90691</v>
      </c>
      <c r="AP51">
        <v>33551</v>
      </c>
      <c r="AQ51">
        <v>343</v>
      </c>
      <c r="AR51">
        <v>217</v>
      </c>
      <c r="AS51">
        <v>78628</v>
      </c>
      <c r="AT51">
        <v>28956</v>
      </c>
      <c r="AU51">
        <v>566</v>
      </c>
      <c r="AV51">
        <v>1437</v>
      </c>
      <c r="AX51" s="7">
        <f t="shared" si="2"/>
        <v>1.7338012575990377E-2</v>
      </c>
      <c r="AY51" s="7">
        <f t="shared" si="3"/>
        <v>2.0688643044290876E-2</v>
      </c>
      <c r="AZ51" s="7">
        <f t="shared" si="4"/>
        <v>7.0498670185434114E-4</v>
      </c>
      <c r="BA51" s="7">
        <f t="shared" si="5"/>
        <v>1.2415750266051792E-3</v>
      </c>
      <c r="BB51" s="7">
        <f t="shared" si="6"/>
        <v>1.6851380035182412E-2</v>
      </c>
      <c r="BC51" s="7">
        <f t="shared" si="7"/>
        <v>1.8531946744013244E-2</v>
      </c>
      <c r="BD51" s="7">
        <f t="shared" si="8"/>
        <v>1.1896154557530308E-3</v>
      </c>
      <c r="BE51" s="7">
        <f t="shared" si="9"/>
        <v>6.2564763455560295E-3</v>
      </c>
      <c r="BF51" s="8">
        <f t="shared" si="10"/>
        <v>0.26142059222494479</v>
      </c>
    </row>
    <row r="52" spans="1:58" ht="17.25" thickBot="1" x14ac:dyDescent="0.3">
      <c r="A52" s="5" t="s">
        <v>346</v>
      </c>
      <c r="B52" s="3">
        <v>135</v>
      </c>
      <c r="C52">
        <v>8122</v>
      </c>
      <c r="D52">
        <v>566600</v>
      </c>
      <c r="E52" s="6">
        <v>48.873371059999997</v>
      </c>
      <c r="F52" s="3">
        <v>1</v>
      </c>
      <c r="G52" s="3">
        <v>1</v>
      </c>
      <c r="H52" s="6">
        <v>42.253521130000003</v>
      </c>
      <c r="I52" s="6">
        <v>1.4084507040000001</v>
      </c>
      <c r="J52" s="1" t="s">
        <v>237</v>
      </c>
      <c r="K52" s="6">
        <v>16.41</v>
      </c>
      <c r="L52" s="6">
        <v>6.2270000000000003</v>
      </c>
      <c r="M52" s="1" t="s">
        <v>237</v>
      </c>
      <c r="N52" t="s">
        <v>12</v>
      </c>
      <c r="O52" s="3" t="s">
        <v>477</v>
      </c>
      <c r="P52" s="3" t="s">
        <v>12</v>
      </c>
      <c r="Q52" s="3" t="s">
        <v>169</v>
      </c>
      <c r="R52" s="3" t="s">
        <v>170</v>
      </c>
      <c r="S52" s="3" t="s">
        <v>171</v>
      </c>
      <c r="T52" s="3" t="s">
        <v>172</v>
      </c>
      <c r="U52" s="3" t="s">
        <v>173</v>
      </c>
      <c r="V52" s="3" t="s">
        <v>174</v>
      </c>
      <c r="W52">
        <v>0.165129</v>
      </c>
      <c r="AG52" t="s">
        <v>12</v>
      </c>
      <c r="AH52" t="s">
        <v>169</v>
      </c>
      <c r="AI52" t="s">
        <v>170</v>
      </c>
      <c r="AJ52" t="s">
        <v>171</v>
      </c>
      <c r="AN52" t="s">
        <v>347</v>
      </c>
      <c r="AO52">
        <v>11164</v>
      </c>
      <c r="AP52">
        <v>3098</v>
      </c>
      <c r="AQ52">
        <v>4506</v>
      </c>
      <c r="AR52">
        <v>1765</v>
      </c>
      <c r="AS52">
        <v>9913</v>
      </c>
      <c r="AT52">
        <v>2780</v>
      </c>
      <c r="AU52">
        <v>10368</v>
      </c>
      <c r="AV52">
        <v>4173</v>
      </c>
      <c r="AX52" s="7">
        <f t="shared" si="2"/>
        <v>2.1342974760269109E-3</v>
      </c>
      <c r="AY52" s="7">
        <f t="shared" si="3"/>
        <v>1.9103280424193952E-3</v>
      </c>
      <c r="AZ52" s="7">
        <f t="shared" si="4"/>
        <v>9.2614288004538216E-3</v>
      </c>
      <c r="BA52" s="7">
        <f t="shared" si="5"/>
        <v>1.0098524985982217E-2</v>
      </c>
      <c r="BB52" s="7">
        <f t="shared" si="6"/>
        <v>2.1245323585588243E-3</v>
      </c>
      <c r="BC52" s="7">
        <f t="shared" si="7"/>
        <v>1.77921024825103E-3</v>
      </c>
      <c r="BD52" s="7">
        <f t="shared" si="8"/>
        <v>2.1791401140013114E-2</v>
      </c>
      <c r="BE52" s="7">
        <f t="shared" si="9"/>
        <v>1.8168598322898615E-2</v>
      </c>
      <c r="BF52" s="8">
        <f t="shared" si="10"/>
        <v>0.48448333450065956</v>
      </c>
    </row>
    <row r="53" spans="1:58" ht="17.25" thickBot="1" x14ac:dyDescent="0.3">
      <c r="A53" s="5" t="s">
        <v>348</v>
      </c>
      <c r="B53" s="3">
        <v>36</v>
      </c>
      <c r="C53">
        <v>91988</v>
      </c>
      <c r="D53">
        <v>715784</v>
      </c>
      <c r="E53" s="6">
        <v>33.93235241</v>
      </c>
      <c r="F53" s="3">
        <v>5</v>
      </c>
      <c r="G53" s="3">
        <v>2</v>
      </c>
      <c r="H53" s="6">
        <v>46.478873239999999</v>
      </c>
      <c r="I53" s="6">
        <v>0</v>
      </c>
      <c r="J53" s="1" t="s">
        <v>237</v>
      </c>
      <c r="K53" s="6">
        <v>18.79</v>
      </c>
      <c r="L53" s="6">
        <v>0</v>
      </c>
      <c r="M53" s="1" t="s">
        <v>237</v>
      </c>
      <c r="N53" t="s">
        <v>157</v>
      </c>
      <c r="O53" s="3" t="s">
        <v>477</v>
      </c>
      <c r="P53" s="3" t="s">
        <v>12</v>
      </c>
      <c r="Q53" s="3" t="s">
        <v>13</v>
      </c>
      <c r="R53" s="3" t="s">
        <v>14</v>
      </c>
      <c r="S53" s="3" t="s">
        <v>53</v>
      </c>
      <c r="T53" s="3" t="s">
        <v>175</v>
      </c>
      <c r="U53" s="3" t="s">
        <v>176</v>
      </c>
      <c r="V53" s="3"/>
      <c r="W53">
        <v>0.20050299999999999</v>
      </c>
      <c r="AG53" t="s">
        <v>12</v>
      </c>
      <c r="AH53" t="s">
        <v>421</v>
      </c>
      <c r="AI53" t="s">
        <v>14</v>
      </c>
      <c r="AJ53" t="s">
        <v>53</v>
      </c>
      <c r="AK53" t="s">
        <v>175</v>
      </c>
      <c r="AN53" t="s">
        <v>349</v>
      </c>
      <c r="AO53">
        <v>13199</v>
      </c>
      <c r="AP53">
        <v>3224</v>
      </c>
      <c r="AQ53">
        <v>483</v>
      </c>
      <c r="AR53">
        <v>257</v>
      </c>
      <c r="AS53">
        <v>14102</v>
      </c>
      <c r="AT53">
        <v>4054</v>
      </c>
      <c r="AU53">
        <v>1829</v>
      </c>
      <c r="AV53">
        <v>877</v>
      </c>
      <c r="AX53" s="7">
        <f t="shared" si="2"/>
        <v>2.5233422058472945E-3</v>
      </c>
      <c r="AY53" s="7">
        <f t="shared" si="3"/>
        <v>1.9880237600904231E-3</v>
      </c>
      <c r="AZ53" s="7">
        <f t="shared" si="4"/>
        <v>9.9273637608060278E-4</v>
      </c>
      <c r="BA53" s="7">
        <f t="shared" si="5"/>
        <v>1.4704367826614334E-3</v>
      </c>
      <c r="BB53" s="7">
        <f t="shared" si="6"/>
        <v>3.0223096257839745E-3</v>
      </c>
      <c r="BC53" s="7">
        <f t="shared" si="7"/>
        <v>2.5945749447516819E-3</v>
      </c>
      <c r="BD53" s="7">
        <f t="shared" si="8"/>
        <v>3.8441813932372673E-3</v>
      </c>
      <c r="BE53" s="7">
        <f t="shared" si="9"/>
        <v>3.8183227244625176E-3</v>
      </c>
      <c r="BF53" s="8">
        <f t="shared" si="10"/>
        <v>0.32145798826421496</v>
      </c>
    </row>
    <row r="54" spans="1:58" ht="17.25" thickBot="1" x14ac:dyDescent="0.3">
      <c r="A54" s="5" t="s">
        <v>350</v>
      </c>
      <c r="B54" s="3">
        <v>67</v>
      </c>
      <c r="C54">
        <v>15639</v>
      </c>
      <c r="D54">
        <v>465841</v>
      </c>
      <c r="E54" s="6">
        <v>32.772722000000002</v>
      </c>
      <c r="F54" s="3">
        <v>2</v>
      </c>
      <c r="G54" s="3">
        <v>2</v>
      </c>
      <c r="H54" s="6">
        <v>50.704225350000002</v>
      </c>
      <c r="I54" s="6">
        <v>1.4084507040000001</v>
      </c>
      <c r="J54" s="1" t="s">
        <v>238</v>
      </c>
      <c r="K54" s="6">
        <v>15.43</v>
      </c>
      <c r="L54" s="6">
        <v>0.02</v>
      </c>
      <c r="M54" s="1" t="s">
        <v>237</v>
      </c>
      <c r="N54" t="s">
        <v>157</v>
      </c>
      <c r="O54" s="3" t="s">
        <v>477</v>
      </c>
      <c r="P54" s="3" t="s">
        <v>12</v>
      </c>
      <c r="Q54" s="3" t="s">
        <v>13</v>
      </c>
      <c r="R54" s="3" t="s">
        <v>14</v>
      </c>
      <c r="S54" s="3" t="s">
        <v>53</v>
      </c>
      <c r="T54" s="3" t="s">
        <v>177</v>
      </c>
      <c r="U54" s="3" t="s">
        <v>178</v>
      </c>
      <c r="V54" s="3" t="s">
        <v>179</v>
      </c>
      <c r="W54">
        <v>0.15588099999999999</v>
      </c>
      <c r="AG54" t="s">
        <v>12</v>
      </c>
      <c r="AH54" t="s">
        <v>421</v>
      </c>
      <c r="AI54" t="s">
        <v>14</v>
      </c>
      <c r="AJ54" t="s">
        <v>53</v>
      </c>
      <c r="AK54" t="s">
        <v>177</v>
      </c>
      <c r="AN54" t="s">
        <v>351</v>
      </c>
      <c r="AO54">
        <v>8348</v>
      </c>
      <c r="AP54">
        <v>2272</v>
      </c>
      <c r="AQ54">
        <v>748</v>
      </c>
      <c r="AR54">
        <v>276</v>
      </c>
      <c r="AS54">
        <v>7764</v>
      </c>
      <c r="AT54">
        <v>2445</v>
      </c>
      <c r="AU54">
        <v>666</v>
      </c>
      <c r="AV54">
        <v>385</v>
      </c>
      <c r="AX54" s="7">
        <f t="shared" si="2"/>
        <v>1.5959436877349205E-3</v>
      </c>
      <c r="AY54" s="7">
        <f t="shared" si="3"/>
        <v>1.4009894487982137E-3</v>
      </c>
      <c r="AZ54" s="7">
        <f t="shared" si="4"/>
        <v>1.5374054022945982E-3</v>
      </c>
      <c r="BA54" s="7">
        <f t="shared" si="5"/>
        <v>1.579146116788154E-3</v>
      </c>
      <c r="BB54" s="7">
        <f t="shared" si="6"/>
        <v>1.663963404806891E-3</v>
      </c>
      <c r="BC54" s="7">
        <f t="shared" si="7"/>
        <v>1.5648090132999166E-3</v>
      </c>
      <c r="BD54" s="7">
        <f t="shared" si="8"/>
        <v>1.3997948648966758E-3</v>
      </c>
      <c r="BE54" s="7">
        <f t="shared" si="9"/>
        <v>1.6762306145017894E-3</v>
      </c>
      <c r="BF54" s="8">
        <f t="shared" si="10"/>
        <v>1.0131748062412709</v>
      </c>
    </row>
    <row r="55" spans="1:58" ht="17.25" thickBot="1" x14ac:dyDescent="0.3">
      <c r="A55" s="5" t="s">
        <v>352</v>
      </c>
      <c r="B55" s="3">
        <v>317</v>
      </c>
      <c r="C55">
        <v>11851</v>
      </c>
      <c r="D55">
        <v>1796383</v>
      </c>
      <c r="E55" s="6">
        <v>48.089288860000003</v>
      </c>
      <c r="F55" s="3">
        <v>16</v>
      </c>
      <c r="G55" s="3">
        <v>16</v>
      </c>
      <c r="H55" s="6">
        <v>77.464788729999995</v>
      </c>
      <c r="I55" s="6">
        <v>0</v>
      </c>
      <c r="J55" s="1" t="s">
        <v>238</v>
      </c>
      <c r="K55" s="6">
        <v>69.06</v>
      </c>
      <c r="L55" s="6">
        <v>6.4320000000000004</v>
      </c>
      <c r="M55" s="1" t="s">
        <v>238</v>
      </c>
      <c r="N55" t="s">
        <v>13</v>
      </c>
      <c r="O55" s="3" t="s">
        <v>583</v>
      </c>
      <c r="P55" t="s">
        <v>12</v>
      </c>
      <c r="Q55" t="s">
        <v>462</v>
      </c>
      <c r="R55" t="s">
        <v>208</v>
      </c>
      <c r="S55" t="s">
        <v>463</v>
      </c>
      <c r="T55" t="s">
        <v>464</v>
      </c>
      <c r="U55" t="s">
        <v>465</v>
      </c>
      <c r="W55">
        <v>0.20050299999999999</v>
      </c>
      <c r="AG55" t="s">
        <v>12</v>
      </c>
      <c r="AH55" t="s">
        <v>462</v>
      </c>
      <c r="AI55" t="s">
        <v>208</v>
      </c>
      <c r="AJ55" t="s">
        <v>463</v>
      </c>
      <c r="AK55" t="s">
        <v>464</v>
      </c>
      <c r="AL55" t="s">
        <v>465</v>
      </c>
      <c r="AN55" t="s">
        <v>353</v>
      </c>
      <c r="AO55">
        <v>32982</v>
      </c>
      <c r="AP55">
        <v>12406</v>
      </c>
      <c r="AQ55">
        <v>128</v>
      </c>
      <c r="AR55">
        <v>16</v>
      </c>
      <c r="AS55">
        <v>29496</v>
      </c>
      <c r="AT55">
        <v>11739</v>
      </c>
      <c r="AU55">
        <v>150</v>
      </c>
      <c r="AV55">
        <v>160</v>
      </c>
      <c r="AX55" s="7">
        <f t="shared" si="2"/>
        <v>6.3053922746613734E-3</v>
      </c>
      <c r="AY55" s="7">
        <f t="shared" si="3"/>
        <v>7.6499450271965844E-3</v>
      </c>
      <c r="AZ55" s="7">
        <f t="shared" si="4"/>
        <v>2.6308541643543923E-4</v>
      </c>
      <c r="BA55" s="7">
        <f t="shared" si="5"/>
        <v>9.1544702422501691E-5</v>
      </c>
      <c r="BB55" s="7">
        <f t="shared" si="6"/>
        <v>6.3215178501009866E-3</v>
      </c>
      <c r="BC55" s="7">
        <f t="shared" si="7"/>
        <v>7.5130032748988631E-3</v>
      </c>
      <c r="BD55" s="7">
        <f t="shared" si="8"/>
        <v>3.1526911371546751E-4</v>
      </c>
      <c r="BE55" s="7">
        <f t="shared" si="9"/>
        <v>6.96615320312432E-4</v>
      </c>
      <c r="BF55" s="8">
        <f t="shared" si="10"/>
        <v>0.35046504020849789</v>
      </c>
    </row>
    <row r="56" spans="1:58" ht="17.25" thickBot="1" x14ac:dyDescent="0.3">
      <c r="A56" s="5" t="s">
        <v>354</v>
      </c>
      <c r="B56" s="3">
        <v>704</v>
      </c>
      <c r="C56">
        <v>13774</v>
      </c>
      <c r="D56">
        <v>3640299</v>
      </c>
      <c r="E56" s="6">
        <v>29.434163559999998</v>
      </c>
      <c r="F56" s="3">
        <v>2</v>
      </c>
      <c r="G56" s="3">
        <v>0</v>
      </c>
      <c r="H56" s="6">
        <v>91.549295770000001</v>
      </c>
      <c r="I56" s="6">
        <v>54.929577459999997</v>
      </c>
      <c r="J56" s="1" t="s">
        <v>237</v>
      </c>
      <c r="K56" s="6">
        <v>96.06</v>
      </c>
      <c r="L56" s="6">
        <v>99.25</v>
      </c>
      <c r="M56" s="1" t="s">
        <v>237</v>
      </c>
      <c r="N56" t="s">
        <v>12</v>
      </c>
      <c r="O56" s="3" t="s">
        <v>477</v>
      </c>
      <c r="P56" t="s">
        <v>12</v>
      </c>
      <c r="Q56" t="s">
        <v>13</v>
      </c>
      <c r="R56" t="s">
        <v>61</v>
      </c>
      <c r="S56" t="s">
        <v>118</v>
      </c>
      <c r="T56" t="s">
        <v>466</v>
      </c>
      <c r="W56">
        <v>0.165129</v>
      </c>
      <c r="AG56" t="s">
        <v>12</v>
      </c>
      <c r="AH56" t="s">
        <v>13</v>
      </c>
      <c r="AI56" t="s">
        <v>61</v>
      </c>
      <c r="AJ56" t="s">
        <v>118</v>
      </c>
      <c r="AK56" t="s">
        <v>466</v>
      </c>
      <c r="AN56" t="s">
        <v>355</v>
      </c>
      <c r="AO56">
        <v>60816</v>
      </c>
      <c r="AP56">
        <v>11022</v>
      </c>
      <c r="AQ56">
        <v>1299</v>
      </c>
      <c r="AR56">
        <v>404</v>
      </c>
      <c r="AS56">
        <v>46495</v>
      </c>
      <c r="AT56">
        <v>12499</v>
      </c>
      <c r="AU56">
        <v>1339</v>
      </c>
      <c r="AV56">
        <v>505</v>
      </c>
      <c r="AX56" s="7">
        <f t="shared" si="2"/>
        <v>1.1626606530101452E-2</v>
      </c>
      <c r="AY56" s="7">
        <f t="shared" si="3"/>
        <v>6.7965253981751373E-3</v>
      </c>
      <c r="AZ56" s="7">
        <f t="shared" si="4"/>
        <v>2.669905905856528E-3</v>
      </c>
      <c r="BA56" s="7">
        <f t="shared" si="5"/>
        <v>2.3115037361681676E-3</v>
      </c>
      <c r="BB56" s="7">
        <f t="shared" si="6"/>
        <v>9.9647061445770745E-3</v>
      </c>
      <c r="BC56" s="7">
        <f t="shared" si="7"/>
        <v>7.9994060765790007E-3</v>
      </c>
      <c r="BD56" s="7">
        <f t="shared" si="8"/>
        <v>2.8143022884334068E-3</v>
      </c>
      <c r="BE56" s="7">
        <f t="shared" si="9"/>
        <v>2.1986921047361134E-3</v>
      </c>
      <c r="BF56" s="8">
        <f t="shared" si="10"/>
        <v>0.99369942420285562</v>
      </c>
    </row>
    <row r="57" spans="1:58" ht="17.25" thickBot="1" x14ac:dyDescent="0.3">
      <c r="A57" s="5" t="s">
        <v>356</v>
      </c>
      <c r="B57" s="3">
        <v>78</v>
      </c>
      <c r="C57">
        <v>44289</v>
      </c>
      <c r="D57">
        <v>2058114</v>
      </c>
      <c r="E57" s="6">
        <v>57.170925250000003</v>
      </c>
      <c r="F57" s="3">
        <v>22</v>
      </c>
      <c r="G57" s="3">
        <v>18</v>
      </c>
      <c r="H57" s="6">
        <v>71.830985920000003</v>
      </c>
      <c r="I57" s="6">
        <v>21.126760560000001</v>
      </c>
      <c r="J57" s="1" t="s">
        <v>237</v>
      </c>
      <c r="K57" s="6">
        <v>63.23</v>
      </c>
      <c r="L57" s="6">
        <v>44.11</v>
      </c>
      <c r="M57" s="1" t="s">
        <v>237</v>
      </c>
      <c r="N57" t="s">
        <v>13</v>
      </c>
      <c r="O57" s="3" t="s">
        <v>477</v>
      </c>
      <c r="P57" s="3" t="s">
        <v>12</v>
      </c>
      <c r="Q57" s="3" t="s">
        <v>13</v>
      </c>
      <c r="R57" s="3" t="s">
        <v>180</v>
      </c>
      <c r="S57" s="3" t="s">
        <v>181</v>
      </c>
      <c r="T57" s="3" t="s">
        <v>181</v>
      </c>
      <c r="U57" s="3" t="s">
        <v>181</v>
      </c>
      <c r="V57" s="3" t="s">
        <v>182</v>
      </c>
      <c r="W57">
        <v>0.20050299999999999</v>
      </c>
      <c r="AG57" t="s">
        <v>12</v>
      </c>
      <c r="AH57" t="s">
        <v>453</v>
      </c>
      <c r="AI57" t="s">
        <v>180</v>
      </c>
      <c r="AJ57" t="s">
        <v>181</v>
      </c>
      <c r="AK57" t="s">
        <v>181</v>
      </c>
      <c r="AL57" t="s">
        <v>181</v>
      </c>
      <c r="AN57" t="s">
        <v>357</v>
      </c>
      <c r="AO57">
        <v>265876</v>
      </c>
      <c r="AP57">
        <v>66008</v>
      </c>
      <c r="AQ57">
        <v>55654</v>
      </c>
      <c r="AR57">
        <v>19295</v>
      </c>
      <c r="AS57">
        <v>239434</v>
      </c>
      <c r="AT57">
        <v>60651</v>
      </c>
      <c r="AU57">
        <v>78468</v>
      </c>
      <c r="AV57">
        <v>22807</v>
      </c>
      <c r="AX57" s="7">
        <f t="shared" si="2"/>
        <v>5.0829315275540216E-2</v>
      </c>
      <c r="AY57" s="7">
        <f t="shared" si="3"/>
        <v>4.0702689936739651E-2</v>
      </c>
      <c r="AZ57" s="7">
        <f t="shared" si="4"/>
        <v>0.11438871692420262</v>
      </c>
      <c r="BA57" s="7">
        <f t="shared" si="5"/>
        <v>0.11039718957763563</v>
      </c>
      <c r="BB57" s="7">
        <f t="shared" si="6"/>
        <v>5.131496829811092E-2</v>
      </c>
      <c r="BC57" s="7">
        <f t="shared" si="7"/>
        <v>3.8816863585134254E-2</v>
      </c>
      <c r="BD57" s="7">
        <f t="shared" si="8"/>
        <v>0.16492357876683536</v>
      </c>
      <c r="BE57" s="7">
        <f t="shared" si="9"/>
        <v>9.9298160064785229E-2</v>
      </c>
      <c r="BF57" s="8">
        <f t="shared" si="10"/>
        <v>0.85074720761370271</v>
      </c>
    </row>
    <row r="58" spans="1:58" ht="17.25" thickBot="1" x14ac:dyDescent="0.3">
      <c r="A58" s="5" t="s">
        <v>250</v>
      </c>
      <c r="B58" s="3">
        <v>405</v>
      </c>
      <c r="C58">
        <v>8181</v>
      </c>
      <c r="D58">
        <v>2697618</v>
      </c>
      <c r="E58" s="6">
        <v>59.638097909999999</v>
      </c>
      <c r="F58" s="3">
        <v>7</v>
      </c>
      <c r="G58" s="3">
        <v>4</v>
      </c>
      <c r="H58" s="6">
        <v>72.368421049999995</v>
      </c>
      <c r="I58" s="6">
        <v>11.84210526</v>
      </c>
      <c r="J58" s="1" t="s">
        <v>237</v>
      </c>
      <c r="K58" s="6">
        <v>91.2</v>
      </c>
      <c r="L58" s="6">
        <v>17.12</v>
      </c>
      <c r="M58" s="1" t="s">
        <v>237</v>
      </c>
      <c r="N58" t="s">
        <v>126</v>
      </c>
      <c r="O58" s="3" t="s">
        <v>477</v>
      </c>
      <c r="P58" s="3" t="s">
        <v>31</v>
      </c>
      <c r="Q58" s="3" t="s">
        <v>41</v>
      </c>
      <c r="R58" s="3" t="s">
        <v>42</v>
      </c>
      <c r="S58" s="3" t="s">
        <v>43</v>
      </c>
      <c r="T58" s="3" t="s">
        <v>44</v>
      </c>
      <c r="U58" s="3" t="s">
        <v>45</v>
      </c>
      <c r="V58" s="3" t="s">
        <v>46</v>
      </c>
      <c r="W58">
        <v>1.8637600000000001E-2</v>
      </c>
      <c r="X58" t="s">
        <v>542</v>
      </c>
      <c r="Z58" t="s">
        <v>509</v>
      </c>
      <c r="AA58" t="s">
        <v>510</v>
      </c>
      <c r="AB58" t="s">
        <v>511</v>
      </c>
      <c r="AC58" t="s">
        <v>543</v>
      </c>
      <c r="AD58" t="s">
        <v>544</v>
      </c>
      <c r="AE58" t="s">
        <v>545</v>
      </c>
      <c r="AF58" t="s">
        <v>546</v>
      </c>
      <c r="AG58" t="s">
        <v>31</v>
      </c>
      <c r="AH58" t="s">
        <v>436</v>
      </c>
      <c r="AI58" t="s">
        <v>42</v>
      </c>
      <c r="AJ58" t="s">
        <v>43</v>
      </c>
      <c r="AK58" t="s">
        <v>467</v>
      </c>
      <c r="AL58" t="s">
        <v>45</v>
      </c>
      <c r="AM58" t="s">
        <v>46</v>
      </c>
      <c r="AN58" t="s">
        <v>251</v>
      </c>
      <c r="AO58">
        <v>100966</v>
      </c>
      <c r="AP58">
        <v>31283</v>
      </c>
      <c r="AQ58">
        <v>54699</v>
      </c>
      <c r="AR58">
        <v>17613</v>
      </c>
      <c r="AS58">
        <v>95031</v>
      </c>
      <c r="AT58">
        <v>25102</v>
      </c>
      <c r="AU58">
        <v>7860</v>
      </c>
      <c r="AV58">
        <v>3808</v>
      </c>
      <c r="AX58" s="7">
        <f t="shared" si="2"/>
        <v>1.9302353902233345E-2</v>
      </c>
      <c r="AY58" s="7">
        <f t="shared" si="3"/>
        <v>1.9290120126212378E-2</v>
      </c>
      <c r="AZ58" s="7">
        <f t="shared" si="4"/>
        <v>0.11242585307501635</v>
      </c>
      <c r="BA58" s="7">
        <f t="shared" si="5"/>
        <v>0.10077355273547015</v>
      </c>
      <c r="BB58" s="7">
        <f t="shared" si="6"/>
        <v>2.0366834920428088E-2</v>
      </c>
      <c r="BC58" s="7">
        <f t="shared" si="7"/>
        <v>1.6065372536545809E-2</v>
      </c>
      <c r="BD58" s="7">
        <f t="shared" si="8"/>
        <v>1.6520101558690499E-2</v>
      </c>
      <c r="BE58" s="7">
        <f t="shared" si="9"/>
        <v>1.6579444623435882E-2</v>
      </c>
      <c r="BF58" s="8">
        <f t="shared" si="10"/>
        <v>6.4411579735076039</v>
      </c>
    </row>
    <row r="59" spans="1:58" ht="17.25" thickBot="1" x14ac:dyDescent="0.3">
      <c r="A59" s="5" t="s">
        <v>358</v>
      </c>
      <c r="B59" s="3">
        <v>705</v>
      </c>
      <c r="C59">
        <v>6485</v>
      </c>
      <c r="D59">
        <v>2682896</v>
      </c>
      <c r="E59" s="6">
        <v>60.393486770000003</v>
      </c>
      <c r="F59" s="3">
        <v>6</v>
      </c>
      <c r="G59" s="3">
        <v>1</v>
      </c>
      <c r="H59" s="6">
        <v>75</v>
      </c>
      <c r="I59" s="6">
        <v>6.5789473679999997</v>
      </c>
      <c r="J59" s="1" t="s">
        <v>238</v>
      </c>
      <c r="K59" s="6">
        <v>84.78</v>
      </c>
      <c r="L59" s="6">
        <v>10.78</v>
      </c>
      <c r="M59" s="1" t="s">
        <v>237</v>
      </c>
      <c r="N59" t="s">
        <v>126</v>
      </c>
      <c r="O59" s="3" t="s">
        <v>477</v>
      </c>
      <c r="P59" s="3" t="s">
        <v>31</v>
      </c>
      <c r="Q59" s="3" t="s">
        <v>41</v>
      </c>
      <c r="R59" s="3" t="s">
        <v>42</v>
      </c>
      <c r="S59" s="3" t="s">
        <v>43</v>
      </c>
      <c r="T59" s="3" t="s">
        <v>44</v>
      </c>
      <c r="U59" s="3" t="s">
        <v>45</v>
      </c>
      <c r="V59" s="3"/>
      <c r="W59">
        <v>8.6892300000000006E-2</v>
      </c>
      <c r="X59" t="s">
        <v>547</v>
      </c>
      <c r="Z59" t="s">
        <v>509</v>
      </c>
      <c r="AA59" t="s">
        <v>510</v>
      </c>
      <c r="AB59" t="s">
        <v>511</v>
      </c>
      <c r="AC59" t="s">
        <v>543</v>
      </c>
      <c r="AD59" t="s">
        <v>544</v>
      </c>
      <c r="AE59" t="s">
        <v>545</v>
      </c>
      <c r="AF59" t="s">
        <v>548</v>
      </c>
      <c r="AG59" t="s">
        <v>31</v>
      </c>
      <c r="AH59" t="s">
        <v>436</v>
      </c>
      <c r="AI59" t="s">
        <v>42</v>
      </c>
      <c r="AJ59" t="s">
        <v>43</v>
      </c>
      <c r="AK59" t="s">
        <v>467</v>
      </c>
      <c r="AL59" t="s">
        <v>45</v>
      </c>
      <c r="AN59" t="s">
        <v>359</v>
      </c>
      <c r="AO59">
        <v>35655</v>
      </c>
      <c r="AP59">
        <v>11405</v>
      </c>
      <c r="AQ59">
        <v>1309</v>
      </c>
      <c r="AR59">
        <v>391</v>
      </c>
      <c r="AS59">
        <v>33952</v>
      </c>
      <c r="AT59">
        <v>9258</v>
      </c>
      <c r="AU59">
        <v>404</v>
      </c>
      <c r="AV59">
        <v>161</v>
      </c>
      <c r="AX59" s="7">
        <f t="shared" si="2"/>
        <v>6.8164077846416607E-3</v>
      </c>
      <c r="AY59" s="7">
        <f t="shared" si="3"/>
        <v>7.032695714587864E-3</v>
      </c>
      <c r="AZ59" s="7">
        <f t="shared" si="4"/>
        <v>2.6904594540155466E-3</v>
      </c>
      <c r="BA59" s="7">
        <f t="shared" si="5"/>
        <v>2.237123665449885E-3</v>
      </c>
      <c r="BB59" s="7">
        <f t="shared" si="6"/>
        <v>7.2765179701189554E-3</v>
      </c>
      <c r="BC59" s="7">
        <f t="shared" si="7"/>
        <v>5.9251541288877826E-3</v>
      </c>
      <c r="BD59" s="7">
        <f t="shared" si="8"/>
        <v>8.4912481294032588E-4</v>
      </c>
      <c r="BE59" s="7">
        <f t="shared" si="9"/>
        <v>7.0096916606438465E-4</v>
      </c>
      <c r="BF59" s="8">
        <f t="shared" si="10"/>
        <v>3.178893142097972</v>
      </c>
    </row>
    <row r="60" spans="1:58" ht="17.25" thickBot="1" x14ac:dyDescent="0.3">
      <c r="A60" s="5" t="s">
        <v>360</v>
      </c>
      <c r="B60" s="3">
        <v>116</v>
      </c>
      <c r="C60">
        <v>26548</v>
      </c>
      <c r="D60">
        <v>1935659</v>
      </c>
      <c r="E60" s="6">
        <v>56.924801950000003</v>
      </c>
      <c r="F60" s="3">
        <v>16</v>
      </c>
      <c r="G60" s="3">
        <v>15</v>
      </c>
      <c r="H60" s="6">
        <v>56.338028170000001</v>
      </c>
      <c r="I60" s="6">
        <v>4.2253521129999996</v>
      </c>
      <c r="J60" s="1" t="s">
        <v>238</v>
      </c>
      <c r="K60" s="6">
        <v>28.23</v>
      </c>
      <c r="L60" s="6">
        <v>1.143</v>
      </c>
      <c r="M60" s="1" t="s">
        <v>237</v>
      </c>
      <c r="N60" t="s">
        <v>13</v>
      </c>
      <c r="O60" s="3" t="s">
        <v>477</v>
      </c>
      <c r="P60" s="3" t="s">
        <v>12</v>
      </c>
      <c r="Q60" s="3" t="s">
        <v>13</v>
      </c>
      <c r="R60" s="3" t="s">
        <v>180</v>
      </c>
      <c r="S60" s="3" t="s">
        <v>181</v>
      </c>
      <c r="T60" s="3" t="s">
        <v>181</v>
      </c>
      <c r="U60" s="3" t="s">
        <v>181</v>
      </c>
      <c r="V60" s="3" t="s">
        <v>183</v>
      </c>
      <c r="W60">
        <v>0.178176</v>
      </c>
      <c r="AG60" t="s">
        <v>12</v>
      </c>
      <c r="AH60" t="s">
        <v>453</v>
      </c>
      <c r="AI60" t="s">
        <v>180</v>
      </c>
      <c r="AJ60" t="s">
        <v>181</v>
      </c>
      <c r="AK60" t="s">
        <v>181</v>
      </c>
      <c r="AL60" t="s">
        <v>181</v>
      </c>
      <c r="AN60" t="s">
        <v>361</v>
      </c>
      <c r="AO60">
        <v>210825</v>
      </c>
      <c r="AP60">
        <v>49577</v>
      </c>
      <c r="AQ60">
        <v>21134</v>
      </c>
      <c r="AR60">
        <v>6982</v>
      </c>
      <c r="AS60">
        <v>193428</v>
      </c>
      <c r="AT60">
        <v>47910</v>
      </c>
      <c r="AU60">
        <v>39901</v>
      </c>
      <c r="AV60">
        <v>10754</v>
      </c>
      <c r="AX60" s="7">
        <f t="shared" si="2"/>
        <v>4.0304842832620341E-2</v>
      </c>
      <c r="AY60" s="7">
        <f t="shared" si="3"/>
        <v>3.0570798372829684E-2</v>
      </c>
      <c r="AZ60" s="7">
        <f t="shared" si="4"/>
        <v>4.3437868679270103E-2</v>
      </c>
      <c r="BA60" s="7">
        <f t="shared" si="5"/>
        <v>3.9947819519619177E-2</v>
      </c>
      <c r="BB60" s="7">
        <f t="shared" si="6"/>
        <v>4.145506355808698E-2</v>
      </c>
      <c r="BC60" s="7">
        <f t="shared" si="7"/>
        <v>3.0662576616441312E-2</v>
      </c>
      <c r="BD60" s="7">
        <f t="shared" si="8"/>
        <v>8.3863686042405794E-2</v>
      </c>
      <c r="BE60" s="7">
        <f t="shared" si="9"/>
        <v>4.682125721649933E-2</v>
      </c>
      <c r="BF60" s="8">
        <f t="shared" si="10"/>
        <v>0.63806652946767239</v>
      </c>
    </row>
    <row r="61" spans="1:58" ht="17.25" thickBot="1" x14ac:dyDescent="0.3">
      <c r="A61" s="5" t="s">
        <v>362</v>
      </c>
      <c r="B61" s="3">
        <v>1161</v>
      </c>
      <c r="C61">
        <v>4522</v>
      </c>
      <c r="D61">
        <v>4026646</v>
      </c>
      <c r="E61" s="6">
        <v>57.820409150000003</v>
      </c>
      <c r="F61" s="3">
        <v>0</v>
      </c>
      <c r="G61" s="3">
        <v>0</v>
      </c>
      <c r="H61" s="6">
        <v>84.507042249999998</v>
      </c>
      <c r="I61" s="6">
        <v>2.8169014080000001</v>
      </c>
      <c r="J61" s="1" t="s">
        <v>238</v>
      </c>
      <c r="K61" s="6">
        <v>85.33</v>
      </c>
      <c r="L61" s="6">
        <v>10.34</v>
      </c>
      <c r="M61" s="1" t="s">
        <v>237</v>
      </c>
      <c r="N61" t="s">
        <v>12</v>
      </c>
      <c r="O61" s="3" t="s">
        <v>583</v>
      </c>
      <c r="P61" t="s">
        <v>12</v>
      </c>
      <c r="Q61" t="s">
        <v>144</v>
      </c>
      <c r="R61" t="s">
        <v>468</v>
      </c>
      <c r="S61" t="s">
        <v>469</v>
      </c>
      <c r="T61" t="s">
        <v>469</v>
      </c>
      <c r="W61">
        <v>0.20050299999999999</v>
      </c>
      <c r="AG61" t="s">
        <v>12</v>
      </c>
      <c r="AH61" t="s">
        <v>144</v>
      </c>
      <c r="AI61" t="s">
        <v>468</v>
      </c>
      <c r="AJ61" t="s">
        <v>469</v>
      </c>
      <c r="AK61" t="s">
        <v>469</v>
      </c>
      <c r="AN61" t="s">
        <v>363</v>
      </c>
      <c r="AO61">
        <v>37025</v>
      </c>
      <c r="AP61">
        <v>8496</v>
      </c>
      <c r="AQ61">
        <v>251</v>
      </c>
      <c r="AR61">
        <v>42</v>
      </c>
      <c r="AS61">
        <v>45971</v>
      </c>
      <c r="AT61">
        <v>11066</v>
      </c>
      <c r="AU61">
        <v>4129</v>
      </c>
      <c r="AV61">
        <v>1477</v>
      </c>
      <c r="AX61" s="7">
        <f t="shared" si="2"/>
        <v>7.0783199614740571E-3</v>
      </c>
      <c r="AY61" s="7">
        <f t="shared" si="3"/>
        <v>5.2389112486750109E-3</v>
      </c>
      <c r="AZ61" s="7">
        <f t="shared" si="4"/>
        <v>5.1589405879136916E-4</v>
      </c>
      <c r="BA61" s="7">
        <f t="shared" si="5"/>
        <v>2.4030484385906693E-4</v>
      </c>
      <c r="BB61" s="7">
        <f t="shared" si="6"/>
        <v>9.8524036169986597E-3</v>
      </c>
      <c r="BC61" s="7">
        <f t="shared" si="7"/>
        <v>7.0822807939373731E-3</v>
      </c>
      <c r="BD61" s="7">
        <f t="shared" si="8"/>
        <v>8.6783078035411031E-3</v>
      </c>
      <c r="BE61" s="7">
        <f t="shared" si="9"/>
        <v>6.430630175634138E-3</v>
      </c>
      <c r="BF61" s="8">
        <f t="shared" si="10"/>
        <v>5.0049772107921192E-2</v>
      </c>
    </row>
    <row r="62" spans="1:58" ht="17.25" thickBot="1" x14ac:dyDescent="0.3">
      <c r="A62" s="5" t="s">
        <v>364</v>
      </c>
      <c r="B62" s="3">
        <v>73</v>
      </c>
      <c r="C62">
        <v>53487</v>
      </c>
      <c r="D62">
        <v>1945261</v>
      </c>
      <c r="E62" s="6">
        <v>40.119066629999999</v>
      </c>
      <c r="F62" s="3">
        <v>17</v>
      </c>
      <c r="G62" s="3">
        <v>17</v>
      </c>
      <c r="H62" s="6">
        <v>84.507042249999998</v>
      </c>
      <c r="I62" s="6">
        <v>0</v>
      </c>
      <c r="J62" s="1" t="s">
        <v>238</v>
      </c>
      <c r="K62" s="6">
        <v>83.46</v>
      </c>
      <c r="L62" s="6">
        <v>0.80600000000000005</v>
      </c>
      <c r="M62" s="1" t="s">
        <v>238</v>
      </c>
      <c r="N62" t="s">
        <v>14</v>
      </c>
      <c r="O62" s="3" t="s">
        <v>477</v>
      </c>
      <c r="P62" s="3" t="s">
        <v>12</v>
      </c>
      <c r="Q62" s="3" t="s">
        <v>13</v>
      </c>
      <c r="R62" s="3" t="s">
        <v>57</v>
      </c>
      <c r="S62" s="3" t="s">
        <v>58</v>
      </c>
      <c r="T62" s="3" t="s">
        <v>184</v>
      </c>
      <c r="U62" s="3" t="s">
        <v>185</v>
      </c>
      <c r="V62" s="3" t="s">
        <v>186</v>
      </c>
      <c r="W62">
        <v>1</v>
      </c>
      <c r="AG62" t="s">
        <v>12</v>
      </c>
      <c r="AH62" t="s">
        <v>421</v>
      </c>
      <c r="AI62" t="s">
        <v>422</v>
      </c>
      <c r="AJ62" t="s">
        <v>58</v>
      </c>
      <c r="AK62" t="s">
        <v>184</v>
      </c>
      <c r="AL62" t="s">
        <v>185</v>
      </c>
      <c r="AM62" t="s">
        <v>186</v>
      </c>
      <c r="AN62" t="s">
        <v>365</v>
      </c>
      <c r="AO62">
        <v>121938</v>
      </c>
      <c r="AP62">
        <v>35795</v>
      </c>
      <c r="AQ62">
        <v>14318</v>
      </c>
      <c r="AR62">
        <v>6195</v>
      </c>
      <c r="AS62">
        <v>96298</v>
      </c>
      <c r="AT62">
        <v>33451</v>
      </c>
      <c r="AU62">
        <v>5999</v>
      </c>
      <c r="AV62">
        <v>4578</v>
      </c>
      <c r="AX62" s="7">
        <f t="shared" si="2"/>
        <v>2.3311713152254519E-2</v>
      </c>
      <c r="AY62" s="7">
        <f t="shared" si="3"/>
        <v>2.2072366778051081E-2</v>
      </c>
      <c r="AZ62" s="7">
        <f t="shared" si="4"/>
        <v>2.9428570254082961E-2</v>
      </c>
      <c r="BA62" s="7">
        <f t="shared" si="5"/>
        <v>3.5444964469212373E-2</v>
      </c>
      <c r="BB62" s="7">
        <f t="shared" si="6"/>
        <v>2.0638375573943071E-2</v>
      </c>
      <c r="BC62" s="7">
        <f t="shared" si="7"/>
        <v>2.1408763314476692E-2</v>
      </c>
      <c r="BD62" s="7">
        <f t="shared" si="8"/>
        <v>1.2608662754527265E-2</v>
      </c>
      <c r="BE62" s="7">
        <f t="shared" si="9"/>
        <v>1.9931905852439459E-2</v>
      </c>
      <c r="BF62" s="8">
        <f t="shared" si="10"/>
        <v>1.9936201947438108</v>
      </c>
    </row>
    <row r="63" spans="1:58" ht="17.25" thickBot="1" x14ac:dyDescent="0.3">
      <c r="A63" s="5" t="s">
        <v>366</v>
      </c>
      <c r="B63" s="3">
        <v>143</v>
      </c>
      <c r="C63">
        <v>21367</v>
      </c>
      <c r="D63">
        <v>2051687</v>
      </c>
      <c r="E63" s="6">
        <v>59.885571280000001</v>
      </c>
      <c r="F63" s="3">
        <v>21</v>
      </c>
      <c r="G63" s="3">
        <v>21</v>
      </c>
      <c r="H63" s="6">
        <v>91.549295770000001</v>
      </c>
      <c r="I63" s="6">
        <v>0</v>
      </c>
      <c r="J63" s="1" t="s">
        <v>236</v>
      </c>
      <c r="K63" s="6">
        <v>86.65</v>
      </c>
      <c r="L63" s="6">
        <v>1.38</v>
      </c>
      <c r="M63" s="1" t="s">
        <v>238</v>
      </c>
      <c r="N63" t="s">
        <v>12</v>
      </c>
      <c r="O63" s="3" t="s">
        <v>477</v>
      </c>
      <c r="P63" s="3" t="s">
        <v>12</v>
      </c>
      <c r="Q63" s="3" t="s">
        <v>144</v>
      </c>
      <c r="R63" s="3" t="s">
        <v>145</v>
      </c>
      <c r="S63" s="3" t="s">
        <v>187</v>
      </c>
      <c r="T63" s="3" t="s">
        <v>188</v>
      </c>
      <c r="U63" s="3" t="s">
        <v>188</v>
      </c>
      <c r="V63" s="3" t="s">
        <v>189</v>
      </c>
      <c r="W63">
        <v>0.20050299999999999</v>
      </c>
      <c r="AG63" t="s">
        <v>12</v>
      </c>
      <c r="AH63" t="s">
        <v>144</v>
      </c>
      <c r="AI63" t="s">
        <v>145</v>
      </c>
      <c r="AJ63" t="s">
        <v>187</v>
      </c>
      <c r="AK63" t="s">
        <v>188</v>
      </c>
      <c r="AL63" t="s">
        <v>188</v>
      </c>
      <c r="AM63" t="s">
        <v>189</v>
      </c>
      <c r="AN63" t="s">
        <v>367</v>
      </c>
      <c r="AO63">
        <v>202119</v>
      </c>
      <c r="AP63">
        <v>54674</v>
      </c>
      <c r="AQ63">
        <v>5000</v>
      </c>
      <c r="AR63">
        <v>749</v>
      </c>
      <c r="AS63">
        <v>189247</v>
      </c>
      <c r="AT63">
        <v>45462</v>
      </c>
      <c r="AU63">
        <v>4914</v>
      </c>
      <c r="AV63">
        <v>1689</v>
      </c>
      <c r="AX63" s="7">
        <f t="shared" si="2"/>
        <v>3.8640457860720456E-2</v>
      </c>
      <c r="AY63" s="7">
        <f t="shared" si="3"/>
        <v>3.3713775142426732E-2</v>
      </c>
      <c r="AZ63" s="7">
        <f t="shared" si="4"/>
        <v>1.0276774079509346E-2</v>
      </c>
      <c r="BA63" s="7">
        <f t="shared" si="5"/>
        <v>4.2854363821533603E-3</v>
      </c>
      <c r="BB63" s="7">
        <f t="shared" si="6"/>
        <v>4.0559000833267612E-2</v>
      </c>
      <c r="BC63" s="7">
        <f t="shared" si="7"/>
        <v>2.9095847592082131E-2</v>
      </c>
      <c r="BD63" s="7">
        <f t="shared" si="8"/>
        <v>1.0328216165318716E-2</v>
      </c>
      <c r="BE63" s="7">
        <f t="shared" si="9"/>
        <v>7.35364547504811E-3</v>
      </c>
      <c r="BF63" s="8">
        <f t="shared" si="10"/>
        <v>0.82356771916017557</v>
      </c>
    </row>
    <row r="64" spans="1:58" ht="17.25" thickBot="1" x14ac:dyDescent="0.3">
      <c r="A64" s="5" t="s">
        <v>368</v>
      </c>
      <c r="B64" s="3">
        <v>629</v>
      </c>
      <c r="C64">
        <v>3396</v>
      </c>
      <c r="D64">
        <v>1969962</v>
      </c>
      <c r="E64" s="6">
        <v>53.912757919999997</v>
      </c>
      <c r="F64" s="3">
        <v>0</v>
      </c>
      <c r="G64" s="3">
        <v>0</v>
      </c>
      <c r="H64" s="6">
        <v>57.746478869999997</v>
      </c>
      <c r="I64" s="6">
        <v>0</v>
      </c>
      <c r="J64" s="1" t="s">
        <v>238</v>
      </c>
      <c r="K64" s="6">
        <v>68.849999999999994</v>
      </c>
      <c r="L64" s="6">
        <v>0.20599999999999999</v>
      </c>
      <c r="M64" s="1" t="s">
        <v>238</v>
      </c>
      <c r="N64" t="s">
        <v>12</v>
      </c>
      <c r="O64" s="3" t="s">
        <v>583</v>
      </c>
      <c r="P64" t="s">
        <v>12</v>
      </c>
      <c r="Q64" t="s">
        <v>442</v>
      </c>
      <c r="R64" t="s">
        <v>443</v>
      </c>
      <c r="S64" t="s">
        <v>444</v>
      </c>
      <c r="T64" t="s">
        <v>445</v>
      </c>
      <c r="U64" t="s">
        <v>470</v>
      </c>
      <c r="W64">
        <v>1</v>
      </c>
      <c r="AG64" t="s">
        <v>12</v>
      </c>
      <c r="AH64" t="s">
        <v>442</v>
      </c>
      <c r="AI64" t="s">
        <v>443</v>
      </c>
      <c r="AJ64" t="s">
        <v>444</v>
      </c>
      <c r="AK64" t="s">
        <v>445</v>
      </c>
      <c r="AL64" t="s">
        <v>470</v>
      </c>
      <c r="AN64" t="s">
        <v>369</v>
      </c>
      <c r="AO64">
        <v>14621</v>
      </c>
      <c r="AP64">
        <v>5783</v>
      </c>
      <c r="AQ64">
        <v>1</v>
      </c>
      <c r="AR64">
        <v>0</v>
      </c>
      <c r="AS64">
        <v>11954</v>
      </c>
      <c r="AT64">
        <v>4487</v>
      </c>
      <c r="AU64">
        <v>133</v>
      </c>
      <c r="AV64">
        <v>59</v>
      </c>
      <c r="AX64" s="7">
        <f t="shared" si="2"/>
        <v>2.7951955747930368E-3</v>
      </c>
      <c r="AY64" s="7">
        <f t="shared" si="3"/>
        <v>3.5659867880281997E-3</v>
      </c>
      <c r="AZ64" s="7">
        <f t="shared" si="4"/>
        <v>2.0553548159018689E-6</v>
      </c>
      <c r="BA64" s="7">
        <f t="shared" si="5"/>
        <v>0</v>
      </c>
      <c r="BB64" s="7">
        <f t="shared" si="6"/>
        <v>2.5619549898327635E-3</v>
      </c>
      <c r="BC64" s="7">
        <f t="shared" si="7"/>
        <v>2.8716965409720761E-3</v>
      </c>
      <c r="BD64" s="7">
        <f t="shared" si="8"/>
        <v>2.7953861416104788E-4</v>
      </c>
      <c r="BE64" s="7">
        <f t="shared" si="9"/>
        <v>2.5687689936520927E-4</v>
      </c>
      <c r="BF64" s="8">
        <f t="shared" si="10"/>
        <v>3.831646855980165E-3</v>
      </c>
    </row>
    <row r="65" spans="1:58" ht="17.25" thickBot="1" x14ac:dyDescent="0.3">
      <c r="A65" s="5" t="s">
        <v>370</v>
      </c>
      <c r="B65" s="3">
        <v>241</v>
      </c>
      <c r="C65">
        <v>14663</v>
      </c>
      <c r="D65">
        <v>2107860</v>
      </c>
      <c r="E65" s="6">
        <v>58.11006296</v>
      </c>
      <c r="F65" s="3">
        <v>5</v>
      </c>
      <c r="G65" s="3">
        <v>3</v>
      </c>
      <c r="H65" s="6">
        <v>82.894736839999993</v>
      </c>
      <c r="I65" s="6">
        <v>3.9473684210000002</v>
      </c>
      <c r="J65" s="1" t="s">
        <v>238</v>
      </c>
      <c r="K65" s="6">
        <v>80.34</v>
      </c>
      <c r="L65" s="6">
        <v>3.2669999999999999</v>
      </c>
      <c r="M65" s="1" t="s">
        <v>238</v>
      </c>
      <c r="N65" t="s">
        <v>126</v>
      </c>
      <c r="O65" s="3" t="s">
        <v>477</v>
      </c>
      <c r="P65" s="3" t="s">
        <v>31</v>
      </c>
      <c r="Q65" s="3" t="s">
        <v>41</v>
      </c>
      <c r="R65" s="3" t="s">
        <v>42</v>
      </c>
      <c r="S65" s="3" t="s">
        <v>43</v>
      </c>
      <c r="T65" s="3" t="s">
        <v>44</v>
      </c>
      <c r="U65" s="3" t="s">
        <v>45</v>
      </c>
      <c r="V65" s="3" t="s">
        <v>46</v>
      </c>
      <c r="W65">
        <v>7.5242699999999996E-2</v>
      </c>
      <c r="X65" t="s">
        <v>547</v>
      </c>
      <c r="Z65" t="s">
        <v>509</v>
      </c>
      <c r="AA65" t="s">
        <v>510</v>
      </c>
      <c r="AB65" t="s">
        <v>511</v>
      </c>
      <c r="AC65" t="s">
        <v>543</v>
      </c>
      <c r="AD65" t="s">
        <v>544</v>
      </c>
      <c r="AE65" t="s">
        <v>545</v>
      </c>
      <c r="AF65" t="s">
        <v>548</v>
      </c>
      <c r="AG65" t="s">
        <v>31</v>
      </c>
      <c r="AH65" t="s">
        <v>436</v>
      </c>
      <c r="AI65" t="s">
        <v>42</v>
      </c>
      <c r="AJ65" t="s">
        <v>43</v>
      </c>
      <c r="AK65" t="s">
        <v>467</v>
      </c>
      <c r="AL65" t="s">
        <v>45</v>
      </c>
      <c r="AN65" t="s">
        <v>371</v>
      </c>
      <c r="AO65">
        <v>69841</v>
      </c>
      <c r="AP65">
        <v>22311</v>
      </c>
      <c r="AQ65">
        <v>1875</v>
      </c>
      <c r="AR65">
        <v>628</v>
      </c>
      <c r="AS65">
        <v>67851</v>
      </c>
      <c r="AT65">
        <v>18856</v>
      </c>
      <c r="AU65">
        <v>604</v>
      </c>
      <c r="AV65">
        <v>318</v>
      </c>
      <c r="AX65" s="7">
        <f t="shared" si="2"/>
        <v>1.3351976892081285E-2</v>
      </c>
      <c r="AY65" s="7">
        <f t="shared" si="3"/>
        <v>1.3757691721891261E-2</v>
      </c>
      <c r="AZ65" s="7">
        <f t="shared" si="4"/>
        <v>3.8537902798160047E-3</v>
      </c>
      <c r="BA65" s="7">
        <f t="shared" si="5"/>
        <v>3.5931295700831912E-3</v>
      </c>
      <c r="BB65" s="7">
        <f t="shared" si="6"/>
        <v>1.4541677096799635E-2</v>
      </c>
      <c r="BC65" s="7">
        <f t="shared" si="7"/>
        <v>1.2067909511158784E-2</v>
      </c>
      <c r="BD65" s="7">
        <f t="shared" si="8"/>
        <v>1.2694836312276158E-3</v>
      </c>
      <c r="BE65" s="7">
        <f t="shared" si="9"/>
        <v>1.3845229491209585E-3</v>
      </c>
      <c r="BF65" s="8">
        <f t="shared" si="10"/>
        <v>2.8059161213236803</v>
      </c>
    </row>
    <row r="66" spans="1:58" ht="17.25" thickBot="1" x14ac:dyDescent="0.3">
      <c r="A66" s="5" t="s">
        <v>372</v>
      </c>
      <c r="B66" s="3">
        <v>66</v>
      </c>
      <c r="C66">
        <v>55371</v>
      </c>
      <c r="D66">
        <v>1980418</v>
      </c>
      <c r="E66" s="6">
        <v>39.491604000000002</v>
      </c>
      <c r="F66" s="3">
        <v>20</v>
      </c>
      <c r="G66" s="3">
        <v>17</v>
      </c>
      <c r="H66" s="6">
        <v>97.18309859</v>
      </c>
      <c r="I66" s="6">
        <v>0</v>
      </c>
      <c r="J66" s="1" t="s">
        <v>236</v>
      </c>
      <c r="K66" s="6">
        <v>92.77</v>
      </c>
      <c r="L66" s="6">
        <v>1.1180000000000001</v>
      </c>
      <c r="M66" s="1" t="s">
        <v>236</v>
      </c>
      <c r="N66" t="s">
        <v>157</v>
      </c>
      <c r="O66" s="3" t="s">
        <v>477</v>
      </c>
      <c r="P66" s="3" t="s">
        <v>12</v>
      </c>
      <c r="Q66" s="3" t="s">
        <v>13</v>
      </c>
      <c r="R66" s="3" t="s">
        <v>14</v>
      </c>
      <c r="S66" s="3" t="s">
        <v>190</v>
      </c>
      <c r="T66" s="3" t="s">
        <v>191</v>
      </c>
      <c r="U66" s="3" t="s">
        <v>192</v>
      </c>
      <c r="V66" s="3" t="s">
        <v>193</v>
      </c>
      <c r="W66">
        <v>0.20050299999999999</v>
      </c>
      <c r="AG66" t="s">
        <v>12</v>
      </c>
      <c r="AH66" t="s">
        <v>421</v>
      </c>
      <c r="AI66" t="s">
        <v>14</v>
      </c>
      <c r="AJ66" t="s">
        <v>190</v>
      </c>
      <c r="AK66" t="s">
        <v>191</v>
      </c>
      <c r="AL66" t="s">
        <v>192</v>
      </c>
      <c r="AN66" t="s">
        <v>373</v>
      </c>
      <c r="AO66">
        <v>80466</v>
      </c>
      <c r="AP66">
        <v>30953</v>
      </c>
      <c r="AQ66">
        <v>3057</v>
      </c>
      <c r="AR66">
        <v>655</v>
      </c>
      <c r="AS66">
        <v>71399</v>
      </c>
      <c r="AT66">
        <v>32176</v>
      </c>
      <c r="AU66">
        <v>2394</v>
      </c>
      <c r="AV66">
        <v>1174</v>
      </c>
      <c r="AX66" s="7">
        <f t="shared" si="2"/>
        <v>1.5383230088317932E-2</v>
      </c>
      <c r="AY66" s="7">
        <f t="shared" si="3"/>
        <v>1.9086631341835875E-2</v>
      </c>
      <c r="AZ66" s="7">
        <f t="shared" si="4"/>
        <v>6.283219672212014E-3</v>
      </c>
      <c r="BA66" s="7">
        <f t="shared" si="5"/>
        <v>3.747611255421163E-3</v>
      </c>
      <c r="BB66" s="7">
        <f t="shared" si="6"/>
        <v>1.5302076653761877E-2</v>
      </c>
      <c r="BC66" s="7">
        <f t="shared" si="7"/>
        <v>2.0592758614289618E-2</v>
      </c>
      <c r="BD66" s="7">
        <f t="shared" si="8"/>
        <v>5.0316950548988616E-3</v>
      </c>
      <c r="BE66" s="7">
        <f t="shared" si="9"/>
        <v>5.11141491279247E-3</v>
      </c>
      <c r="BF66" s="8">
        <f t="shared" si="10"/>
        <v>0.98893051140963717</v>
      </c>
    </row>
    <row r="67" spans="1:58" ht="17.25" thickBot="1" x14ac:dyDescent="0.3">
      <c r="A67" s="5" t="s">
        <v>374</v>
      </c>
      <c r="B67" s="3">
        <v>357</v>
      </c>
      <c r="C67">
        <v>16176</v>
      </c>
      <c r="D67">
        <v>3548241</v>
      </c>
      <c r="E67" s="6">
        <v>37.892633629999999</v>
      </c>
      <c r="F67" s="3">
        <v>16</v>
      </c>
      <c r="G67" s="3">
        <v>14</v>
      </c>
      <c r="H67" s="6">
        <v>91.549295770000001</v>
      </c>
      <c r="I67" s="6">
        <v>1.4084507040000001</v>
      </c>
      <c r="J67" s="1" t="s">
        <v>238</v>
      </c>
      <c r="K67" s="6">
        <v>91.94</v>
      </c>
      <c r="L67" s="6">
        <v>6.2629999999999999</v>
      </c>
      <c r="M67" s="1" t="s">
        <v>238</v>
      </c>
      <c r="N67" t="s">
        <v>157</v>
      </c>
      <c r="O67" s="3" t="s">
        <v>480</v>
      </c>
      <c r="P67" s="3" t="s">
        <v>12</v>
      </c>
      <c r="Q67" s="3" t="s">
        <v>13</v>
      </c>
      <c r="R67" s="3" t="s">
        <v>14</v>
      </c>
      <c r="S67" s="3" t="s">
        <v>15</v>
      </c>
      <c r="T67" s="3" t="s">
        <v>16</v>
      </c>
      <c r="U67" s="3" t="s">
        <v>155</v>
      </c>
      <c r="V67" s="3" t="s">
        <v>194</v>
      </c>
      <c r="W67">
        <v>0.12651499999999999</v>
      </c>
      <c r="X67" t="s">
        <v>482</v>
      </c>
      <c r="Z67" t="s">
        <v>483</v>
      </c>
      <c r="AA67" t="s">
        <v>484</v>
      </c>
      <c r="AB67" t="s">
        <v>485</v>
      </c>
      <c r="AC67" t="s">
        <v>486</v>
      </c>
      <c r="AD67" t="s">
        <v>487</v>
      </c>
      <c r="AE67" t="s">
        <v>488</v>
      </c>
      <c r="AF67" t="s">
        <v>489</v>
      </c>
      <c r="AG67" t="s">
        <v>12</v>
      </c>
      <c r="AH67" t="s">
        <v>421</v>
      </c>
      <c r="AI67" t="s">
        <v>14</v>
      </c>
      <c r="AJ67" t="s">
        <v>15</v>
      </c>
      <c r="AK67" t="s">
        <v>16</v>
      </c>
      <c r="AL67" t="s">
        <v>420</v>
      </c>
      <c r="AN67" t="s">
        <v>375</v>
      </c>
      <c r="AO67">
        <v>148386</v>
      </c>
      <c r="AP67">
        <v>39476</v>
      </c>
      <c r="AQ67">
        <v>21894</v>
      </c>
      <c r="AR67">
        <v>6764</v>
      </c>
      <c r="AS67">
        <v>130682</v>
      </c>
      <c r="AT67">
        <v>43100</v>
      </c>
      <c r="AU67">
        <v>19550</v>
      </c>
      <c r="AV67">
        <v>11155</v>
      </c>
      <c r="AX67" s="7">
        <f t="shared" si="2"/>
        <v>2.8367956402519632E-2</v>
      </c>
      <c r="AY67" s="7">
        <f t="shared" si="3"/>
        <v>2.4342191672868965E-2</v>
      </c>
      <c r="AZ67" s="7">
        <f t="shared" si="4"/>
        <v>4.4999938339355526E-2</v>
      </c>
      <c r="BA67" s="7">
        <f t="shared" si="5"/>
        <v>3.8700522949112588E-2</v>
      </c>
      <c r="BB67" s="7">
        <f t="shared" si="6"/>
        <v>2.8007478833974E-2</v>
      </c>
      <c r="BC67" s="7">
        <f t="shared" si="7"/>
        <v>2.7584158884755176E-2</v>
      </c>
      <c r="BD67" s="7">
        <f t="shared" si="8"/>
        <v>4.1090074487582604E-2</v>
      </c>
      <c r="BE67" s="7">
        <f t="shared" si="9"/>
        <v>4.8567149363032365E-2</v>
      </c>
      <c r="BF67" s="8">
        <f t="shared" si="10"/>
        <v>0.9335607070315729</v>
      </c>
    </row>
    <row r="68" spans="1:58" ht="17.25" thickBot="1" x14ac:dyDescent="0.3">
      <c r="A68" s="5" t="s">
        <v>376</v>
      </c>
      <c r="B68" s="3">
        <v>101</v>
      </c>
      <c r="C68">
        <v>22098</v>
      </c>
      <c r="D68">
        <v>1415874</v>
      </c>
      <c r="E68" s="6">
        <v>45.584301699999997</v>
      </c>
      <c r="F68" s="3">
        <v>8</v>
      </c>
      <c r="G68" s="3">
        <v>6</v>
      </c>
      <c r="H68" s="6">
        <v>84.507042249999998</v>
      </c>
      <c r="I68" s="6">
        <v>0</v>
      </c>
      <c r="J68" s="1" t="s">
        <v>238</v>
      </c>
      <c r="K68" s="6">
        <v>91.52</v>
      </c>
      <c r="L68" s="6">
        <v>0.84699999999999998</v>
      </c>
      <c r="M68" s="1" t="s">
        <v>236</v>
      </c>
      <c r="N68" t="s">
        <v>12</v>
      </c>
      <c r="O68" s="3" t="s">
        <v>477</v>
      </c>
      <c r="P68" s="3" t="s">
        <v>12</v>
      </c>
      <c r="Q68" s="3" t="s">
        <v>19</v>
      </c>
      <c r="R68" s="3" t="s">
        <v>20</v>
      </c>
      <c r="S68" s="3" t="s">
        <v>21</v>
      </c>
      <c r="T68" s="3" t="s">
        <v>195</v>
      </c>
      <c r="U68" s="3" t="s">
        <v>196</v>
      </c>
      <c r="V68" s="3" t="s">
        <v>197</v>
      </c>
      <c r="W68">
        <v>0.178176</v>
      </c>
      <c r="AG68" t="s">
        <v>12</v>
      </c>
      <c r="AH68" t="s">
        <v>19</v>
      </c>
      <c r="AI68" t="s">
        <v>20</v>
      </c>
      <c r="AJ68" t="s">
        <v>21</v>
      </c>
      <c r="AK68" t="s">
        <v>195</v>
      </c>
      <c r="AL68" t="s">
        <v>196</v>
      </c>
      <c r="AN68" t="s">
        <v>377</v>
      </c>
      <c r="AO68">
        <v>35154</v>
      </c>
      <c r="AP68">
        <v>10949</v>
      </c>
      <c r="AQ68">
        <v>1969</v>
      </c>
      <c r="AR68">
        <v>698</v>
      </c>
      <c r="AS68">
        <v>30942</v>
      </c>
      <c r="AT68">
        <v>10782</v>
      </c>
      <c r="AU68">
        <v>5663</v>
      </c>
      <c r="AV68">
        <v>2554</v>
      </c>
      <c r="AX68" s="7">
        <f t="shared" ref="AX68:AX86" si="11">AO68/AO$89</f>
        <v>6.7206282221649967E-3</v>
      </c>
      <c r="AY68" s="7">
        <f t="shared" si="3"/>
        <v>6.7515112125403351E-3</v>
      </c>
      <c r="AZ68" s="7">
        <f t="shared" si="4"/>
        <v>4.0469936325107803E-3</v>
      </c>
      <c r="BA68" s="7">
        <f t="shared" si="5"/>
        <v>3.993637643181636E-3</v>
      </c>
      <c r="BB68" s="7">
        <f t="shared" si="6"/>
        <v>6.6314213899452377E-3</v>
      </c>
      <c r="BC68" s="7">
        <f t="shared" si="7"/>
        <v>6.9005197469937428E-3</v>
      </c>
      <c r="BD68" s="7">
        <f t="shared" si="8"/>
        <v>1.1902459939804617E-2</v>
      </c>
      <c r="BE68" s="7">
        <f t="shared" si="9"/>
        <v>1.1119722050487195E-2</v>
      </c>
      <c r="BF68" s="8">
        <f t="shared" si="10"/>
        <v>0.34925582983763476</v>
      </c>
    </row>
    <row r="69" spans="1:58" ht="17.25" thickBot="1" x14ac:dyDescent="0.3">
      <c r="A69" s="5" t="s">
        <v>252</v>
      </c>
      <c r="B69" s="3">
        <v>97</v>
      </c>
      <c r="C69">
        <v>71750</v>
      </c>
      <c r="D69">
        <v>3233346</v>
      </c>
      <c r="E69" s="6">
        <v>49.62913726</v>
      </c>
      <c r="F69" s="3">
        <v>9</v>
      </c>
      <c r="G69" s="3">
        <v>4</v>
      </c>
      <c r="H69" s="6">
        <v>90.140845069999997</v>
      </c>
      <c r="I69" s="6">
        <v>1.4084507040000001</v>
      </c>
      <c r="J69" s="1" t="s">
        <v>236</v>
      </c>
      <c r="K69" s="6">
        <v>98.36</v>
      </c>
      <c r="L69" s="6">
        <v>2.4590000000000001</v>
      </c>
      <c r="M69" s="1" t="s">
        <v>236</v>
      </c>
      <c r="N69" t="s">
        <v>12</v>
      </c>
      <c r="O69" s="3" t="s">
        <v>477</v>
      </c>
      <c r="P69" s="3" t="s">
        <v>12</v>
      </c>
      <c r="Q69" s="3" t="s">
        <v>25</v>
      </c>
      <c r="R69" s="3" t="s">
        <v>26</v>
      </c>
      <c r="S69" s="3" t="s">
        <v>27</v>
      </c>
      <c r="T69" s="3" t="s">
        <v>47</v>
      </c>
      <c r="U69" t="s">
        <v>48</v>
      </c>
      <c r="V69" s="3"/>
      <c r="W69">
        <v>0.178176</v>
      </c>
      <c r="AG69" t="s">
        <v>12</v>
      </c>
      <c r="AH69" t="s">
        <v>25</v>
      </c>
      <c r="AI69" t="s">
        <v>26</v>
      </c>
      <c r="AJ69" t="s">
        <v>27</v>
      </c>
      <c r="AK69" t="s">
        <v>47</v>
      </c>
      <c r="AL69" t="s">
        <v>48</v>
      </c>
      <c r="AN69" t="s">
        <v>253</v>
      </c>
      <c r="AO69">
        <v>83320</v>
      </c>
      <c r="AP69">
        <v>28613</v>
      </c>
      <c r="AQ69">
        <v>4768</v>
      </c>
      <c r="AR69">
        <v>1408</v>
      </c>
      <c r="AS69">
        <v>71960</v>
      </c>
      <c r="AT69">
        <v>23848</v>
      </c>
      <c r="AU69">
        <v>2907</v>
      </c>
      <c r="AV69">
        <v>1345</v>
      </c>
      <c r="AX69" s="7">
        <f t="shared" si="11"/>
        <v>1.5928848593923524E-2</v>
      </c>
      <c r="AY69" s="7">
        <f t="shared" si="3"/>
        <v>1.7643710870802503E-2</v>
      </c>
      <c r="AZ69" s="7">
        <f t="shared" si="4"/>
        <v>9.7999317622201113E-3</v>
      </c>
      <c r="BA69" s="7">
        <f t="shared" si="5"/>
        <v>8.0559338131801477E-3</v>
      </c>
      <c r="BB69" s="7">
        <f t="shared" si="6"/>
        <v>1.5422308939967011E-2</v>
      </c>
      <c r="BC69" s="7">
        <f t="shared" si="7"/>
        <v>1.5262807913773583E-2</v>
      </c>
      <c r="BD69" s="7">
        <f t="shared" si="8"/>
        <v>6.1099154238057609E-3</v>
      </c>
      <c r="BE69" s="7">
        <f t="shared" si="9"/>
        <v>5.8559225363763812E-3</v>
      </c>
      <c r="BF69" s="8">
        <f t="shared" si="10"/>
        <v>1.4922369527999577</v>
      </c>
    </row>
    <row r="70" spans="1:58" ht="17.25" thickBot="1" x14ac:dyDescent="0.3">
      <c r="A70" s="5" t="s">
        <v>378</v>
      </c>
      <c r="B70" s="3">
        <v>419</v>
      </c>
      <c r="C70">
        <v>8131</v>
      </c>
      <c r="D70">
        <v>2474266</v>
      </c>
      <c r="E70" s="6">
        <v>68.969867129999997</v>
      </c>
      <c r="F70" s="3">
        <v>15</v>
      </c>
      <c r="G70" s="3">
        <v>14</v>
      </c>
      <c r="H70" s="6">
        <v>73.239436620000006</v>
      </c>
      <c r="I70" s="6">
        <v>1.4084507040000001</v>
      </c>
      <c r="J70" s="1" t="s">
        <v>238</v>
      </c>
      <c r="K70" s="6">
        <v>94.56</v>
      </c>
      <c r="L70" s="6">
        <v>3.399</v>
      </c>
      <c r="M70" s="1" t="s">
        <v>236</v>
      </c>
      <c r="N70" t="s">
        <v>412</v>
      </c>
      <c r="O70" s="3" t="s">
        <v>477</v>
      </c>
      <c r="P70" s="3" t="s">
        <v>12</v>
      </c>
      <c r="Q70" s="3" t="s">
        <v>198</v>
      </c>
      <c r="R70" s="3" t="s">
        <v>199</v>
      </c>
      <c r="S70" s="3" t="s">
        <v>200</v>
      </c>
      <c r="T70" s="3" t="s">
        <v>201</v>
      </c>
      <c r="U70" s="3" t="s">
        <v>202</v>
      </c>
      <c r="V70" s="3" t="s">
        <v>203</v>
      </c>
      <c r="W70">
        <v>1.43307E-2</v>
      </c>
      <c r="X70" t="s">
        <v>549</v>
      </c>
      <c r="Z70" t="s">
        <v>483</v>
      </c>
      <c r="AA70" t="s">
        <v>550</v>
      </c>
      <c r="AB70" t="s">
        <v>551</v>
      </c>
      <c r="AC70" t="s">
        <v>552</v>
      </c>
      <c r="AD70" t="s">
        <v>553</v>
      </c>
      <c r="AE70" t="s">
        <v>554</v>
      </c>
      <c r="AF70" t="s">
        <v>555</v>
      </c>
      <c r="AG70" t="s">
        <v>12</v>
      </c>
      <c r="AH70" t="s">
        <v>198</v>
      </c>
      <c r="AI70" t="s">
        <v>471</v>
      </c>
      <c r="AJ70" t="s">
        <v>200</v>
      </c>
      <c r="AK70" t="s">
        <v>201</v>
      </c>
      <c r="AL70" t="s">
        <v>202</v>
      </c>
      <c r="AM70" t="s">
        <v>203</v>
      </c>
      <c r="AN70" t="s">
        <v>379</v>
      </c>
      <c r="AO70">
        <v>29390</v>
      </c>
      <c r="AP70">
        <v>8771</v>
      </c>
      <c r="AQ70">
        <v>299</v>
      </c>
      <c r="AR70">
        <v>264</v>
      </c>
      <c r="AS70">
        <v>24086</v>
      </c>
      <c r="AT70">
        <v>5714</v>
      </c>
      <c r="AU70">
        <v>480</v>
      </c>
      <c r="AV70">
        <v>255</v>
      </c>
      <c r="AX70" s="7">
        <f t="shared" si="11"/>
        <v>5.6186853117548285E-3</v>
      </c>
      <c r="AY70" s="7">
        <f t="shared" si="3"/>
        <v>5.4084852356554285E-3</v>
      </c>
      <c r="AZ70" s="7">
        <f t="shared" si="4"/>
        <v>6.1455108995465892E-4</v>
      </c>
      <c r="BA70" s="7">
        <f t="shared" si="5"/>
        <v>1.5104875899712778E-3</v>
      </c>
      <c r="BB70" s="7">
        <f t="shared" si="6"/>
        <v>5.1620585481940724E-3</v>
      </c>
      <c r="BC70" s="7">
        <f t="shared" si="7"/>
        <v>3.6569810642109297E-3</v>
      </c>
      <c r="BD70" s="7">
        <f t="shared" si="8"/>
        <v>1.0088611638894962E-3</v>
      </c>
      <c r="BE70" s="7">
        <f t="shared" si="9"/>
        <v>1.1102306667479384E-3</v>
      </c>
      <c r="BF70" s="8">
        <f t="shared" si="10"/>
        <v>1.0028063197651578</v>
      </c>
    </row>
    <row r="71" spans="1:58" ht="17.25" thickBot="1" x14ac:dyDescent="0.3">
      <c r="A71" s="5" t="s">
        <v>380</v>
      </c>
      <c r="B71" s="3">
        <v>291</v>
      </c>
      <c r="C71">
        <v>3041</v>
      </c>
      <c r="D71">
        <v>842319</v>
      </c>
      <c r="E71" s="6">
        <v>46.00416018</v>
      </c>
      <c r="F71" s="3">
        <v>11</v>
      </c>
      <c r="G71" s="3">
        <v>0</v>
      </c>
      <c r="H71" s="6">
        <v>46.478873239999999</v>
      </c>
      <c r="I71" s="6">
        <v>0</v>
      </c>
      <c r="J71" s="1" t="s">
        <v>237</v>
      </c>
      <c r="K71" s="6">
        <v>44.78</v>
      </c>
      <c r="L71" s="6">
        <v>1.587</v>
      </c>
      <c r="M71" s="1" t="s">
        <v>237</v>
      </c>
      <c r="N71" t="s">
        <v>411</v>
      </c>
      <c r="O71" s="3" t="s">
        <v>477</v>
      </c>
      <c r="P71" s="3" t="s">
        <v>12</v>
      </c>
      <c r="Q71" s="3" t="s">
        <v>25</v>
      </c>
      <c r="R71" s="3" t="s">
        <v>26</v>
      </c>
      <c r="S71" s="3" t="s">
        <v>27</v>
      </c>
      <c r="T71" s="3" t="s">
        <v>204</v>
      </c>
      <c r="U71" s="3" t="s">
        <v>205</v>
      </c>
      <c r="V71" s="3"/>
      <c r="W71">
        <v>1</v>
      </c>
      <c r="AG71" t="s">
        <v>12</v>
      </c>
      <c r="AH71" t="s">
        <v>25</v>
      </c>
      <c r="AI71" t="s">
        <v>26</v>
      </c>
      <c r="AJ71" t="s">
        <v>27</v>
      </c>
      <c r="AK71" t="s">
        <v>204</v>
      </c>
      <c r="AL71" t="s">
        <v>205</v>
      </c>
      <c r="AM71" t="s">
        <v>472</v>
      </c>
      <c r="AN71" t="s">
        <v>381</v>
      </c>
      <c r="AO71">
        <v>7007</v>
      </c>
      <c r="AP71">
        <v>2077</v>
      </c>
      <c r="AQ71">
        <v>226</v>
      </c>
      <c r="AR71">
        <v>44</v>
      </c>
      <c r="AS71">
        <v>5761</v>
      </c>
      <c r="AT71">
        <v>1824</v>
      </c>
      <c r="AU71">
        <v>202</v>
      </c>
      <c r="AV71">
        <v>59</v>
      </c>
      <c r="AX71" s="7">
        <f t="shared" si="11"/>
        <v>1.3395756372734293E-3</v>
      </c>
      <c r="AY71" s="7">
        <f t="shared" si="3"/>
        <v>1.2807460762120995E-3</v>
      </c>
      <c r="AZ71" s="7">
        <f t="shared" si="4"/>
        <v>4.6451018839382242E-4</v>
      </c>
      <c r="BA71" s="7">
        <f t="shared" si="5"/>
        <v>2.5174793166187962E-4</v>
      </c>
      <c r="BB71" s="7">
        <f t="shared" si="6"/>
        <v>1.2346848499603942E-3</v>
      </c>
      <c r="BC71" s="7">
        <f t="shared" si="7"/>
        <v>1.1673667240323304E-3</v>
      </c>
      <c r="BD71" s="7">
        <f t="shared" si="8"/>
        <v>4.2456240647016294E-4</v>
      </c>
      <c r="BE71" s="7">
        <f t="shared" si="9"/>
        <v>2.5687689936520927E-4</v>
      </c>
      <c r="BF71" s="8">
        <f t="shared" si="10"/>
        <v>1.0510959874520969</v>
      </c>
    </row>
    <row r="72" spans="1:58" ht="17.25" thickBot="1" x14ac:dyDescent="0.3">
      <c r="A72" s="5" t="s">
        <v>382</v>
      </c>
      <c r="B72" s="3">
        <v>508</v>
      </c>
      <c r="C72">
        <v>2762</v>
      </c>
      <c r="D72">
        <v>1387774</v>
      </c>
      <c r="E72" s="6">
        <v>49.083645230000002</v>
      </c>
      <c r="F72" s="3">
        <v>13</v>
      </c>
      <c r="G72" s="3">
        <v>13</v>
      </c>
      <c r="H72" s="6">
        <v>52.112676059999998</v>
      </c>
      <c r="I72" s="6">
        <v>1.4084507040000001</v>
      </c>
      <c r="J72" s="1" t="s">
        <v>238</v>
      </c>
      <c r="K72" s="6">
        <v>55.32</v>
      </c>
      <c r="L72" s="6">
        <v>4.6079999999999997</v>
      </c>
      <c r="M72" s="1" t="s">
        <v>238</v>
      </c>
      <c r="N72" t="s">
        <v>13</v>
      </c>
      <c r="O72" s="3" t="s">
        <v>477</v>
      </c>
      <c r="P72" s="3" t="s">
        <v>12</v>
      </c>
      <c r="Q72" s="3" t="s">
        <v>13</v>
      </c>
      <c r="R72" s="3" t="s">
        <v>206</v>
      </c>
      <c r="S72" s="3" t="s">
        <v>206</v>
      </c>
      <c r="T72" s="3" t="s">
        <v>206</v>
      </c>
      <c r="U72" s="3" t="s">
        <v>206</v>
      </c>
      <c r="V72" s="3" t="s">
        <v>207</v>
      </c>
      <c r="W72">
        <v>0.178176</v>
      </c>
      <c r="AG72" t="s">
        <v>12</v>
      </c>
      <c r="AH72" t="s">
        <v>453</v>
      </c>
      <c r="AI72" t="s">
        <v>206</v>
      </c>
      <c r="AJ72" t="s">
        <v>206</v>
      </c>
      <c r="AK72" t="s">
        <v>206</v>
      </c>
      <c r="AL72" t="s">
        <v>206</v>
      </c>
      <c r="AM72" t="s">
        <v>207</v>
      </c>
      <c r="AN72" t="s">
        <v>383</v>
      </c>
      <c r="AO72">
        <v>11381</v>
      </c>
      <c r="AP72">
        <v>2230</v>
      </c>
      <c r="AQ72">
        <v>677</v>
      </c>
      <c r="AR72">
        <v>170</v>
      </c>
      <c r="AS72">
        <v>9871</v>
      </c>
      <c r="AT72">
        <v>2891</v>
      </c>
      <c r="AU72">
        <v>1270</v>
      </c>
      <c r="AV72">
        <v>578</v>
      </c>
      <c r="AX72" s="7">
        <f t="shared" si="11"/>
        <v>2.175782835422991E-3</v>
      </c>
      <c r="AY72" s="7">
        <f t="shared" si="3"/>
        <v>1.3750908762412044E-3</v>
      </c>
      <c r="AZ72" s="7">
        <f t="shared" si="4"/>
        <v>1.3914752103655653E-3</v>
      </c>
      <c r="BA72" s="7">
        <f t="shared" si="5"/>
        <v>9.7266246323908046E-4</v>
      </c>
      <c r="BB72" s="7">
        <f t="shared" si="6"/>
        <v>2.1155310109284933E-3</v>
      </c>
      <c r="BC72" s="7">
        <f t="shared" si="7"/>
        <v>1.8502506574437868E-3</v>
      </c>
      <c r="BD72" s="7">
        <f t="shared" si="8"/>
        <v>2.6692784961242916E-3</v>
      </c>
      <c r="BE72" s="7">
        <f t="shared" si="9"/>
        <v>2.5165228446286606E-3</v>
      </c>
      <c r="BF72" s="8">
        <f t="shared" si="10"/>
        <v>0.45588666403896311</v>
      </c>
    </row>
    <row r="73" spans="1:58" ht="17.25" thickBot="1" x14ac:dyDescent="0.3">
      <c r="A73" s="5" t="s">
        <v>384</v>
      </c>
      <c r="B73" s="3">
        <v>651</v>
      </c>
      <c r="C73">
        <v>3858</v>
      </c>
      <c r="D73">
        <v>2256461</v>
      </c>
      <c r="E73" s="6">
        <v>57.268870290000002</v>
      </c>
      <c r="F73" s="3">
        <v>0</v>
      </c>
      <c r="G73" s="3">
        <v>0</v>
      </c>
      <c r="H73" s="6">
        <v>71.830985920000003</v>
      </c>
      <c r="I73" s="6">
        <v>0</v>
      </c>
      <c r="J73" s="1" t="s">
        <v>238</v>
      </c>
      <c r="K73" s="6">
        <v>73.25</v>
      </c>
      <c r="L73" s="6">
        <v>2.9670000000000001</v>
      </c>
      <c r="M73" s="1" t="s">
        <v>238</v>
      </c>
      <c r="N73" t="s">
        <v>12</v>
      </c>
      <c r="O73" s="3" t="s">
        <v>583</v>
      </c>
      <c r="P73" t="s">
        <v>12</v>
      </c>
      <c r="Q73" t="s">
        <v>144</v>
      </c>
      <c r="R73" t="s">
        <v>145</v>
      </c>
      <c r="S73" t="s">
        <v>146</v>
      </c>
      <c r="T73" t="s">
        <v>473</v>
      </c>
      <c r="W73">
        <v>1</v>
      </c>
      <c r="AG73" t="s">
        <v>12</v>
      </c>
      <c r="AH73" t="s">
        <v>144</v>
      </c>
      <c r="AI73" t="s">
        <v>145</v>
      </c>
      <c r="AJ73" t="s">
        <v>146</v>
      </c>
      <c r="AK73" t="s">
        <v>473</v>
      </c>
      <c r="AN73" t="s">
        <v>385</v>
      </c>
      <c r="AO73">
        <v>19494</v>
      </c>
      <c r="AP73">
        <v>6373</v>
      </c>
      <c r="AQ73">
        <v>18</v>
      </c>
      <c r="AR73">
        <v>4</v>
      </c>
      <c r="AS73">
        <v>17718</v>
      </c>
      <c r="AT73">
        <v>5369</v>
      </c>
      <c r="AU73">
        <v>62</v>
      </c>
      <c r="AV73">
        <v>29</v>
      </c>
      <c r="AX73" s="7">
        <f t="shared" si="11"/>
        <v>3.726799981876442E-3</v>
      </c>
      <c r="AY73" s="7">
        <f t="shared" si="3"/>
        <v>3.9298000691861869E-3</v>
      </c>
      <c r="AZ73" s="7">
        <f t="shared" si="4"/>
        <v>3.6996386686233648E-5</v>
      </c>
      <c r="BA73" s="7">
        <f t="shared" si="5"/>
        <v>2.2886175605625423E-5</v>
      </c>
      <c r="BB73" s="7">
        <f t="shared" si="6"/>
        <v>3.797282793195324E-3</v>
      </c>
      <c r="BC73" s="7">
        <f t="shared" si="7"/>
        <v>3.4361797923956041E-3</v>
      </c>
      <c r="BD73" s="7">
        <f t="shared" si="8"/>
        <v>1.3031123366905991E-4</v>
      </c>
      <c r="BE73" s="7">
        <f t="shared" si="9"/>
        <v>1.2626152680662828E-4</v>
      </c>
      <c r="BF73" s="8">
        <f t="shared" si="10"/>
        <v>0.23339407574224269</v>
      </c>
    </row>
    <row r="74" spans="1:58" ht="17.25" thickBot="1" x14ac:dyDescent="0.3">
      <c r="A74" s="5" t="s">
        <v>386</v>
      </c>
      <c r="B74" s="3">
        <v>164</v>
      </c>
      <c r="C74">
        <v>21689</v>
      </c>
      <c r="D74">
        <v>1981201</v>
      </c>
      <c r="E74" s="6">
        <v>49.62279882</v>
      </c>
      <c r="F74" s="3">
        <v>20</v>
      </c>
      <c r="G74" s="3">
        <v>20</v>
      </c>
      <c r="H74" s="6">
        <v>83.098591549999995</v>
      </c>
      <c r="I74" s="6">
        <v>0</v>
      </c>
      <c r="J74" s="1" t="s">
        <v>238</v>
      </c>
      <c r="K74" s="6">
        <v>88.13</v>
      </c>
      <c r="L74" s="6">
        <v>0</v>
      </c>
      <c r="M74" s="1" t="s">
        <v>238</v>
      </c>
      <c r="N74" t="s">
        <v>13</v>
      </c>
      <c r="O74" s="3" t="s">
        <v>477</v>
      </c>
      <c r="P74" s="3" t="s">
        <v>12</v>
      </c>
      <c r="Q74" s="3" t="s">
        <v>13</v>
      </c>
      <c r="R74" s="3" t="s">
        <v>208</v>
      </c>
      <c r="S74" s="3" t="s">
        <v>209</v>
      </c>
      <c r="T74" s="3" t="s">
        <v>210</v>
      </c>
      <c r="U74" s="3" t="s">
        <v>211</v>
      </c>
      <c r="V74" s="3" t="s">
        <v>212</v>
      </c>
      <c r="W74">
        <v>0.20050299999999999</v>
      </c>
      <c r="AG74" t="s">
        <v>12</v>
      </c>
      <c r="AH74" t="s">
        <v>462</v>
      </c>
      <c r="AI74" t="s">
        <v>208</v>
      </c>
      <c r="AJ74" t="s">
        <v>209</v>
      </c>
      <c r="AK74" t="s">
        <v>210</v>
      </c>
      <c r="AL74" t="s">
        <v>211</v>
      </c>
      <c r="AM74" t="s">
        <v>212</v>
      </c>
      <c r="AN74" t="s">
        <v>387</v>
      </c>
      <c r="AO74">
        <v>24376</v>
      </c>
      <c r="AP74">
        <v>9132</v>
      </c>
      <c r="AQ74">
        <v>116</v>
      </c>
      <c r="AR74">
        <v>57</v>
      </c>
      <c r="AS74">
        <v>21041</v>
      </c>
      <c r="AT74">
        <v>8100</v>
      </c>
      <c r="AU74">
        <v>220</v>
      </c>
      <c r="AV74">
        <v>128</v>
      </c>
      <c r="AX74" s="7">
        <f t="shared" si="11"/>
        <v>4.6601249799025418E-3</v>
      </c>
      <c r="AY74" s="7">
        <f t="shared" si="3"/>
        <v>5.6310896331097215E-3</v>
      </c>
      <c r="AZ74" s="7">
        <f t="shared" si="4"/>
        <v>2.3842115864461681E-4</v>
      </c>
      <c r="BA74" s="7">
        <f t="shared" si="5"/>
        <v>3.2612800238016228E-4</v>
      </c>
      <c r="BB74" s="7">
        <f t="shared" si="6"/>
        <v>4.509460844995079E-3</v>
      </c>
      <c r="BC74" s="7">
        <f t="shared" si="7"/>
        <v>5.1840298600119936E-3</v>
      </c>
      <c r="BD74" s="7">
        <f t="shared" si="8"/>
        <v>4.6239470011601901E-4</v>
      </c>
      <c r="BE74" s="7">
        <f t="shared" si="9"/>
        <v>5.5729225624994556E-4</v>
      </c>
      <c r="BF74" s="8">
        <f t="shared" si="10"/>
        <v>0.55364948771803546</v>
      </c>
    </row>
    <row r="75" spans="1:58" ht="17.25" thickBot="1" x14ac:dyDescent="0.3">
      <c r="A75" s="5" t="s">
        <v>388</v>
      </c>
      <c r="B75" s="3">
        <v>280</v>
      </c>
      <c r="C75">
        <v>7137</v>
      </c>
      <c r="D75">
        <v>1365240</v>
      </c>
      <c r="E75" s="6">
        <v>47.704549129999997</v>
      </c>
      <c r="F75" s="3">
        <v>15</v>
      </c>
      <c r="G75" s="3">
        <v>13</v>
      </c>
      <c r="H75" s="6">
        <v>78.873239440000006</v>
      </c>
      <c r="I75" s="6">
        <v>5.6338028170000003</v>
      </c>
      <c r="J75" s="1" t="s">
        <v>238</v>
      </c>
      <c r="K75" s="6">
        <v>68.900000000000006</v>
      </c>
      <c r="L75" s="6">
        <v>0.50900000000000001</v>
      </c>
      <c r="M75" s="1" t="s">
        <v>238</v>
      </c>
      <c r="N75" t="s">
        <v>157</v>
      </c>
      <c r="O75" s="3" t="s">
        <v>477</v>
      </c>
      <c r="P75" s="3" t="s">
        <v>12</v>
      </c>
      <c r="Q75" s="3" t="s">
        <v>13</v>
      </c>
      <c r="R75" s="3" t="s">
        <v>14</v>
      </c>
      <c r="S75" s="3" t="s">
        <v>213</v>
      </c>
      <c r="T75" s="3" t="s">
        <v>214</v>
      </c>
      <c r="U75" s="3" t="s">
        <v>215</v>
      </c>
      <c r="V75" s="3" t="s">
        <v>216</v>
      </c>
      <c r="W75">
        <v>0.20050299999999999</v>
      </c>
      <c r="AG75" t="s">
        <v>12</v>
      </c>
      <c r="AH75" t="s">
        <v>421</v>
      </c>
      <c r="AI75" t="s">
        <v>14</v>
      </c>
      <c r="AJ75" t="s">
        <v>213</v>
      </c>
      <c r="AK75" t="s">
        <v>214</v>
      </c>
      <c r="AL75" t="s">
        <v>215</v>
      </c>
      <c r="AM75" t="s">
        <v>216</v>
      </c>
      <c r="AN75" t="s">
        <v>389</v>
      </c>
      <c r="AO75">
        <v>14163</v>
      </c>
      <c r="AP75">
        <v>3778</v>
      </c>
      <c r="AQ75">
        <v>338</v>
      </c>
      <c r="AR75">
        <v>65</v>
      </c>
      <c r="AS75">
        <v>12107</v>
      </c>
      <c r="AT75">
        <v>3937</v>
      </c>
      <c r="AU75">
        <v>1231</v>
      </c>
      <c r="AV75">
        <v>479</v>
      </c>
      <c r="AX75" s="7">
        <f t="shared" si="11"/>
        <v>2.707636613487024E-3</v>
      </c>
      <c r="AY75" s="7">
        <f t="shared" si="3"/>
        <v>2.3296382647709736E-3</v>
      </c>
      <c r="AZ75" s="7">
        <f t="shared" si="4"/>
        <v>6.9470992777483174E-4</v>
      </c>
      <c r="BA75" s="7">
        <f t="shared" si="5"/>
        <v>3.7190035359141308E-4</v>
      </c>
      <c r="BB75" s="7">
        <f t="shared" si="6"/>
        <v>2.594745613343255E-3</v>
      </c>
      <c r="BC75" s="7">
        <f t="shared" si="7"/>
        <v>2.5196945134403972E-3</v>
      </c>
      <c r="BD75" s="7">
        <f t="shared" si="8"/>
        <v>2.58730852655827E-3</v>
      </c>
      <c r="BE75" s="7">
        <f t="shared" si="9"/>
        <v>2.085492115185343E-3</v>
      </c>
      <c r="BF75" s="8">
        <f t="shared" si="10"/>
        <v>0.22825931665859581</v>
      </c>
    </row>
    <row r="76" spans="1:58" ht="17.25" thickBot="1" x14ac:dyDescent="0.3">
      <c r="A76" s="5" t="s">
        <v>390</v>
      </c>
      <c r="B76" s="3">
        <v>133</v>
      </c>
      <c r="C76">
        <v>23735</v>
      </c>
      <c r="D76">
        <v>1825703</v>
      </c>
      <c r="E76" s="6">
        <v>42.133735530000003</v>
      </c>
      <c r="F76" s="3">
        <v>22</v>
      </c>
      <c r="G76" s="3">
        <v>22</v>
      </c>
      <c r="H76" s="6">
        <v>94.36619718</v>
      </c>
      <c r="I76" s="6">
        <v>1.4084507040000001</v>
      </c>
      <c r="J76" s="1" t="s">
        <v>236</v>
      </c>
      <c r="K76" s="6">
        <v>96.61</v>
      </c>
      <c r="L76" s="6">
        <v>0</v>
      </c>
      <c r="M76" s="1" t="s">
        <v>236</v>
      </c>
      <c r="N76" t="s">
        <v>12</v>
      </c>
      <c r="O76" s="3" t="s">
        <v>477</v>
      </c>
      <c r="P76" s="3" t="s">
        <v>12</v>
      </c>
      <c r="Q76" s="3" t="s">
        <v>217</v>
      </c>
      <c r="R76" s="3" t="s">
        <v>218</v>
      </c>
      <c r="S76" s="3" t="s">
        <v>219</v>
      </c>
      <c r="T76" s="3" t="s">
        <v>220</v>
      </c>
      <c r="U76" s="3" t="s">
        <v>221</v>
      </c>
      <c r="V76" s="3" t="s">
        <v>222</v>
      </c>
      <c r="W76">
        <v>1</v>
      </c>
      <c r="AG76" t="s">
        <v>12</v>
      </c>
      <c r="AH76" t="s">
        <v>217</v>
      </c>
      <c r="AI76" t="s">
        <v>218</v>
      </c>
      <c r="AJ76" t="s">
        <v>219</v>
      </c>
      <c r="AK76" t="s">
        <v>220</v>
      </c>
      <c r="AL76" t="s">
        <v>221</v>
      </c>
      <c r="AM76" t="s">
        <v>222</v>
      </c>
      <c r="AN76" t="s">
        <v>391</v>
      </c>
      <c r="AO76">
        <v>39000</v>
      </c>
      <c r="AP76">
        <v>13250</v>
      </c>
      <c r="AQ76">
        <v>930</v>
      </c>
      <c r="AR76">
        <v>378</v>
      </c>
      <c r="AS76">
        <v>32572</v>
      </c>
      <c r="AT76">
        <v>14242</v>
      </c>
      <c r="AU76">
        <v>3282</v>
      </c>
      <c r="AV76">
        <v>1762</v>
      </c>
      <c r="AX76" s="7">
        <f t="shared" si="11"/>
        <v>7.4558940850098102E-3</v>
      </c>
      <c r="AY76" s="7">
        <f t="shared" si="3"/>
        <v>8.1703830090564845E-3</v>
      </c>
      <c r="AZ76" s="7">
        <f t="shared" si="4"/>
        <v>1.9114799787887382E-3</v>
      </c>
      <c r="BA76" s="7">
        <f t="shared" si="5"/>
        <v>2.1627435947316025E-3</v>
      </c>
      <c r="BB76" s="7">
        <f t="shared" si="6"/>
        <v>6.9807594051223667E-3</v>
      </c>
      <c r="BC76" s="7">
        <f t="shared" si="7"/>
        <v>9.1149325020112113E-3</v>
      </c>
      <c r="BD76" s="7">
        <f t="shared" si="8"/>
        <v>6.898088208094429E-3</v>
      </c>
      <c r="BE76" s="7">
        <f t="shared" si="9"/>
        <v>7.6714762149406573E-3</v>
      </c>
      <c r="BF76" s="8">
        <f t="shared" si="10"/>
        <v>0.27963935332746281</v>
      </c>
    </row>
    <row r="77" spans="1:58" ht="17.25" thickBot="1" x14ac:dyDescent="0.3">
      <c r="A77" s="5" t="s">
        <v>392</v>
      </c>
      <c r="B77" s="3">
        <v>150</v>
      </c>
      <c r="C77">
        <v>19775</v>
      </c>
      <c r="D77">
        <v>1877187</v>
      </c>
      <c r="E77" s="6">
        <v>28.80803225</v>
      </c>
      <c r="F77" s="3">
        <v>22</v>
      </c>
      <c r="G77" s="3">
        <v>22</v>
      </c>
      <c r="H77" s="6">
        <v>94.36619718</v>
      </c>
      <c r="I77" s="6">
        <v>0</v>
      </c>
      <c r="J77" s="1" t="s">
        <v>236</v>
      </c>
      <c r="K77" s="6">
        <v>87.38</v>
      </c>
      <c r="L77" s="6">
        <v>0.71399999999999997</v>
      </c>
      <c r="M77" s="1" t="s">
        <v>238</v>
      </c>
      <c r="N77" t="s">
        <v>411</v>
      </c>
      <c r="O77" s="3" t="s">
        <v>477</v>
      </c>
      <c r="P77" s="3" t="s">
        <v>12</v>
      </c>
      <c r="Q77" s="3" t="s">
        <v>25</v>
      </c>
      <c r="R77" s="3" t="s">
        <v>26</v>
      </c>
      <c r="S77" s="3" t="s">
        <v>27</v>
      </c>
      <c r="T77" s="3" t="s">
        <v>223</v>
      </c>
      <c r="U77" s="3" t="s">
        <v>223</v>
      </c>
      <c r="V77" s="3" t="s">
        <v>224</v>
      </c>
      <c r="W77">
        <v>0.20050299999999999</v>
      </c>
      <c r="AG77" t="s">
        <v>12</v>
      </c>
      <c r="AH77" t="s">
        <v>25</v>
      </c>
      <c r="AI77" t="s">
        <v>26</v>
      </c>
      <c r="AJ77" t="s">
        <v>27</v>
      </c>
      <c r="AK77" t="s">
        <v>223</v>
      </c>
      <c r="AL77" t="s">
        <v>223</v>
      </c>
      <c r="AM77" t="s">
        <v>224</v>
      </c>
      <c r="AN77" t="s">
        <v>393</v>
      </c>
      <c r="AO77">
        <v>37248</v>
      </c>
      <c r="AP77">
        <v>10267</v>
      </c>
      <c r="AQ77">
        <v>242</v>
      </c>
      <c r="AR77">
        <v>73</v>
      </c>
      <c r="AS77">
        <v>35071</v>
      </c>
      <c r="AT77">
        <v>13685</v>
      </c>
      <c r="AU77">
        <v>2813</v>
      </c>
      <c r="AV77">
        <v>905</v>
      </c>
      <c r="AX77" s="7">
        <f t="shared" si="11"/>
        <v>7.1209523814985999E-3</v>
      </c>
      <c r="AY77" s="7">
        <f t="shared" si="3"/>
        <v>6.3309677248288999E-3</v>
      </c>
      <c r="AZ77" s="7">
        <f t="shared" si="4"/>
        <v>4.9739586544825232E-4</v>
      </c>
      <c r="BA77" s="7">
        <f t="shared" si="5"/>
        <v>4.1767270480266394E-4</v>
      </c>
      <c r="BB77" s="7">
        <f t="shared" si="6"/>
        <v>7.5163395891270583E-3</v>
      </c>
      <c r="BC77" s="7">
        <f t="shared" si="7"/>
        <v>8.7584504486745846E-3</v>
      </c>
      <c r="BD77" s="7">
        <f t="shared" si="8"/>
        <v>5.9123467792107339E-3</v>
      </c>
      <c r="BE77" s="7">
        <f t="shared" si="9"/>
        <v>3.940230405517193E-3</v>
      </c>
      <c r="BF77" s="8">
        <f t="shared" si="10"/>
        <v>9.2876062079404589E-2</v>
      </c>
    </row>
    <row r="78" spans="1:58" ht="17.25" thickBot="1" x14ac:dyDescent="0.3">
      <c r="A78" s="5" t="s">
        <v>394</v>
      </c>
      <c r="B78" s="3">
        <v>57</v>
      </c>
      <c r="C78">
        <v>43570</v>
      </c>
      <c r="D78">
        <v>1496756</v>
      </c>
      <c r="E78" s="6">
        <v>53.145284660000002</v>
      </c>
      <c r="F78" s="3">
        <v>0</v>
      </c>
      <c r="G78" s="3">
        <v>0</v>
      </c>
      <c r="H78" s="6">
        <v>78.873239440000006</v>
      </c>
      <c r="I78" s="6">
        <v>0</v>
      </c>
      <c r="J78" s="1" t="s">
        <v>238</v>
      </c>
      <c r="K78" s="6">
        <v>67.34</v>
      </c>
      <c r="L78" s="6">
        <v>0</v>
      </c>
      <c r="M78" s="1" t="s">
        <v>238</v>
      </c>
      <c r="N78" t="s">
        <v>13</v>
      </c>
      <c r="O78" s="3" t="s">
        <v>583</v>
      </c>
      <c r="P78" t="s">
        <v>12</v>
      </c>
      <c r="Q78" t="s">
        <v>462</v>
      </c>
      <c r="R78" t="s">
        <v>208</v>
      </c>
      <c r="S78" t="s">
        <v>463</v>
      </c>
      <c r="T78" t="s">
        <v>463</v>
      </c>
      <c r="W78">
        <v>0.20050299999999999</v>
      </c>
      <c r="AG78" t="s">
        <v>12</v>
      </c>
      <c r="AH78" t="s">
        <v>462</v>
      </c>
      <c r="AI78" t="s">
        <v>208</v>
      </c>
      <c r="AJ78" t="s">
        <v>463</v>
      </c>
      <c r="AK78" t="s">
        <v>463</v>
      </c>
      <c r="AN78" t="s">
        <v>395</v>
      </c>
      <c r="AO78">
        <v>42577</v>
      </c>
      <c r="AP78">
        <v>15598</v>
      </c>
      <c r="AQ78">
        <v>588</v>
      </c>
      <c r="AR78">
        <v>393</v>
      </c>
      <c r="AS78">
        <v>34116</v>
      </c>
      <c r="AT78">
        <v>11903</v>
      </c>
      <c r="AU78">
        <v>954</v>
      </c>
      <c r="AV78">
        <v>1151</v>
      </c>
      <c r="AX78" s="7">
        <f t="shared" si="11"/>
        <v>8.1397333963451977E-3</v>
      </c>
      <c r="AY78" s="7">
        <f t="shared" si="3"/>
        <v>9.6182365415292854E-3</v>
      </c>
      <c r="AZ78" s="7">
        <f t="shared" si="4"/>
        <v>1.208548631750299E-3</v>
      </c>
      <c r="BA78" s="7">
        <f t="shared" si="5"/>
        <v>2.2485667532526976E-3</v>
      </c>
      <c r="BB78" s="7">
        <f t="shared" si="6"/>
        <v>7.3116660894373903E-3</v>
      </c>
      <c r="BC78" s="7">
        <f t="shared" si="7"/>
        <v>7.617963879471946E-3</v>
      </c>
      <c r="BD78" s="7">
        <f t="shared" si="8"/>
        <v>2.0051115632303733E-3</v>
      </c>
      <c r="BE78" s="7">
        <f t="shared" si="9"/>
        <v>5.0112764604975579E-3</v>
      </c>
      <c r="BF78" s="8">
        <f t="shared" si="10"/>
        <v>0.49272009662404193</v>
      </c>
    </row>
    <row r="79" spans="1:58" ht="17.25" thickBot="1" x14ac:dyDescent="0.3">
      <c r="A79" s="5" t="s">
        <v>396</v>
      </c>
      <c r="B79" s="3">
        <v>188</v>
      </c>
      <c r="C79">
        <v>19271</v>
      </c>
      <c r="D79">
        <v>2020518</v>
      </c>
      <c r="E79" s="6">
        <v>51.43812183</v>
      </c>
      <c r="F79" s="3">
        <v>22</v>
      </c>
      <c r="G79" s="3">
        <v>22</v>
      </c>
      <c r="H79" s="6">
        <v>87.323943659999998</v>
      </c>
      <c r="I79" s="6">
        <v>0</v>
      </c>
      <c r="J79" s="1" t="s">
        <v>238</v>
      </c>
      <c r="K79" s="6">
        <v>95.6</v>
      </c>
      <c r="L79" s="6">
        <v>1.0980000000000001</v>
      </c>
      <c r="M79" s="1" t="s">
        <v>236</v>
      </c>
      <c r="N79" t="s">
        <v>12</v>
      </c>
      <c r="O79" s="3" t="s">
        <v>477</v>
      </c>
      <c r="P79" s="3" t="s">
        <v>12</v>
      </c>
      <c r="Q79" s="3" t="s">
        <v>95</v>
      </c>
      <c r="R79" s="3" t="s">
        <v>96</v>
      </c>
      <c r="S79" s="3" t="s">
        <v>97</v>
      </c>
      <c r="T79" s="3" t="s">
        <v>98</v>
      </c>
      <c r="U79" s="3" t="s">
        <v>225</v>
      </c>
      <c r="V79" s="3" t="s">
        <v>226</v>
      </c>
      <c r="W79">
        <v>0.20050299999999999</v>
      </c>
      <c r="AG79" t="s">
        <v>12</v>
      </c>
      <c r="AH79" t="s">
        <v>95</v>
      </c>
      <c r="AI79" t="s">
        <v>96</v>
      </c>
      <c r="AJ79" t="s">
        <v>97</v>
      </c>
      <c r="AK79" t="s">
        <v>98</v>
      </c>
      <c r="AL79" t="s">
        <v>225</v>
      </c>
      <c r="AM79" t="s">
        <v>226</v>
      </c>
      <c r="AN79" t="s">
        <v>397</v>
      </c>
      <c r="AO79">
        <v>31971</v>
      </c>
      <c r="AP79">
        <v>8886</v>
      </c>
      <c r="AQ79">
        <v>2062</v>
      </c>
      <c r="AR79">
        <v>431</v>
      </c>
      <c r="AS79">
        <v>27653</v>
      </c>
      <c r="AT79">
        <v>7900</v>
      </c>
      <c r="AU79">
        <v>3236</v>
      </c>
      <c r="AV79">
        <v>1354</v>
      </c>
      <c r="AX79" s="7">
        <f t="shared" si="11"/>
        <v>6.1121125587653502E-3</v>
      </c>
      <c r="AY79" s="7">
        <f t="shared" si="3"/>
        <v>5.4793979938472393E-3</v>
      </c>
      <c r="AZ79" s="7">
        <f t="shared" si="4"/>
        <v>4.2381416303896545E-3</v>
      </c>
      <c r="BA79" s="7">
        <f t="shared" si="5"/>
        <v>2.4659854215061394E-3</v>
      </c>
      <c r="BB79" s="7">
        <f t="shared" si="6"/>
        <v>5.9265301433700356E-3</v>
      </c>
      <c r="BC79" s="7">
        <f t="shared" si="7"/>
        <v>5.0560291227277473E-3</v>
      </c>
      <c r="BD79" s="7">
        <f t="shared" si="8"/>
        <v>6.801405679888353E-3</v>
      </c>
      <c r="BE79" s="7">
        <f t="shared" si="9"/>
        <v>5.8951071481439556E-3</v>
      </c>
      <c r="BF79" s="8">
        <f t="shared" si="10"/>
        <v>0.52802900628697991</v>
      </c>
    </row>
    <row r="80" spans="1:58" ht="17.25" thickBot="1" x14ac:dyDescent="0.3">
      <c r="A80" s="5" t="s">
        <v>254</v>
      </c>
      <c r="B80" s="3">
        <v>441</v>
      </c>
      <c r="C80">
        <v>5391</v>
      </c>
      <c r="D80">
        <v>1950796</v>
      </c>
      <c r="E80" s="6">
        <v>37.391022730000003</v>
      </c>
      <c r="F80" s="3">
        <v>19</v>
      </c>
      <c r="G80" s="3">
        <v>19</v>
      </c>
      <c r="H80" s="6">
        <v>77.464788729999995</v>
      </c>
      <c r="I80" s="6">
        <v>0</v>
      </c>
      <c r="J80" s="1" t="s">
        <v>238</v>
      </c>
      <c r="K80" s="6">
        <v>88.67</v>
      </c>
      <c r="L80" s="6">
        <v>2.6589999999999998</v>
      </c>
      <c r="M80" s="1" t="s">
        <v>238</v>
      </c>
      <c r="N80" t="s">
        <v>12</v>
      </c>
      <c r="O80" s="3" t="s">
        <v>477</v>
      </c>
      <c r="P80" s="3" t="s">
        <v>12</v>
      </c>
      <c r="Q80" s="3" t="s">
        <v>25</v>
      </c>
      <c r="R80" s="3" t="s">
        <v>26</v>
      </c>
      <c r="S80" s="3" t="s">
        <v>27</v>
      </c>
      <c r="T80" s="3" t="s">
        <v>47</v>
      </c>
      <c r="U80" s="3" t="s">
        <v>48</v>
      </c>
      <c r="V80" s="3" t="s">
        <v>49</v>
      </c>
      <c r="W80">
        <v>1.15627E-2</v>
      </c>
      <c r="X80" t="s">
        <v>497</v>
      </c>
      <c r="Z80" t="s">
        <v>483</v>
      </c>
      <c r="AA80" t="s">
        <v>498</v>
      </c>
      <c r="AB80" t="s">
        <v>499</v>
      </c>
      <c r="AC80" t="s">
        <v>500</v>
      </c>
      <c r="AD80" t="s">
        <v>573</v>
      </c>
      <c r="AE80" t="s">
        <v>574</v>
      </c>
      <c r="AF80" t="s">
        <v>575</v>
      </c>
      <c r="AG80" t="s">
        <v>12</v>
      </c>
      <c r="AH80" t="s">
        <v>25</v>
      </c>
      <c r="AI80" t="s">
        <v>26</v>
      </c>
      <c r="AJ80" t="s">
        <v>27</v>
      </c>
      <c r="AK80" t="s">
        <v>47</v>
      </c>
      <c r="AL80" t="s">
        <v>48</v>
      </c>
      <c r="AM80" t="s">
        <v>49</v>
      </c>
      <c r="AN80" t="s">
        <v>255</v>
      </c>
      <c r="AO80">
        <v>21996</v>
      </c>
      <c r="AP80">
        <v>6327</v>
      </c>
      <c r="AQ80">
        <v>2582</v>
      </c>
      <c r="AR80">
        <v>954</v>
      </c>
      <c r="AS80">
        <v>11928</v>
      </c>
      <c r="AT80">
        <v>4710</v>
      </c>
      <c r="AU80">
        <v>972</v>
      </c>
      <c r="AV80">
        <v>246</v>
      </c>
      <c r="AX80" s="7">
        <f t="shared" si="11"/>
        <v>4.2051242639455332E-3</v>
      </c>
      <c r="AY80" s="7">
        <f t="shared" si="3"/>
        <v>3.9014349659094623E-3</v>
      </c>
      <c r="AZ80" s="7">
        <f t="shared" si="4"/>
        <v>5.3069261346586263E-3</v>
      </c>
      <c r="BA80" s="7">
        <f t="shared" si="5"/>
        <v>5.4583528819416634E-3</v>
      </c>
      <c r="BB80" s="7">
        <f t="shared" si="6"/>
        <v>2.556382727013987E-3</v>
      </c>
      <c r="BC80" s="7">
        <f t="shared" si="7"/>
        <v>3.0144173630440112E-3</v>
      </c>
      <c r="BD80" s="7">
        <f t="shared" si="8"/>
        <v>2.0429438568762294E-3</v>
      </c>
      <c r="BE80" s="7">
        <f t="shared" si="9"/>
        <v>1.0710460549803642E-3</v>
      </c>
      <c r="BF80" s="8">
        <f t="shared" si="10"/>
        <v>3.457069329483446</v>
      </c>
    </row>
    <row r="81" spans="1:58" ht="17.25" thickBot="1" x14ac:dyDescent="0.3">
      <c r="A81" s="5" t="s">
        <v>398</v>
      </c>
      <c r="B81" s="3">
        <v>329</v>
      </c>
      <c r="C81">
        <v>6290</v>
      </c>
      <c r="D81">
        <v>1613311</v>
      </c>
      <c r="E81" s="6">
        <v>36.534325590000002</v>
      </c>
      <c r="F81" s="3">
        <v>10</v>
      </c>
      <c r="G81" s="3">
        <v>8</v>
      </c>
      <c r="H81" s="6">
        <v>59.154929580000001</v>
      </c>
      <c r="I81" s="6">
        <v>1.4084507040000001</v>
      </c>
      <c r="J81" s="1" t="s">
        <v>238</v>
      </c>
      <c r="K81" s="6">
        <v>69.209999999999994</v>
      </c>
      <c r="L81" s="6">
        <v>3.7890000000000001</v>
      </c>
      <c r="M81" s="1" t="s">
        <v>238</v>
      </c>
      <c r="N81" t="s">
        <v>157</v>
      </c>
      <c r="O81" s="3" t="s">
        <v>477</v>
      </c>
      <c r="P81" s="3" t="s">
        <v>12</v>
      </c>
      <c r="Q81" s="3" t="s">
        <v>13</v>
      </c>
      <c r="R81" s="3" t="s">
        <v>14</v>
      </c>
      <c r="S81" s="3" t="s">
        <v>53</v>
      </c>
      <c r="T81" s="3" t="s">
        <v>54</v>
      </c>
      <c r="U81" s="3" t="s">
        <v>55</v>
      </c>
      <c r="V81" s="3" t="s">
        <v>56</v>
      </c>
      <c r="W81">
        <v>0.20050299999999999</v>
      </c>
      <c r="AG81" t="s">
        <v>12</v>
      </c>
      <c r="AH81" t="s">
        <v>421</v>
      </c>
      <c r="AI81" t="s">
        <v>14</v>
      </c>
      <c r="AJ81" t="s">
        <v>53</v>
      </c>
      <c r="AK81" t="s">
        <v>54</v>
      </c>
      <c r="AL81" t="s">
        <v>55</v>
      </c>
      <c r="AN81" t="s">
        <v>399</v>
      </c>
      <c r="AO81">
        <v>17226</v>
      </c>
      <c r="AP81">
        <v>5095</v>
      </c>
      <c r="AQ81">
        <v>872</v>
      </c>
      <c r="AR81">
        <v>539</v>
      </c>
      <c r="AS81">
        <v>14445</v>
      </c>
      <c r="AT81">
        <v>4831</v>
      </c>
      <c r="AU81">
        <v>465</v>
      </c>
      <c r="AV81">
        <v>323</v>
      </c>
      <c r="AX81" s="7">
        <f t="shared" si="11"/>
        <v>3.2932110643174102E-3</v>
      </c>
      <c r="AY81" s="7">
        <f t="shared" si="3"/>
        <v>3.1417435042371913E-3</v>
      </c>
      <c r="AZ81" s="7">
        <f t="shared" si="4"/>
        <v>1.79226939946643E-3</v>
      </c>
      <c r="BA81" s="7">
        <f t="shared" si="5"/>
        <v>3.0839121628580255E-3</v>
      </c>
      <c r="BB81" s="7">
        <f t="shared" si="6"/>
        <v>3.0958206314316773E-3</v>
      </c>
      <c r="BC81" s="7">
        <f t="shared" si="7"/>
        <v>3.0918578091009806E-3</v>
      </c>
      <c r="BD81" s="7">
        <f t="shared" si="8"/>
        <v>9.7733425251794932E-4</v>
      </c>
      <c r="BE81" s="7">
        <f t="shared" si="9"/>
        <v>1.406292177880722E-3</v>
      </c>
      <c r="BF81" s="8">
        <f t="shared" si="10"/>
        <v>2.0456987303622465</v>
      </c>
    </row>
    <row r="82" spans="1:58" ht="17.25" thickBot="1" x14ac:dyDescent="0.3">
      <c r="A82" s="5" t="s">
        <v>400</v>
      </c>
      <c r="B82" s="3">
        <v>189</v>
      </c>
      <c r="C82">
        <v>16642</v>
      </c>
      <c r="D82">
        <v>1947115</v>
      </c>
      <c r="E82" s="6">
        <v>39.293463940000002</v>
      </c>
      <c r="F82" s="3">
        <v>15</v>
      </c>
      <c r="G82" s="3">
        <v>13</v>
      </c>
      <c r="H82" s="6">
        <v>85.915492959999995</v>
      </c>
      <c r="I82" s="6">
        <v>0</v>
      </c>
      <c r="J82" s="1" t="s">
        <v>238</v>
      </c>
      <c r="K82" s="6">
        <v>84.61</v>
      </c>
      <c r="L82" s="6">
        <v>1.006</v>
      </c>
      <c r="M82" s="1" t="s">
        <v>238</v>
      </c>
      <c r="N82" t="s">
        <v>157</v>
      </c>
      <c r="O82" s="3" t="s">
        <v>477</v>
      </c>
      <c r="P82" s="3" t="s">
        <v>12</v>
      </c>
      <c r="Q82" s="3" t="s">
        <v>13</v>
      </c>
      <c r="R82" s="3" t="s">
        <v>14</v>
      </c>
      <c r="S82" s="3" t="s">
        <v>53</v>
      </c>
      <c r="T82" s="3" t="s">
        <v>54</v>
      </c>
      <c r="U82" s="3" t="s">
        <v>55</v>
      </c>
      <c r="V82" s="3" t="s">
        <v>56</v>
      </c>
      <c r="W82">
        <v>0.20050299999999999</v>
      </c>
      <c r="AG82" t="s">
        <v>12</v>
      </c>
      <c r="AH82" t="s">
        <v>421</v>
      </c>
      <c r="AI82" t="s">
        <v>14</v>
      </c>
      <c r="AJ82" t="s">
        <v>53</v>
      </c>
      <c r="AK82" t="s">
        <v>54</v>
      </c>
      <c r="AL82" t="s">
        <v>55</v>
      </c>
      <c r="AN82" t="s">
        <v>401</v>
      </c>
      <c r="AO82">
        <v>26910</v>
      </c>
      <c r="AP82">
        <v>5996</v>
      </c>
      <c r="AQ82">
        <v>1215</v>
      </c>
      <c r="AR82">
        <v>410</v>
      </c>
      <c r="AS82">
        <v>22121</v>
      </c>
      <c r="AT82">
        <v>5915</v>
      </c>
      <c r="AU82">
        <v>1051</v>
      </c>
      <c r="AV82">
        <v>364</v>
      </c>
      <c r="AX82" s="7">
        <f t="shared" si="11"/>
        <v>5.1445669186567693E-3</v>
      </c>
      <c r="AY82" s="7">
        <f t="shared" si="3"/>
        <v>3.6973295488530325E-3</v>
      </c>
      <c r="AZ82" s="7">
        <f t="shared" si="4"/>
        <v>2.497256101320771E-3</v>
      </c>
      <c r="BA82" s="7">
        <f t="shared" si="5"/>
        <v>2.3458329995766059E-3</v>
      </c>
      <c r="BB82" s="7">
        <f t="shared" si="6"/>
        <v>4.7409240697750179E-3</v>
      </c>
      <c r="BC82" s="7">
        <f t="shared" si="7"/>
        <v>3.7856218051815979E-3</v>
      </c>
      <c r="BD82" s="7">
        <f t="shared" si="8"/>
        <v>2.2089855900997092E-3</v>
      </c>
      <c r="BE82" s="7">
        <f t="shared" si="9"/>
        <v>1.5847998537107826E-3</v>
      </c>
      <c r="BF82" s="8">
        <f t="shared" si="10"/>
        <v>1.276584870870547</v>
      </c>
    </row>
    <row r="83" spans="1:58" ht="17.25" thickBot="1" x14ac:dyDescent="0.3">
      <c r="A83" s="5" t="s">
        <v>402</v>
      </c>
      <c r="B83" s="3">
        <v>350</v>
      </c>
      <c r="C83">
        <v>13918</v>
      </c>
      <c r="D83">
        <v>2558825</v>
      </c>
      <c r="E83" s="6">
        <v>48.425794140000001</v>
      </c>
      <c r="F83" s="3">
        <v>22</v>
      </c>
      <c r="G83" s="3">
        <v>22</v>
      </c>
      <c r="H83" s="6">
        <v>85.915492959999995</v>
      </c>
      <c r="I83" s="6">
        <v>1.4084507040000001</v>
      </c>
      <c r="J83" s="1" t="s">
        <v>238</v>
      </c>
      <c r="K83" s="6">
        <v>89.21</v>
      </c>
      <c r="L83" s="6">
        <v>2.2280000000000002</v>
      </c>
      <c r="M83" s="1" t="s">
        <v>238</v>
      </c>
      <c r="N83" t="s">
        <v>13</v>
      </c>
      <c r="O83" s="3" t="s">
        <v>583</v>
      </c>
      <c r="P83" s="3" t="s">
        <v>12</v>
      </c>
      <c r="Q83" s="3" t="s">
        <v>13</v>
      </c>
      <c r="R83" s="3" t="s">
        <v>227</v>
      </c>
      <c r="S83" s="3" t="s">
        <v>228</v>
      </c>
      <c r="T83" s="3" t="s">
        <v>228</v>
      </c>
      <c r="U83" s="3" t="s">
        <v>229</v>
      </c>
      <c r="V83" s="3" t="s">
        <v>230</v>
      </c>
      <c r="W83">
        <v>0.14286599999999999</v>
      </c>
      <c r="X83" t="s">
        <v>556</v>
      </c>
      <c r="Z83" t="s">
        <v>483</v>
      </c>
      <c r="AA83" t="s">
        <v>484</v>
      </c>
      <c r="AB83" t="s">
        <v>485</v>
      </c>
      <c r="AC83" t="s">
        <v>486</v>
      </c>
      <c r="AD83" t="s">
        <v>557</v>
      </c>
      <c r="AE83" t="s">
        <v>558</v>
      </c>
      <c r="AF83" t="s">
        <v>559</v>
      </c>
      <c r="AG83" t="s">
        <v>12</v>
      </c>
      <c r="AH83" t="s">
        <v>453</v>
      </c>
      <c r="AI83" t="s">
        <v>227</v>
      </c>
      <c r="AJ83" t="s">
        <v>228</v>
      </c>
      <c r="AK83" t="s">
        <v>228</v>
      </c>
      <c r="AL83" t="s">
        <v>229</v>
      </c>
      <c r="AM83" t="s">
        <v>230</v>
      </c>
      <c r="AN83" t="s">
        <v>403</v>
      </c>
      <c r="AO83">
        <v>37658</v>
      </c>
      <c r="AP83">
        <v>8601</v>
      </c>
      <c r="AQ83">
        <v>1077</v>
      </c>
      <c r="AR83">
        <v>248</v>
      </c>
      <c r="AS83">
        <v>32020</v>
      </c>
      <c r="AT83">
        <v>9689</v>
      </c>
      <c r="AU83">
        <v>3024</v>
      </c>
      <c r="AV83">
        <v>1324</v>
      </c>
      <c r="AX83" s="7">
        <f t="shared" si="11"/>
        <v>7.1993348577769085E-3</v>
      </c>
      <c r="AY83" s="7">
        <f t="shared" ref="AY83:AY86" si="12">AP83/AP$89</f>
        <v>5.3036576800675334E-3</v>
      </c>
      <c r="AZ83" s="7">
        <f t="shared" ref="AZ83:AZ86" si="13">AQ83/AQ$89</f>
        <v>2.2136171367263132E-3</v>
      </c>
      <c r="BA83" s="7">
        <f t="shared" ref="BA83:BA86" si="14">AR83/AR$89</f>
        <v>1.4189428875487761E-3</v>
      </c>
      <c r="BB83" s="7">
        <f t="shared" ref="BB83:BB86" si="15">AS83/AS$89</f>
        <v>6.8624559791237317E-3</v>
      </c>
      <c r="BC83" s="7">
        <f t="shared" ref="BC83:BC86" si="16">AT83/AT$89</f>
        <v>6.2009957177353338E-3</v>
      </c>
      <c r="BD83" s="7">
        <f t="shared" ref="BD83:BD86" si="17">AU83/AU$89</f>
        <v>6.3558253325038255E-3</v>
      </c>
      <c r="BE83" s="7">
        <f t="shared" ref="BE83:BE86" si="18">AV83/AV$89</f>
        <v>5.7644917755853746E-3</v>
      </c>
      <c r="BF83" s="8">
        <f t="shared" si="10"/>
        <v>0.2997083320411385</v>
      </c>
    </row>
    <row r="84" spans="1:58" ht="17.25" thickBot="1" x14ac:dyDescent="0.3">
      <c r="A84" s="5" t="s">
        <v>404</v>
      </c>
      <c r="B84" s="3">
        <v>112</v>
      </c>
      <c r="C84">
        <v>28672</v>
      </c>
      <c r="D84">
        <v>1752903</v>
      </c>
      <c r="E84" s="6">
        <v>37.401994729999998</v>
      </c>
      <c r="F84" s="3">
        <v>21</v>
      </c>
      <c r="G84" s="3">
        <v>15</v>
      </c>
      <c r="H84" s="6">
        <v>100</v>
      </c>
      <c r="I84" s="6">
        <v>0</v>
      </c>
      <c r="J84" s="1" t="s">
        <v>236</v>
      </c>
      <c r="K84" s="6">
        <v>96.61</v>
      </c>
      <c r="L84" s="6">
        <v>2.0670000000000002</v>
      </c>
      <c r="M84" s="1" t="s">
        <v>236</v>
      </c>
      <c r="N84" t="s">
        <v>231</v>
      </c>
      <c r="O84" s="3" t="s">
        <v>477</v>
      </c>
      <c r="P84" s="3" t="s">
        <v>12</v>
      </c>
      <c r="Q84" s="3" t="s">
        <v>13</v>
      </c>
      <c r="R84" s="3" t="s">
        <v>61</v>
      </c>
      <c r="S84" s="3" t="s">
        <v>231</v>
      </c>
      <c r="T84" s="3" t="s">
        <v>232</v>
      </c>
      <c r="U84" s="3" t="s">
        <v>233</v>
      </c>
      <c r="V84" t="s">
        <v>584</v>
      </c>
      <c r="W84">
        <v>2.24566E-2</v>
      </c>
      <c r="X84" t="s">
        <v>560</v>
      </c>
      <c r="Z84" t="s">
        <v>483</v>
      </c>
      <c r="AA84" t="s">
        <v>484</v>
      </c>
      <c r="AB84" t="s">
        <v>561</v>
      </c>
      <c r="AC84" t="s">
        <v>562</v>
      </c>
      <c r="AD84" t="s">
        <v>563</v>
      </c>
      <c r="AE84" t="s">
        <v>564</v>
      </c>
      <c r="AF84" t="s">
        <v>565</v>
      </c>
      <c r="AG84" t="s">
        <v>12</v>
      </c>
      <c r="AH84" t="s">
        <v>13</v>
      </c>
      <c r="AI84" t="s">
        <v>61</v>
      </c>
      <c r="AJ84" t="s">
        <v>231</v>
      </c>
      <c r="AK84" t="s">
        <v>232</v>
      </c>
      <c r="AL84" t="s">
        <v>233</v>
      </c>
      <c r="AM84" t="s">
        <v>474</v>
      </c>
      <c r="AN84" t="s">
        <v>405</v>
      </c>
      <c r="AO84">
        <v>26892</v>
      </c>
      <c r="AP84">
        <v>12326</v>
      </c>
      <c r="AQ84">
        <v>14</v>
      </c>
      <c r="AR84">
        <v>2</v>
      </c>
      <c r="AS84">
        <v>25716</v>
      </c>
      <c r="AT84">
        <v>13089</v>
      </c>
      <c r="AU84">
        <v>16</v>
      </c>
      <c r="AV84">
        <v>2</v>
      </c>
      <c r="AX84" s="7">
        <f t="shared" si="11"/>
        <v>5.1411257367713799E-3</v>
      </c>
      <c r="AY84" s="7">
        <f t="shared" si="12"/>
        <v>7.6006144128022814E-3</v>
      </c>
      <c r="AZ84" s="7">
        <f t="shared" si="13"/>
        <v>2.8774967422626169E-5</v>
      </c>
      <c r="BA84" s="7">
        <f t="shared" si="14"/>
        <v>1.1443087802812711E-5</v>
      </c>
      <c r="BB84" s="7">
        <f t="shared" si="15"/>
        <v>5.5113965633712021E-3</v>
      </c>
      <c r="BC84" s="7">
        <f t="shared" si="16"/>
        <v>8.377008251567529E-3</v>
      </c>
      <c r="BD84" s="7">
        <f t="shared" si="17"/>
        <v>3.36287054629832E-5</v>
      </c>
      <c r="BE84" s="7">
        <f t="shared" si="18"/>
        <v>8.7076915039053993E-6</v>
      </c>
      <c r="BF84" s="8">
        <f t="shared" si="10"/>
        <v>0.94996405237067116</v>
      </c>
    </row>
    <row r="85" spans="1:58" ht="17.25" thickBot="1" x14ac:dyDescent="0.3">
      <c r="A85" s="5" t="s">
        <v>406</v>
      </c>
      <c r="B85" s="3">
        <v>88</v>
      </c>
      <c r="C85">
        <v>48147</v>
      </c>
      <c r="D85">
        <v>2136519</v>
      </c>
      <c r="E85" s="6">
        <v>46.634816870000002</v>
      </c>
      <c r="F85" s="3">
        <v>21</v>
      </c>
      <c r="G85" s="3">
        <v>21</v>
      </c>
      <c r="H85" s="6">
        <v>87.323943659999998</v>
      </c>
      <c r="I85" s="6">
        <v>0</v>
      </c>
      <c r="J85" s="1" t="s">
        <v>238</v>
      </c>
      <c r="K85" s="6">
        <v>95.57</v>
      </c>
      <c r="L85" s="6">
        <v>0.34899999999999998</v>
      </c>
      <c r="M85" s="1" t="s">
        <v>236</v>
      </c>
      <c r="N85" t="s">
        <v>157</v>
      </c>
      <c r="O85" s="3" t="s">
        <v>583</v>
      </c>
      <c r="P85" s="3" t="s">
        <v>12</v>
      </c>
      <c r="Q85" s="3" t="s">
        <v>13</v>
      </c>
      <c r="R85" s="3" t="s">
        <v>14</v>
      </c>
      <c r="S85" s="3" t="s">
        <v>15</v>
      </c>
      <c r="T85" s="3" t="s">
        <v>154</v>
      </c>
      <c r="U85" s="3" t="s">
        <v>234</v>
      </c>
      <c r="V85" s="3" t="s">
        <v>235</v>
      </c>
      <c r="W85">
        <v>0.14871500000000001</v>
      </c>
      <c r="X85" t="s">
        <v>566</v>
      </c>
      <c r="Y85" t="s">
        <v>567</v>
      </c>
      <c r="Z85" t="s">
        <v>483</v>
      </c>
      <c r="AA85" t="s">
        <v>550</v>
      </c>
      <c r="AB85" t="s">
        <v>551</v>
      </c>
      <c r="AC85" t="s">
        <v>568</v>
      </c>
      <c r="AD85" t="s">
        <v>569</v>
      </c>
      <c r="AE85" t="s">
        <v>570</v>
      </c>
      <c r="AF85" t="s">
        <v>571</v>
      </c>
      <c r="AG85" t="s">
        <v>12</v>
      </c>
      <c r="AH85" t="s">
        <v>421</v>
      </c>
      <c r="AI85" t="s">
        <v>14</v>
      </c>
      <c r="AJ85" t="s">
        <v>15</v>
      </c>
      <c r="AK85" t="s">
        <v>455</v>
      </c>
      <c r="AL85" t="s">
        <v>234</v>
      </c>
      <c r="AM85" t="s">
        <v>235</v>
      </c>
      <c r="AN85" t="s">
        <v>407</v>
      </c>
      <c r="AO85">
        <v>126897</v>
      </c>
      <c r="AP85">
        <v>24280</v>
      </c>
      <c r="AQ85">
        <v>4816</v>
      </c>
      <c r="AR85">
        <v>948</v>
      </c>
      <c r="AS85">
        <v>103948</v>
      </c>
      <c r="AT85">
        <v>20098</v>
      </c>
      <c r="AU85">
        <v>5708</v>
      </c>
      <c r="AV85">
        <v>1818</v>
      </c>
      <c r="AX85" s="7">
        <f t="shared" si="11"/>
        <v>2.4259758761679229E-2</v>
      </c>
      <c r="AY85" s="7">
        <f t="shared" si="12"/>
        <v>1.4971841468671051E-2</v>
      </c>
      <c r="AZ85" s="7">
        <f t="shared" si="13"/>
        <v>9.8985887933834022E-3</v>
      </c>
      <c r="BA85" s="7">
        <f t="shared" si="14"/>
        <v>5.4240236185332247E-3</v>
      </c>
      <c r="BB85" s="7">
        <f t="shared" si="15"/>
        <v>2.2277906749467634E-2</v>
      </c>
      <c r="BC85" s="7">
        <f t="shared" si="16"/>
        <v>1.2862794089693957E-2</v>
      </c>
      <c r="BD85" s="7">
        <f t="shared" si="17"/>
        <v>1.1997040673919258E-2</v>
      </c>
      <c r="BE85" s="7">
        <f t="shared" si="18"/>
        <v>7.9152915770500081E-3</v>
      </c>
      <c r="BF85" s="8">
        <f t="shared" si="10"/>
        <v>0.76950365325341408</v>
      </c>
    </row>
    <row r="86" spans="1:58" s="13" customFormat="1" ht="17.25" thickBot="1" x14ac:dyDescent="0.3">
      <c r="A86" s="9" t="s">
        <v>256</v>
      </c>
      <c r="B86" s="10">
        <v>601</v>
      </c>
      <c r="C86" s="13">
        <v>4324</v>
      </c>
      <c r="D86" s="13">
        <v>2188577</v>
      </c>
      <c r="E86" s="11">
        <v>31.64517888</v>
      </c>
      <c r="F86" s="10">
        <v>15</v>
      </c>
      <c r="G86" s="10">
        <v>15</v>
      </c>
      <c r="H86" s="11">
        <v>77.464788729999995</v>
      </c>
      <c r="I86" s="11">
        <v>2.8169014080000001</v>
      </c>
      <c r="J86" s="12" t="s">
        <v>238</v>
      </c>
      <c r="K86" s="11">
        <v>77.58</v>
      </c>
      <c r="L86" s="11">
        <v>0.55500000000000005</v>
      </c>
      <c r="M86" s="12" t="s">
        <v>238</v>
      </c>
      <c r="N86" s="13" t="s">
        <v>12</v>
      </c>
      <c r="O86" s="10" t="s">
        <v>477</v>
      </c>
      <c r="P86" s="10" t="s">
        <v>12</v>
      </c>
      <c r="Q86" s="10" t="s">
        <v>25</v>
      </c>
      <c r="R86" s="10" t="s">
        <v>26</v>
      </c>
      <c r="S86" s="10" t="s">
        <v>27</v>
      </c>
      <c r="T86" s="10" t="s">
        <v>50</v>
      </c>
      <c r="U86" s="10" t="s">
        <v>51</v>
      </c>
      <c r="V86" s="10" t="s">
        <v>52</v>
      </c>
      <c r="W86" s="13">
        <v>0.20050299999999999</v>
      </c>
      <c r="AG86" s="13" t="s">
        <v>12</v>
      </c>
      <c r="AH86" s="13" t="s">
        <v>25</v>
      </c>
      <c r="AI86" s="13" t="s">
        <v>26</v>
      </c>
      <c r="AJ86" s="13" t="s">
        <v>27</v>
      </c>
      <c r="AK86" s="13" t="s">
        <v>50</v>
      </c>
      <c r="AL86" s="13" t="s">
        <v>51</v>
      </c>
      <c r="AM86" s="13" t="s">
        <v>52</v>
      </c>
      <c r="AN86" s="13" t="s">
        <v>257</v>
      </c>
      <c r="AO86" s="13">
        <v>18090</v>
      </c>
      <c r="AP86" s="13">
        <v>7886</v>
      </c>
      <c r="AQ86" s="13">
        <v>457</v>
      </c>
      <c r="AR86" s="13">
        <v>154</v>
      </c>
      <c r="AS86" s="13">
        <v>16731</v>
      </c>
      <c r="AT86" s="13">
        <v>9543</v>
      </c>
      <c r="AU86" s="13">
        <v>878</v>
      </c>
      <c r="AV86" s="13">
        <v>632</v>
      </c>
      <c r="AX86" s="14">
        <f t="shared" si="11"/>
        <v>3.4583877948160891E-3</v>
      </c>
      <c r="AY86" s="14">
        <f t="shared" si="12"/>
        <v>4.8627653139184475E-3</v>
      </c>
      <c r="AZ86" s="14">
        <f t="shared" si="13"/>
        <v>9.3929715086715423E-4</v>
      </c>
      <c r="BA86" s="14">
        <f t="shared" si="14"/>
        <v>8.8111776081657874E-4</v>
      </c>
      <c r="BB86" s="14">
        <f t="shared" si="15"/>
        <v>3.5857511238825469E-3</v>
      </c>
      <c r="BC86" s="14">
        <f t="shared" si="16"/>
        <v>6.1075551795178344E-3</v>
      </c>
      <c r="BD86" s="14">
        <f t="shared" si="17"/>
        <v>1.8453752122812033E-3</v>
      </c>
      <c r="BE86" s="14">
        <f t="shared" si="18"/>
        <v>2.7516305152341064E-3</v>
      </c>
      <c r="BF86" s="17">
        <f t="shared" si="10"/>
        <v>0.39600014000149414</v>
      </c>
    </row>
    <row r="87" spans="1:58" x14ac:dyDescent="0.3">
      <c r="K87" s="6"/>
      <c r="L87" s="6"/>
      <c r="M87" s="1"/>
      <c r="AN87" t="s">
        <v>589</v>
      </c>
      <c r="AO87">
        <f>SUM(AO3:AO86)</f>
        <v>4270306</v>
      </c>
      <c r="AP87">
        <f t="shared" ref="AP87:AV87" si="19">SUM(AP3:AP86)</f>
        <v>1335736</v>
      </c>
      <c r="AQ87">
        <f t="shared" si="19"/>
        <v>392355</v>
      </c>
      <c r="AR87">
        <f t="shared" si="19"/>
        <v>142184</v>
      </c>
      <c r="AS87">
        <f t="shared" si="19"/>
        <v>3778574</v>
      </c>
      <c r="AT87">
        <f t="shared" si="19"/>
        <v>1270040</v>
      </c>
      <c r="AU87">
        <f t="shared" si="19"/>
        <v>375995</v>
      </c>
      <c r="AV87">
        <f t="shared" si="19"/>
        <v>192161</v>
      </c>
      <c r="AX87" s="7">
        <f>AO87/AO$89</f>
        <v>0.81638331401492059</v>
      </c>
      <c r="AY87" s="7">
        <f t="shared" ref="AY87:BE88" si="20">AP87/AP$89</f>
        <v>0.82365846935736386</v>
      </c>
      <c r="AZ87" s="7">
        <f t="shared" si="20"/>
        <v>0.80642873879317789</v>
      </c>
      <c r="BA87" s="7">
        <f t="shared" si="20"/>
        <v>0.81351199807756125</v>
      </c>
      <c r="BB87" s="7">
        <f t="shared" si="20"/>
        <v>0.80981566954595485</v>
      </c>
      <c r="BC87" s="7">
        <f t="shared" si="20"/>
        <v>0.81283028190242379</v>
      </c>
      <c r="BD87" s="7">
        <f t="shared" si="20"/>
        <v>0.79026406940964811</v>
      </c>
      <c r="BE87" s="7">
        <f t="shared" si="20"/>
        <v>0.83663935354098273</v>
      </c>
    </row>
    <row r="88" spans="1:58" x14ac:dyDescent="0.3">
      <c r="K88" s="6"/>
      <c r="L88" s="6"/>
      <c r="M88" s="1"/>
      <c r="P88" t="s">
        <v>591</v>
      </c>
      <c r="Q88" t="s">
        <v>592</v>
      </c>
      <c r="AN88" t="s">
        <v>586</v>
      </c>
      <c r="AO88">
        <v>960455</v>
      </c>
      <c r="AP88">
        <v>285975</v>
      </c>
      <c r="AQ88">
        <v>94179</v>
      </c>
      <c r="AR88">
        <v>32594</v>
      </c>
      <c r="AS88">
        <v>887394</v>
      </c>
      <c r="AT88">
        <v>292451</v>
      </c>
      <c r="AU88">
        <v>99789</v>
      </c>
      <c r="AV88">
        <v>37521</v>
      </c>
      <c r="AX88" s="7">
        <f>AO88/AO$89</f>
        <v>0.18361668598507941</v>
      </c>
      <c r="AY88" s="7">
        <f t="shared" si="20"/>
        <v>0.17634153064263608</v>
      </c>
      <c r="AZ88" s="7">
        <f t="shared" si="20"/>
        <v>0.19357126120682214</v>
      </c>
      <c r="BA88" s="7">
        <f t="shared" si="20"/>
        <v>0.18648800192243875</v>
      </c>
      <c r="BB88" s="7">
        <f t="shared" si="20"/>
        <v>0.19018433045404512</v>
      </c>
      <c r="BC88" s="7">
        <f t="shared" si="20"/>
        <v>0.18716971809757624</v>
      </c>
      <c r="BD88" s="7">
        <f t="shared" si="20"/>
        <v>0.20973593059035192</v>
      </c>
      <c r="BE88" s="7">
        <f t="shared" si="20"/>
        <v>0.16336064645901724</v>
      </c>
    </row>
    <row r="89" spans="1:58" x14ac:dyDescent="0.3">
      <c r="K89" s="6"/>
      <c r="L89" s="6"/>
      <c r="M89" s="1"/>
      <c r="O89" s="15" t="s">
        <v>236</v>
      </c>
      <c r="P89" s="16">
        <f>COUNTIF(J3:J86,"H")</f>
        <v>16</v>
      </c>
      <c r="Q89" s="16">
        <f>COUNTIF(M3:M86,"H")</f>
        <v>21</v>
      </c>
      <c r="R89" s="16"/>
      <c r="AN89" t="s">
        <v>587</v>
      </c>
      <c r="AO89">
        <f>SUM(AO87:AO88)</f>
        <v>5230761</v>
      </c>
      <c r="AP89">
        <f t="shared" ref="AP89:AV89" si="21">SUM(AP87:AP88)</f>
        <v>1621711</v>
      </c>
      <c r="AQ89">
        <f t="shared" si="21"/>
        <v>486534</v>
      </c>
      <c r="AR89">
        <f t="shared" si="21"/>
        <v>174778</v>
      </c>
      <c r="AS89">
        <f t="shared" si="21"/>
        <v>4665968</v>
      </c>
      <c r="AT89">
        <f t="shared" si="21"/>
        <v>1562491</v>
      </c>
      <c r="AU89">
        <f t="shared" si="21"/>
        <v>475784</v>
      </c>
      <c r="AV89">
        <f t="shared" si="21"/>
        <v>229682</v>
      </c>
    </row>
    <row r="90" spans="1:58" x14ac:dyDescent="0.3">
      <c r="K90" s="6"/>
      <c r="L90" s="6"/>
      <c r="M90" s="1"/>
      <c r="O90" s="15" t="s">
        <v>238</v>
      </c>
      <c r="P90" s="16">
        <f>COUNTIF(J3:J86,"M")</f>
        <v>49</v>
      </c>
      <c r="Q90" s="16">
        <f>COUNTIF(M3:M86,"M")</f>
        <v>38</v>
      </c>
      <c r="R90" s="16"/>
    </row>
    <row r="91" spans="1:58" x14ac:dyDescent="0.3">
      <c r="K91" s="6"/>
      <c r="L91" s="6"/>
      <c r="M91" s="1"/>
      <c r="O91" s="15" t="s">
        <v>237</v>
      </c>
      <c r="P91" s="16">
        <f>COUNTIF(J3:J86,"L")</f>
        <v>19</v>
      </c>
      <c r="Q91" s="16">
        <f>COUNTIF(M3:M86,"L")</f>
        <v>25</v>
      </c>
      <c r="R91" s="16"/>
    </row>
  </sheetData>
  <autoFilter ref="A2:BF91"/>
  <mergeCells count="7">
    <mergeCell ref="AG1:AM1"/>
    <mergeCell ref="Z1:AF1"/>
    <mergeCell ref="F1:G1"/>
    <mergeCell ref="B1:E1"/>
    <mergeCell ref="H1:M1"/>
    <mergeCell ref="X1:Y1"/>
    <mergeCell ref="P1:V1"/>
  </mergeCells>
  <phoneticPr fontId="21" type="noConversion"/>
  <conditionalFormatting sqref="H3:H86">
    <cfRule type="iconSet" priority="48">
      <iconSet>
        <cfvo type="percent" val="0"/>
        <cfvo type="num" val="50"/>
        <cfvo type="num" val="90"/>
      </iconSet>
    </cfRule>
  </conditionalFormatting>
  <conditionalFormatting sqref="J3:J86 N3:N86 C3:D86">
    <cfRule type="iconSet" priority="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3:K86">
    <cfRule type="iconSet" priority="46">
      <iconSet>
        <cfvo type="percent" val="0"/>
        <cfvo type="num" val="50"/>
        <cfvo type="num" val="90"/>
      </iconSet>
    </cfRule>
  </conditionalFormatting>
  <conditionalFormatting sqref="M3">
    <cfRule type="iconSet" priority="4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8:M86">
    <cfRule type="iconSet" priority="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4">
    <cfRule type="iconSet" priority="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5">
    <cfRule type="iconSet" priority="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6">
    <cfRule type="iconSet" priority="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7">
    <cfRule type="iconSet" priority="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W3:W85">
    <cfRule type="cellIs" dxfId="0" priority="35" operator="between">
      <formula>0</formula>
      <formula>0.06</formula>
    </cfRule>
  </conditionalFormatting>
  <conditionalFormatting sqref="M87">
    <cfRule type="iconSet" priority="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90">
    <cfRule type="iconSet" priority="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88:M89">
    <cfRule type="iconSet" priority="2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7:K91">
    <cfRule type="iconSet" priority="51">
      <iconSet>
        <cfvo type="percent" val="0"/>
        <cfvo type="num" val="50"/>
        <cfvo type="num" val="90"/>
      </iconSet>
    </cfRule>
  </conditionalFormatting>
  <conditionalFormatting sqref="M91">
    <cfRule type="iconSet" priority="5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F1:BF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" id="{D41C8DE1-8DDD-4BFB-BE8B-02A2479E1C36}">
            <x14:iconSet custom="1">
              <x14:cfvo type="percent">
                <xm:f>0</xm:f>
              </x14:cfvo>
              <x14:cfvo type="num">
                <xm:f>5</xm:f>
              </x14:cfvo>
              <x14:cfvo type="num">
                <xm:f>20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I3:I86</xm:sqref>
        </x14:conditionalFormatting>
        <x14:conditionalFormatting xmlns:xm="http://schemas.microsoft.com/office/excel/2006/main">
          <x14:cfRule type="iconSet" priority="45" id="{0D126C5B-0D98-4FAF-BC8A-075783157693}">
            <x14:iconSet custom="1">
              <x14:cfvo type="percent">
                <xm:f>0</xm:f>
              </x14:cfvo>
              <x14:cfvo type="num">
                <xm:f>5</xm:f>
              </x14:cfvo>
              <x14:cfvo type="num">
                <xm:f>20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L3:L86</xm:sqref>
        </x14:conditionalFormatting>
        <x14:conditionalFormatting xmlns:xm="http://schemas.microsoft.com/office/excel/2006/main">
          <x14:cfRule type="iconSet" priority="52" id="{04797349-B900-4E82-B5AC-7B98579829DD}">
            <x14:iconSet custom="1">
              <x14:cfvo type="percent">
                <xm:f>0</xm:f>
              </x14:cfvo>
              <x14:cfvo type="num">
                <xm:f>5</xm:f>
              </x14:cfvo>
              <x14:cfvo type="num">
                <xm:f>20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L87:L91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DAS_v2.summary.v2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</dc:creator>
  <cp:lastModifiedBy>kornel</cp:lastModifiedBy>
  <dcterms:created xsi:type="dcterms:W3CDTF">2020-07-24T10:01:03Z</dcterms:created>
  <dcterms:modified xsi:type="dcterms:W3CDTF">2021-03-25T15:07:27Z</dcterms:modified>
</cp:coreProperties>
</file>