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uqjkiewa/Documents/AGDSdocuments/A_Publications/InitialAnalysis/PhenotypeReview/BMJ_Open/"/>
    </mc:Choice>
  </mc:AlternateContent>
  <xr:revisionPtr revIDLastSave="0" documentId="13_ncr:1_{BD2B74E0-33BE-E341-97FC-E9EFD0449981}" xr6:coauthVersionLast="47" xr6:coauthVersionMax="47" xr10:uidLastSave="{00000000-0000-0000-0000-000000000000}"/>
  <bookViews>
    <workbookView xWindow="60" yWindow="460" windowWidth="29740" windowHeight="14680" activeTab="7" xr2:uid="{7E74A0DE-35C7-6745-9866-784FA6E147B2}"/>
  </bookViews>
  <sheets>
    <sheet name="Table S1" sheetId="1" r:id="rId1"/>
    <sheet name="Table S2" sheetId="6" r:id="rId2"/>
    <sheet name="Table S3" sheetId="2" r:id="rId3"/>
    <sheet name="Table S4" sheetId="4" r:id="rId4"/>
    <sheet name="Table S5" sheetId="9" r:id="rId5"/>
    <sheet name="Table S6" sheetId="5" r:id="rId6"/>
    <sheet name="Table S7" sheetId="8" r:id="rId7"/>
    <sheet name="Table S8"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5" l="1"/>
  <c r="I5" i="5"/>
  <c r="E6" i="5"/>
  <c r="E5" i="5"/>
  <c r="G53" i="7" l="1"/>
  <c r="G52" i="7"/>
  <c r="I46" i="5"/>
  <c r="I43" i="5"/>
  <c r="E44" i="5"/>
  <c r="E43" i="5"/>
  <c r="I53" i="5"/>
  <c r="E8" i="5"/>
  <c r="E9" i="5"/>
  <c r="E11" i="5"/>
  <c r="E12" i="5"/>
  <c r="E13" i="5"/>
  <c r="E14" i="5"/>
  <c r="E15" i="5"/>
  <c r="E16" i="5"/>
  <c r="E52" i="5"/>
  <c r="M42" i="7"/>
  <c r="M45" i="7"/>
  <c r="M41" i="7"/>
  <c r="G42" i="7"/>
  <c r="G43" i="7"/>
  <c r="G44" i="7"/>
  <c r="G45" i="7"/>
  <c r="G46" i="7"/>
  <c r="G47" i="7"/>
  <c r="G41" i="7"/>
  <c r="I9" i="5"/>
  <c r="M7" i="7"/>
  <c r="M6" i="7"/>
  <c r="G7" i="7"/>
  <c r="G6" i="7"/>
  <c r="M13" i="7" l="1"/>
  <c r="M12" i="7"/>
  <c r="M11" i="7"/>
  <c r="M9" i="7"/>
  <c r="G14" i="7"/>
  <c r="G13" i="7"/>
  <c r="G12" i="7"/>
  <c r="G11" i="7"/>
  <c r="G9" i="7"/>
  <c r="I11" i="5"/>
  <c r="M52" i="7"/>
  <c r="M16" i="7"/>
  <c r="M10" i="7"/>
  <c r="G17" i="7"/>
  <c r="G10" i="7"/>
  <c r="I52" i="5" l="1"/>
  <c r="I12" i="5"/>
</calcChain>
</file>

<file path=xl/sharedStrings.xml><?xml version="1.0" encoding="utf-8"?>
<sst xmlns="http://schemas.openxmlformats.org/spreadsheetml/2006/main" count="1205" uniqueCount="887">
  <si>
    <t>Process</t>
  </si>
  <si>
    <t>Number</t>
  </si>
  <si>
    <t>Completed online survey</t>
  </si>
  <si>
    <t>Bipolar Disorder</t>
  </si>
  <si>
    <t>Anorexia</t>
  </si>
  <si>
    <t>ADHD</t>
  </si>
  <si>
    <t>Anxiety Disorder</t>
  </si>
  <si>
    <t>Panic Attacks</t>
  </si>
  <si>
    <t>Obsessive Compulsive Disorder</t>
  </si>
  <si>
    <t>PTSD</t>
  </si>
  <si>
    <t>Specific Phobia</t>
  </si>
  <si>
    <t>Social Anxiety Disorder</t>
  </si>
  <si>
    <t>Personality Disorder</t>
  </si>
  <si>
    <t>%</t>
  </si>
  <si>
    <t>Seasonal Affective Disorder</t>
  </si>
  <si>
    <t>List of disorders</t>
  </si>
  <si>
    <t>Interference</t>
  </si>
  <si>
    <t>Professional help</t>
  </si>
  <si>
    <t>Medication</t>
  </si>
  <si>
    <t>Hospitalisation</t>
  </si>
  <si>
    <t>67 (0.36)</t>
  </si>
  <si>
    <t>306 (0.43)</t>
  </si>
  <si>
    <t>596 (0.80)</t>
  </si>
  <si>
    <t>486 (0.66)</t>
  </si>
  <si>
    <t>82 (0.11)</t>
  </si>
  <si>
    <t>326 (0.44)</t>
  </si>
  <si>
    <t>Characteristic</t>
  </si>
  <si>
    <t>OR</t>
  </si>
  <si>
    <t>CI</t>
  </si>
  <si>
    <t>P</t>
  </si>
  <si>
    <t>P (Bonferroni Adjustment for multiple tests)</t>
  </si>
  <si>
    <t>0.96-0.98</t>
  </si>
  <si>
    <t>227/41</t>
  </si>
  <si>
    <t>10.9/6.5</t>
  </si>
  <si>
    <t>80/9</t>
  </si>
  <si>
    <t>4.1/1.5</t>
  </si>
  <si>
    <t>Depression severity: More than 9 episodes</t>
  </si>
  <si>
    <t>Depression severity: Below average age at first episode</t>
  </si>
  <si>
    <t>Education, N(tests)=3</t>
  </si>
  <si>
    <t>Did not complete high school</t>
  </si>
  <si>
    <t>123/40</t>
  </si>
  <si>
    <t>5.4/6.0</t>
  </si>
  <si>
    <t>0.7-1.5</t>
  </si>
  <si>
    <t>0.8-1.9</t>
  </si>
  <si>
    <t>Completed post-secondary education</t>
  </si>
  <si>
    <t>83.8/84.7</t>
  </si>
  <si>
    <t>0.7-1.1</t>
  </si>
  <si>
    <t>Comorbidity, N(tests)=12</t>
  </si>
  <si>
    <t>74.1/67.1</t>
  </si>
  <si>
    <t>1.0-1.5</t>
  </si>
  <si>
    <t>112/19</t>
  </si>
  <si>
    <t>1.2-3.2</t>
  </si>
  <si>
    <t>97/21</t>
  </si>
  <si>
    <t>4.3/3.1</t>
  </si>
  <si>
    <t>0.8-2.2</t>
  </si>
  <si>
    <t>97/12</t>
  </si>
  <si>
    <t>4.3/1.8</t>
  </si>
  <si>
    <t>56.3/48.1</t>
  </si>
  <si>
    <t>201/64</t>
  </si>
  <si>
    <t>8.9/9.5</t>
  </si>
  <si>
    <t>0.7-1.3</t>
  </si>
  <si>
    <t>147/32</t>
  </si>
  <si>
    <t>6.5/4.8</t>
  </si>
  <si>
    <t>452/103</t>
  </si>
  <si>
    <t>20/15.3</t>
  </si>
  <si>
    <t>1.0-1.7</t>
  </si>
  <si>
    <t>326/78</t>
  </si>
  <si>
    <t>14.4/11.6</t>
  </si>
  <si>
    <t>0.9-1.6</t>
  </si>
  <si>
    <t>100/25</t>
  </si>
  <si>
    <t>4.4/3.7</t>
  </si>
  <si>
    <t>239/46</t>
  </si>
  <si>
    <t>10.6/6.8</t>
  </si>
  <si>
    <t>1.1-2.1</t>
  </si>
  <si>
    <t>153/38</t>
  </si>
  <si>
    <t>6.8/5.7</t>
  </si>
  <si>
    <t>Trauma, N(tests)=7</t>
  </si>
  <si>
    <t>ChildhoodEmotionalAbuse</t>
  </si>
  <si>
    <t>64.7/58.0</t>
  </si>
  <si>
    <t>1.1-1.7</t>
  </si>
  <si>
    <t>ChildhoodEmotionalNeglect</t>
  </si>
  <si>
    <t>56.3/53.3</t>
  </si>
  <si>
    <t>1.1-1.6</t>
  </si>
  <si>
    <t>ChildhoodPhysicalAbuse</t>
  </si>
  <si>
    <t>374/107</t>
  </si>
  <si>
    <t>44.3/41.8</t>
  </si>
  <si>
    <t>0.8-1.4</t>
  </si>
  <si>
    <t>Physical abuse (any time)</t>
  </si>
  <si>
    <t>642/189</t>
  </si>
  <si>
    <t>0.9-1.4</t>
  </si>
  <si>
    <t>Physical neglect (childhood)</t>
  </si>
  <si>
    <t>267/63</t>
  </si>
  <si>
    <t>1.1-2</t>
  </si>
  <si>
    <t>Sexual abuse (childhood)</t>
  </si>
  <si>
    <t>0.6-1.2</t>
  </si>
  <si>
    <t>Sexual abuse (any time)</t>
  </si>
  <si>
    <t>1004/284</t>
  </si>
  <si>
    <t>1-1.5</t>
  </si>
  <si>
    <t>Reproductive characteristics, N(tests)=6</t>
  </si>
  <si>
    <t>Above average number of live births</t>
  </si>
  <si>
    <t>1.4-2.1</t>
  </si>
  <si>
    <t>Below average age at first pregnancy</t>
  </si>
  <si>
    <t>50.6/46.6</t>
  </si>
  <si>
    <t>1.0-1.4</t>
  </si>
  <si>
    <t>Disruptive NVP</t>
  </si>
  <si>
    <t>53/44.9</t>
  </si>
  <si>
    <t>Early menarche</t>
  </si>
  <si>
    <t>633/184</t>
  </si>
  <si>
    <t>45/41.9</t>
  </si>
  <si>
    <t>Endometrioses</t>
  </si>
  <si>
    <t>251/67</t>
  </si>
  <si>
    <t>16.8/14.1</t>
  </si>
  <si>
    <t>Polycystic ovarian syndrome</t>
  </si>
  <si>
    <t>195/56</t>
  </si>
  <si>
    <t>13.1/11.9</t>
  </si>
  <si>
    <t>0.8-1.5</t>
  </si>
  <si>
    <t>Antidepressant use</t>
  </si>
  <si>
    <t>Have used common antidepressant</t>
  </si>
  <si>
    <t>Tried 3 or more commonly prescribed antidepressant (as a proportion of women using antidepressants)</t>
  </si>
  <si>
    <t>1.1-1.8</t>
  </si>
  <si>
    <t>0.5-1.1</t>
  </si>
  <si>
    <t>0.5-1.5</t>
  </si>
  <si>
    <t>0.9-1.5</t>
  </si>
  <si>
    <t>Antidepressant side effects, N(tests)=23</t>
  </si>
  <si>
    <t>Experienced at least one side effect</t>
  </si>
  <si>
    <t>80/69.4</t>
  </si>
  <si>
    <t>1.2-1.8</t>
  </si>
  <si>
    <t>Reduced sexual desire or function</t>
  </si>
  <si>
    <t>49.2/38</t>
  </si>
  <si>
    <t>Weight gain</t>
  </si>
  <si>
    <t>968/209</t>
  </si>
  <si>
    <t>44.8/33.1</t>
  </si>
  <si>
    <t>1.3-1.9</t>
  </si>
  <si>
    <t>Dry mouth</t>
  </si>
  <si>
    <t>775/179</t>
  </si>
  <si>
    <t>35.9/28.4</t>
  </si>
  <si>
    <t>Nausea</t>
  </si>
  <si>
    <t>32.7/22.2</t>
  </si>
  <si>
    <t>Dizzy</t>
  </si>
  <si>
    <t>30.2/20.4</t>
  </si>
  <si>
    <t>Drowsy</t>
  </si>
  <si>
    <t>599/124</t>
  </si>
  <si>
    <t>27.7/19.7</t>
  </si>
  <si>
    <t>Difficulty Sleeping</t>
  </si>
  <si>
    <t>1-1.6</t>
  </si>
  <si>
    <t>Sweating</t>
  </si>
  <si>
    <t>544/116</t>
  </si>
  <si>
    <t>25.2/18.4</t>
  </si>
  <si>
    <t>Headache</t>
  </si>
  <si>
    <t>25.2/14.7</t>
  </si>
  <si>
    <t>1.3-2.1</t>
  </si>
  <si>
    <t>Fatigue or Weakness</t>
  </si>
  <si>
    <t>506/102</t>
  </si>
  <si>
    <t>23.4/16.2</t>
  </si>
  <si>
    <t>Agitation</t>
  </si>
  <si>
    <t>Increased Anxiety</t>
  </si>
  <si>
    <t>20.6/14.3</t>
  </si>
  <si>
    <t>Suicidal Thoughts</t>
  </si>
  <si>
    <t>18.5/13.6</t>
  </si>
  <si>
    <t>Shaking</t>
  </si>
  <si>
    <t>389/80</t>
  </si>
  <si>
    <t>18/12.7</t>
  </si>
  <si>
    <t>Constipation</t>
  </si>
  <si>
    <t>262/54</t>
  </si>
  <si>
    <t>12.1/8.6</t>
  </si>
  <si>
    <t>Diarrhoea</t>
  </si>
  <si>
    <t>166/34</t>
  </si>
  <si>
    <t>7.7/5.4</t>
  </si>
  <si>
    <t>Blurred Vision</t>
  </si>
  <si>
    <t>180/39</t>
  </si>
  <si>
    <t>8.3/6.2</t>
  </si>
  <si>
    <t>Attempt Suicide</t>
  </si>
  <si>
    <t>7.7/4.6</t>
  </si>
  <si>
    <t>Muscle Pain</t>
  </si>
  <si>
    <t>142/31</t>
  </si>
  <si>
    <t>6.6/4.9</t>
  </si>
  <si>
    <t>Vomiting</t>
  </si>
  <si>
    <t>127/19</t>
  </si>
  <si>
    <t>5.9/3</t>
  </si>
  <si>
    <t>Weight Loss</t>
  </si>
  <si>
    <t>4.5/3</t>
  </si>
  <si>
    <t>Runny nose</t>
  </si>
  <si>
    <t>73/7</t>
  </si>
  <si>
    <t>3.4/1.1</t>
  </si>
  <si>
    <t>Rash</t>
  </si>
  <si>
    <t>55/6</t>
  </si>
  <si>
    <t>2.5/1</t>
  </si>
  <si>
    <t>0.97-0.98</t>
  </si>
  <si>
    <t>15/45</t>
  </si>
  <si>
    <t>0.8-1.2</t>
  </si>
  <si>
    <t>0.9-1.3</t>
  </si>
  <si>
    <t>0.9-1.2</t>
  </si>
  <si>
    <t>26/38</t>
  </si>
  <si>
    <t>16/46</t>
  </si>
  <si>
    <t>1.9/1.6</t>
  </si>
  <si>
    <t>0.6-1.9</t>
  </si>
  <si>
    <t>0.6-1.5</t>
  </si>
  <si>
    <t>7.9/9.4</t>
  </si>
  <si>
    <t>0.6-1.1</t>
  </si>
  <si>
    <t>0.5-1.2</t>
  </si>
  <si>
    <t>100/195</t>
  </si>
  <si>
    <t>16.3/13.8</t>
  </si>
  <si>
    <t>55/135</t>
  </si>
  <si>
    <t>9.1/9.6</t>
  </si>
  <si>
    <t>0.7-1.8</t>
  </si>
  <si>
    <t>0.9-1.7</t>
  </si>
  <si>
    <t>0.6-1.7</t>
  </si>
  <si>
    <t>39.5/31.9</t>
  </si>
  <si>
    <t>1-1.4</t>
  </si>
  <si>
    <t>0.8-1.3</t>
  </si>
  <si>
    <t>0.8-1.6</t>
  </si>
  <si>
    <t>3.9/3.4</t>
  </si>
  <si>
    <t>4.1/2.9</t>
  </si>
  <si>
    <t>1.6/1.5</t>
  </si>
  <si>
    <t>16/31</t>
  </si>
  <si>
    <t>Having any comorbidity</t>
  </si>
  <si>
    <t>England, Ireland, Scotland or Wales</t>
  </si>
  <si>
    <t>Australia - not of Aboriginal or Torres Strait Islander descent</t>
  </si>
  <si>
    <t>Australia - of Aboriginal or Torres Strait Islander descent</t>
  </si>
  <si>
    <t>New Zealand - not of Maori descent</t>
  </si>
  <si>
    <t>New Zealand - of Maori descent</t>
  </si>
  <si>
    <t>Northern Europe including Sweden, Norway, Finland and surrounding countries</t>
  </si>
  <si>
    <t>Western Europe including France, Germany, the Netherlands and surrounding countries</t>
  </si>
  <si>
    <t>Southern Europe inclding Italy, Greece, Spain, Portugal and surrounding countries</t>
  </si>
  <si>
    <t>Eastern Europe including Russia, Poland, Hungary and surrounding countries</t>
  </si>
  <si>
    <t>Middle East including Lebanon, Turkey and surrounding countries</t>
  </si>
  <si>
    <t>Eastern Asia including China, Japan, South Korea, Taiwan and surrounding countries</t>
  </si>
  <si>
    <t>South-East Asia including Thailand, Malaysia, Indonesia, Singapore and surrounding countries</t>
  </si>
  <si>
    <t>South Asia including India, Pakistan, Sri Lanka and surrounding countries</t>
  </si>
  <si>
    <t>Polynesia, Micronesia or Melanesia including Tonga, Fiji, Papua New Guinea and surrounding countries</t>
  </si>
  <si>
    <t>Africa</t>
  </si>
  <si>
    <t>North America - not of First Nations, Native American, Inuit or Métis descent</t>
  </si>
  <si>
    <t>North America - of First Nations, Native American, Inuit or Métis descent</t>
  </si>
  <si>
    <t>Caribbean, Central or South America</t>
  </si>
  <si>
    <t>Table S2. List of geographical regions for participants to apply to great great grandparents</t>
  </si>
  <si>
    <t>1.0-1.6</t>
  </si>
  <si>
    <t>166/41</t>
  </si>
  <si>
    <t>58/9</t>
  </si>
  <si>
    <t>4.5/1.5</t>
  </si>
  <si>
    <t>804/253</t>
  </si>
  <si>
    <t>933/325</t>
  </si>
  <si>
    <t>63/50.1</t>
  </si>
  <si>
    <t>1.2-1.9</t>
  </si>
  <si>
    <t>85/40</t>
  </si>
  <si>
    <t>5.6/6.0</t>
  </si>
  <si>
    <t>Likelihood of comorbidity</t>
  </si>
  <si>
    <t>79/19</t>
  </si>
  <si>
    <t>5.2/2.8</t>
  </si>
  <si>
    <t>64/21</t>
  </si>
  <si>
    <t>4.2/3.1</t>
  </si>
  <si>
    <t>70/12</t>
  </si>
  <si>
    <t>4.6/1.8</t>
  </si>
  <si>
    <t>58.9/48.1</t>
  </si>
  <si>
    <t>151/64</t>
  </si>
  <si>
    <t>10/9.5</t>
  </si>
  <si>
    <t>111/32</t>
  </si>
  <si>
    <t>7.4/4.8</t>
  </si>
  <si>
    <t>336/103</t>
  </si>
  <si>
    <t>22.3/15.3</t>
  </si>
  <si>
    <t>242/78</t>
  </si>
  <si>
    <t>72/25</t>
  </si>
  <si>
    <t>4.8/3.7</t>
  </si>
  <si>
    <t>0.9-2.4</t>
  </si>
  <si>
    <t>190/46</t>
  </si>
  <si>
    <t>12.6/6.8</t>
  </si>
  <si>
    <t>1.3-2.6</t>
  </si>
  <si>
    <t>122/38</t>
  </si>
  <si>
    <t>8.1/5.7</t>
  </si>
  <si>
    <t>0.8-1.8</t>
  </si>
  <si>
    <t>68.2/58.0</t>
  </si>
  <si>
    <t>60.3/53.3</t>
  </si>
  <si>
    <t>264/107</t>
  </si>
  <si>
    <t>46.4/41.8</t>
  </si>
  <si>
    <t>440/189</t>
  </si>
  <si>
    <t>203/63</t>
  </si>
  <si>
    <t>20.4/13.1</t>
  </si>
  <si>
    <t>430/175</t>
  </si>
  <si>
    <t>74.8/77.1</t>
  </si>
  <si>
    <t>0.6-1.3</t>
  </si>
  <si>
    <t>675/284</t>
  </si>
  <si>
    <t>28.4/20.5</t>
  </si>
  <si>
    <t>1.6-2.5</t>
  </si>
  <si>
    <t>54.5/46.6</t>
  </si>
  <si>
    <t>422/184</t>
  </si>
  <si>
    <t>46/41.9</t>
  </si>
  <si>
    <t>173/67</t>
  </si>
  <si>
    <t>17.7/14.1</t>
  </si>
  <si>
    <t>0.9-1.8</t>
  </si>
  <si>
    <t>135/56</t>
  </si>
  <si>
    <t>13.9/11.9</t>
  </si>
  <si>
    <t>0.7-1.4</t>
  </si>
  <si>
    <t>463/142</t>
  </si>
  <si>
    <t>32.1/22.5</t>
  </si>
  <si>
    <t>0.5-1.0</t>
  </si>
  <si>
    <t>1189/438</t>
  </si>
  <si>
    <t>82.3/69.4</t>
  </si>
  <si>
    <t>1.3-2.0</t>
  </si>
  <si>
    <t>51.1/38</t>
  </si>
  <si>
    <t>690/209</t>
  </si>
  <si>
    <t>565/179</t>
  </si>
  <si>
    <t>35.9/22.2</t>
  </si>
  <si>
    <t>445/124</t>
  </si>
  <si>
    <t>29.2/20.4</t>
  </si>
  <si>
    <t>394/116</t>
  </si>
  <si>
    <t>27.3/18.4</t>
  </si>
  <si>
    <t>1.1-1.9</t>
  </si>
  <si>
    <t>28/14.7</t>
  </si>
  <si>
    <t>1.4-2.4</t>
  </si>
  <si>
    <t>370/102</t>
  </si>
  <si>
    <t>1.2-2</t>
  </si>
  <si>
    <t>23.6/14.4</t>
  </si>
  <si>
    <t>306/80</t>
  </si>
  <si>
    <t>21.2/12.7</t>
  </si>
  <si>
    <t>190/54</t>
  </si>
  <si>
    <t>13.2/8.6</t>
  </si>
  <si>
    <t>129/34</t>
  </si>
  <si>
    <t>8.9/5.4</t>
  </si>
  <si>
    <t>140/39</t>
  </si>
  <si>
    <t>9.7/6.2</t>
  </si>
  <si>
    <t>1.1-2.3</t>
  </si>
  <si>
    <t>110/31</t>
  </si>
  <si>
    <t>7.6/4.9</t>
  </si>
  <si>
    <t>1-2.4</t>
  </si>
  <si>
    <t>102/19</t>
  </si>
  <si>
    <t>7.1/3</t>
  </si>
  <si>
    <t>58/7</t>
  </si>
  <si>
    <t>4/1.1</t>
  </si>
  <si>
    <t>1.9-9.9</t>
  </si>
  <si>
    <t>42/6</t>
  </si>
  <si>
    <t>2.9/1</t>
  </si>
  <si>
    <t>40/137</t>
  </si>
  <si>
    <t>9/45</t>
  </si>
  <si>
    <t>2.0/2.4</t>
  </si>
  <si>
    <t>41/144</t>
  </si>
  <si>
    <t>19/38</t>
  </si>
  <si>
    <t>10/46</t>
  </si>
  <si>
    <t>19/68</t>
  </si>
  <si>
    <t>0.6-1.6</t>
  </si>
  <si>
    <t>1.9/2.6</t>
  </si>
  <si>
    <t>1.7-2.6</t>
  </si>
  <si>
    <t>0.7-1.2</t>
  </si>
  <si>
    <t>60/195</t>
  </si>
  <si>
    <t>16.8/13.8</t>
  </si>
  <si>
    <t>135/34</t>
  </si>
  <si>
    <t>9.7/9.6</t>
  </si>
  <si>
    <t>4.1/3.3</t>
  </si>
  <si>
    <t>5.7/4.6</t>
  </si>
  <si>
    <t>7/31</t>
  </si>
  <si>
    <t>PMDD</t>
  </si>
  <si>
    <t>1895/569</t>
  </si>
  <si>
    <t>1675/451</t>
  </si>
  <si>
    <t>12.1/9.5</t>
  </si>
  <si>
    <t>274/64</t>
  </si>
  <si>
    <t>5.0/2.8</t>
  </si>
  <si>
    <t>1272/323</t>
  </si>
  <si>
    <t>959/275</t>
  </si>
  <si>
    <t>839/249</t>
  </si>
  <si>
    <t>40.8/38.2</t>
  </si>
  <si>
    <t>17.5/13.1</t>
  </si>
  <si>
    <t>63.2/56.9</t>
  </si>
  <si>
    <t>1726/438</t>
  </si>
  <si>
    <t>705/140</t>
  </si>
  <si>
    <t>544/93</t>
  </si>
  <si>
    <t>651/129</t>
  </si>
  <si>
    <t>574/129</t>
  </si>
  <si>
    <t>26.6/20.4</t>
  </si>
  <si>
    <t>444/90</t>
  </si>
  <si>
    <t>450/91</t>
  </si>
  <si>
    <t>20.8/14.4</t>
  </si>
  <si>
    <t>97/19</t>
  </si>
  <si>
    <t>1062/240</t>
  </si>
  <si>
    <t>399/86</t>
  </si>
  <si>
    <t>166/29</t>
  </si>
  <si>
    <t>1143/313</t>
  </si>
  <si>
    <t>1031/257</t>
  </si>
  <si>
    <t>69/144</t>
  </si>
  <si>
    <t>1.8/2.2</t>
  </si>
  <si>
    <t>38.6/32</t>
  </si>
  <si>
    <t>0.8-2</t>
  </si>
  <si>
    <t>0.6-2.1</t>
  </si>
  <si>
    <t>54.7/39.2</t>
  </si>
  <si>
    <t>1259/569</t>
  </si>
  <si>
    <t>83.5/84.7</t>
  </si>
  <si>
    <t>12/6.5</t>
  </si>
  <si>
    <t>1152/451</t>
  </si>
  <si>
    <t>76.4/67.1</t>
  </si>
  <si>
    <t>196/64</t>
  </si>
  <si>
    <t>13/9.5</t>
  </si>
  <si>
    <t>888/323</t>
  </si>
  <si>
    <t>16.1/11.6</t>
  </si>
  <si>
    <t>657/275</t>
  </si>
  <si>
    <t>585/249</t>
  </si>
  <si>
    <t>42.8/38.2</t>
  </si>
  <si>
    <t>65.1/56.9</t>
  </si>
  <si>
    <t>1442/631</t>
  </si>
  <si>
    <t>95.7/93.9</t>
  </si>
  <si>
    <t>39.2/28.4</t>
  </si>
  <si>
    <t>518/140</t>
  </si>
  <si>
    <t>404/93</t>
  </si>
  <si>
    <t>486/129</t>
  </si>
  <si>
    <t>33.7/20.4</t>
  </si>
  <si>
    <t>30.9/19.7</t>
  </si>
  <si>
    <t>421/129</t>
  </si>
  <si>
    <t>338/90</t>
  </si>
  <si>
    <t>23.4/14.3</t>
  </si>
  <si>
    <t>340/91</t>
  </si>
  <si>
    <t>25.7/16.2</t>
  </si>
  <si>
    <t>47.9/33.1</t>
  </si>
  <si>
    <t>68/19</t>
  </si>
  <si>
    <t>4.7/3</t>
  </si>
  <si>
    <t>737/240</t>
  </si>
  <si>
    <t>312/86</t>
  </si>
  <si>
    <t>21.6/13.6</t>
  </si>
  <si>
    <t>143/29</t>
  </si>
  <si>
    <t>9.9/4.6</t>
  </si>
  <si>
    <t>1.2-2.1</t>
  </si>
  <si>
    <t>0.7-2.1</t>
  </si>
  <si>
    <t>822/313</t>
  </si>
  <si>
    <t>428/138</t>
  </si>
  <si>
    <t>710/257</t>
  </si>
  <si>
    <t>55.1/44.9</t>
  </si>
  <si>
    <t>58.7/49.8</t>
  </si>
  <si>
    <t>28.4/26.0</t>
  </si>
  <si>
    <t>46/199</t>
  </si>
  <si>
    <t>0.8-1.1</t>
  </si>
  <si>
    <t>699/1628</t>
  </si>
  <si>
    <t>79.6/76.6</t>
  </si>
  <si>
    <t>74/209</t>
  </si>
  <si>
    <t>8.4/9.8</t>
  </si>
  <si>
    <t>63/137</t>
  </si>
  <si>
    <t>8/6.9</t>
  </si>
  <si>
    <t>552/1274</t>
  </si>
  <si>
    <t>62.9/60</t>
  </si>
  <si>
    <t>7.9/6.8</t>
  </si>
  <si>
    <t>3.0/1.8</t>
  </si>
  <si>
    <t>16/35</t>
  </si>
  <si>
    <t>1.8/1.6</t>
  </si>
  <si>
    <t>426/942</t>
  </si>
  <si>
    <t>48.5/44.4</t>
  </si>
  <si>
    <t>81/199</t>
  </si>
  <si>
    <t>9.2/9.4</t>
  </si>
  <si>
    <t>31/68</t>
  </si>
  <si>
    <t>3.5/3.2</t>
  </si>
  <si>
    <t>107/277</t>
  </si>
  <si>
    <t>12.2/13.0</t>
  </si>
  <si>
    <t>69/199</t>
  </si>
  <si>
    <t>17/55</t>
  </si>
  <si>
    <t>41/121</t>
  </si>
  <si>
    <t>4.7/5.7</t>
  </si>
  <si>
    <t>26/68</t>
  </si>
  <si>
    <t>3.0/3.2</t>
  </si>
  <si>
    <t>0.4-1.1</t>
  </si>
  <si>
    <t>323/702</t>
  </si>
  <si>
    <t>56.1/49.8</t>
  </si>
  <si>
    <t>281/654</t>
  </si>
  <si>
    <t>49.5/47.1</t>
  </si>
  <si>
    <t>195/459</t>
  </si>
  <si>
    <t>32.1/31.1</t>
  </si>
  <si>
    <t>96/228</t>
  </si>
  <si>
    <t>36.6/37.1</t>
  </si>
  <si>
    <t>72/171</t>
  </si>
  <si>
    <t>12.1/11.9</t>
  </si>
  <si>
    <t>321/746</t>
  </si>
  <si>
    <t>52.0/49.9</t>
  </si>
  <si>
    <t>168/455</t>
  </si>
  <si>
    <t>56.6/61.4</t>
  </si>
  <si>
    <t>98/209</t>
  </si>
  <si>
    <t>33.0/28.2</t>
  </si>
  <si>
    <t>21/50</t>
  </si>
  <si>
    <t>7.1/6.7</t>
  </si>
  <si>
    <t>561/1222</t>
  </si>
  <si>
    <t>68.3/62.0</t>
  </si>
  <si>
    <t>247/513</t>
  </si>
  <si>
    <t>30.1/26.0</t>
  </si>
  <si>
    <t>162/300</t>
  </si>
  <si>
    <t>19.7/15.2</t>
  </si>
  <si>
    <t>192/346</t>
  </si>
  <si>
    <t>23.4/17.6</t>
  </si>
  <si>
    <t>32/67</t>
  </si>
  <si>
    <t>54/103</t>
  </si>
  <si>
    <t>6.6/5.2</t>
  </si>
  <si>
    <t>73/166</t>
  </si>
  <si>
    <t>8.9/8.4</t>
  </si>
  <si>
    <t>159/269</t>
  </si>
  <si>
    <t>19.4/13.6</t>
  </si>
  <si>
    <t>160/324</t>
  </si>
  <si>
    <t>19.5/16.4</t>
  </si>
  <si>
    <t>97/219</t>
  </si>
  <si>
    <t>11.8/11.1</t>
  </si>
  <si>
    <t>40/90</t>
  </si>
  <si>
    <t>4.9/4.6</t>
  </si>
  <si>
    <t>188/325</t>
  </si>
  <si>
    <t>22.9/16.5</t>
  </si>
  <si>
    <t>162/350</t>
  </si>
  <si>
    <t>19.7/17.8</t>
  </si>
  <si>
    <t>131/258</t>
  </si>
  <si>
    <t>16.0/13.1</t>
  </si>
  <si>
    <t>125/240</t>
  </si>
  <si>
    <t>15.2/12.2</t>
  </si>
  <si>
    <t>141/275</t>
  </si>
  <si>
    <t>17.2/14.0</t>
  </si>
  <si>
    <t>317/631</t>
  </si>
  <si>
    <t>34/57</t>
  </si>
  <si>
    <t>13/29</t>
  </si>
  <si>
    <t>324/629</t>
  </si>
  <si>
    <t>39/103</t>
  </si>
  <si>
    <t>4.8/5.2</t>
  </si>
  <si>
    <t>75/199</t>
  </si>
  <si>
    <t>9.1/10.1</t>
  </si>
  <si>
    <t>34/66</t>
  </si>
  <si>
    <t>0.7-1.6</t>
  </si>
  <si>
    <t>405/823</t>
  </si>
  <si>
    <t>59.0/53.9</t>
  </si>
  <si>
    <t>208/509</t>
  </si>
  <si>
    <t>38.6/39.8</t>
  </si>
  <si>
    <t>264/569</t>
  </si>
  <si>
    <t>44.8/43.0</t>
  </si>
  <si>
    <t>186/630</t>
  </si>
  <si>
    <t>37.2/34.3</t>
  </si>
  <si>
    <t>312/1020</t>
  </si>
  <si>
    <t>62.2/55.2</t>
  </si>
  <si>
    <t>399/1628</t>
  </si>
  <si>
    <t>78.2/76.6</t>
  </si>
  <si>
    <t>51/209</t>
  </si>
  <si>
    <t>10.0/9.8</t>
  </si>
  <si>
    <t>8.7/6.9</t>
  </si>
  <si>
    <t>2.1/2.4</t>
  </si>
  <si>
    <t>334/1274</t>
  </si>
  <si>
    <t>65.5/60.0</t>
  </si>
  <si>
    <t>8.0/6.8</t>
  </si>
  <si>
    <t>3.7/1.8</t>
  </si>
  <si>
    <t>2.0/2.2</t>
  </si>
  <si>
    <t>11/35</t>
  </si>
  <si>
    <t>2.2/1.6</t>
  </si>
  <si>
    <t>256/942</t>
  </si>
  <si>
    <t>50.2/44.4</t>
  </si>
  <si>
    <t>50/199</t>
  </si>
  <si>
    <t>9.8/9.4</t>
  </si>
  <si>
    <t>3.7/3.2</t>
  </si>
  <si>
    <t>77/277</t>
  </si>
  <si>
    <t>15.1/13</t>
  </si>
  <si>
    <t>9.0/9.4</t>
  </si>
  <si>
    <t>9/55</t>
  </si>
  <si>
    <t>1.8/2.6</t>
  </si>
  <si>
    <t>26/121</t>
  </si>
  <si>
    <t>5.1/5.7</t>
  </si>
  <si>
    <t>21/68</t>
  </si>
  <si>
    <t>4.1/3.2</t>
  </si>
  <si>
    <t>0.5-1.3</t>
  </si>
  <si>
    <t>200/702</t>
  </si>
  <si>
    <t>178/654</t>
  </si>
  <si>
    <t>52.8/47.1</t>
  </si>
  <si>
    <t>122/459</t>
  </si>
  <si>
    <t>34.2/31.1</t>
  </si>
  <si>
    <t>61/228</t>
  </si>
  <si>
    <t>38.1/37.1</t>
  </si>
  <si>
    <t>47/171</t>
  </si>
  <si>
    <t>13.3/11.9</t>
  </si>
  <si>
    <t>202/746</t>
  </si>
  <si>
    <t>55.6/49.9</t>
  </si>
  <si>
    <t>118/449</t>
  </si>
  <si>
    <t>73.8/75.8</t>
  </si>
  <si>
    <t>475/1971</t>
  </si>
  <si>
    <t>93.1/92.8</t>
  </si>
  <si>
    <t>98/363</t>
  </si>
  <si>
    <t>20.6/18.4</t>
  </si>
  <si>
    <t>334/1222</t>
  </si>
  <si>
    <t>68.2/62.0</t>
  </si>
  <si>
    <t>135/513</t>
  </si>
  <si>
    <t>97/300</t>
  </si>
  <si>
    <t>20.4/15.2</t>
  </si>
  <si>
    <t>116/346</t>
  </si>
  <si>
    <t>24.4/17.6</t>
  </si>
  <si>
    <t>19/67</t>
  </si>
  <si>
    <t>4.0/3.4</t>
  </si>
  <si>
    <t>31/103</t>
  </si>
  <si>
    <t>6.5/5.2</t>
  </si>
  <si>
    <t>43/166</t>
  </si>
  <si>
    <t>9.1/8.4</t>
  </si>
  <si>
    <t>95/269</t>
  </si>
  <si>
    <t>20.0/13.6</t>
  </si>
  <si>
    <t>100/324</t>
  </si>
  <si>
    <t>21.1/16.4</t>
  </si>
  <si>
    <t>58/219</t>
  </si>
  <si>
    <t>12.2/11.1</t>
  </si>
  <si>
    <t>26/90</t>
  </si>
  <si>
    <t>114/325</t>
  </si>
  <si>
    <t>24.0/16.5</t>
  </si>
  <si>
    <t>91/350</t>
  </si>
  <si>
    <t>19.2/17.8</t>
  </si>
  <si>
    <t>79/258</t>
  </si>
  <si>
    <t>16.6/13.1</t>
  </si>
  <si>
    <t>82/240</t>
  </si>
  <si>
    <t>17.3/12.2</t>
  </si>
  <si>
    <t>89/275</t>
  </si>
  <si>
    <t>18.7/14</t>
  </si>
  <si>
    <t>180/631</t>
  </si>
  <si>
    <t>37.9/32.0</t>
  </si>
  <si>
    <t>17/57</t>
  </si>
  <si>
    <t>3.6/2.9</t>
  </si>
  <si>
    <t>1.5/1.6</t>
  </si>
  <si>
    <t>8/29</t>
  </si>
  <si>
    <t>1.7/1.5</t>
  </si>
  <si>
    <t>187/629</t>
  </si>
  <si>
    <t>39.4/31.9</t>
  </si>
  <si>
    <t>33/103</t>
  </si>
  <si>
    <t>6.9/5.2</t>
  </si>
  <si>
    <t>44/199</t>
  </si>
  <si>
    <t>9.3/10.1</t>
  </si>
  <si>
    <t>18/66</t>
  </si>
  <si>
    <t>3.8/3.3</t>
  </si>
  <si>
    <t>1-1.7</t>
  </si>
  <si>
    <t>1-1.9</t>
  </si>
  <si>
    <t>0.5-1.6</t>
  </si>
  <si>
    <t>248/823</t>
  </si>
  <si>
    <t>62.6/53.9</t>
  </si>
  <si>
    <t>126/509</t>
  </si>
  <si>
    <t>39.4/39.8</t>
  </si>
  <si>
    <t>201/578</t>
  </si>
  <si>
    <t>39.4/27.2</t>
  </si>
  <si>
    <t>166/569</t>
  </si>
  <si>
    <t>48.1/43.0</t>
  </si>
  <si>
    <t>1232 (0.83)</t>
  </si>
  <si>
    <t>965 (0.65)</t>
  </si>
  <si>
    <t>154 (0.10)</t>
  </si>
  <si>
    <t>612 (0.41)</t>
  </si>
  <si>
    <t>141 (0.83)</t>
  </si>
  <si>
    <t>559 (0.80)</t>
  </si>
  <si>
    <t>106 (0.62)</t>
  </si>
  <si>
    <t>488 (0.70)</t>
  </si>
  <si>
    <t>26 (0.15)</t>
  </si>
  <si>
    <t>91 (0.13)</t>
  </si>
  <si>
    <t>0.9-2.2</t>
  </si>
  <si>
    <t>0.9-2</t>
  </si>
  <si>
    <t>Table S3. List of psychiatric disorders with frequencies &gt; 3% amongst all women with PND (N=5,058)</t>
  </si>
  <si>
    <t>Number of cases (of all women with PND, N=5,058)</t>
  </si>
  <si>
    <t>PriorDep sample. Significant P in bold</t>
  </si>
  <si>
    <t>Length of worst episode</t>
  </si>
  <si>
    <t>Up to 2 weeks</t>
  </si>
  <si>
    <t>2-4 weeks</t>
  </si>
  <si>
    <t>1-3 months</t>
  </si>
  <si>
    <t>3-6 months</t>
  </si>
  <si>
    <t>More than 6 months</t>
  </si>
  <si>
    <t>51 (0.13)</t>
  </si>
  <si>
    <t>35 (0.16)</t>
  </si>
  <si>
    <t>30 (0.25)</t>
  </si>
  <si>
    <t>33 (0.15)</t>
  </si>
  <si>
    <t>25 (0.21)</t>
  </si>
  <si>
    <t>48 (0.12)</t>
  </si>
  <si>
    <t>51 (0.24)</t>
  </si>
  <si>
    <t>21 (0.18)</t>
  </si>
  <si>
    <t>206 (0.52)</t>
  </si>
  <si>
    <t>76 (0.36)</t>
  </si>
  <si>
    <t>29 (0.24)</t>
  </si>
  <si>
    <t>44 (0.11)</t>
  </si>
  <si>
    <t>18 (0.8)</t>
  </si>
  <si>
    <t>15 (0.13)</t>
  </si>
  <si>
    <t>140 (0.19)</t>
  </si>
  <si>
    <t>96 (0.21)</t>
  </si>
  <si>
    <t>57 (0.19)</t>
  </si>
  <si>
    <t>51 (0.07)</t>
  </si>
  <si>
    <t>22 (0.05)</t>
  </si>
  <si>
    <t>21 (0.07)</t>
  </si>
  <si>
    <t>71 (0.10)</t>
  </si>
  <si>
    <t>38 (0.08)</t>
  </si>
  <si>
    <t>25 (0.08)</t>
  </si>
  <si>
    <t>151 (0.21)</t>
  </si>
  <si>
    <t>112 (0.24)</t>
  </si>
  <si>
    <t>65 (0.22)</t>
  </si>
  <si>
    <t>308 (0.43)</t>
  </si>
  <si>
    <t>188 (0.41)</t>
  </si>
  <si>
    <t>128 (0.43)</t>
  </si>
  <si>
    <t>7 (0.10)</t>
  </si>
  <si>
    <t>9 (0.16)</t>
  </si>
  <si>
    <t>8 (0.19)</t>
  </si>
  <si>
    <t>4 (0.07)</t>
  </si>
  <si>
    <t>4 (0.10)</t>
  </si>
  <si>
    <t>11 (0.15)</t>
  </si>
  <si>
    <t>12 (0.22)</t>
  </si>
  <si>
    <t>9 (0.21)</t>
  </si>
  <si>
    <t>43 (0.59)</t>
  </si>
  <si>
    <t>27 (0.49)</t>
  </si>
  <si>
    <t>19 (0.45)</t>
  </si>
  <si>
    <t>5 (0.07)</t>
  </si>
  <si>
    <t>3 (0.06)</t>
  </si>
  <si>
    <t>2 (0.05)</t>
  </si>
  <si>
    <t>51 (0.18)</t>
  </si>
  <si>
    <t>34 (0.15)</t>
  </si>
  <si>
    <t>28 (0.16)</t>
  </si>
  <si>
    <t>26 (0.09)</t>
  </si>
  <si>
    <t>24 (0.11)</t>
  </si>
  <si>
    <t>11 (0.06)</t>
  </si>
  <si>
    <t>62 (0.21)</t>
  </si>
  <si>
    <t>71 (0.32)</t>
  </si>
  <si>
    <t>37 (0.21)</t>
  </si>
  <si>
    <t>139 (0.48)</t>
  </si>
  <si>
    <t>89 (0.40)</t>
  </si>
  <si>
    <t>90 (0.51)</t>
  </si>
  <si>
    <t>11 (0.04)</t>
  </si>
  <si>
    <t>6 (0.03)</t>
  </si>
  <si>
    <t>10 (0.06)</t>
  </si>
  <si>
    <t>Severity of worst episode</t>
  </si>
  <si>
    <t>Note: proportions for severity measures do not add up to 1.0 since participants ticked all that applied.</t>
  </si>
  <si>
    <t>1.1-1.3</t>
  </si>
  <si>
    <t>1.1-1.1</t>
  </si>
  <si>
    <t>1.0-1.0</t>
  </si>
  <si>
    <t>1.0-1.2</t>
  </si>
  <si>
    <t>1.2-1.4</t>
  </si>
  <si>
    <t>0.64-0.71</t>
  </si>
  <si>
    <t>Gestational diabetes</t>
  </si>
  <si>
    <t>90/18</t>
  </si>
  <si>
    <t>6.7/4.2</t>
  </si>
  <si>
    <t>0.8-2.4</t>
  </si>
  <si>
    <t>66/18</t>
  </si>
  <si>
    <t>7.5/4.2</t>
  </si>
  <si>
    <t>0.9-2.8</t>
  </si>
  <si>
    <t>4.1/3.7</t>
  </si>
  <si>
    <t>0.5-1.7</t>
  </si>
  <si>
    <t>21/48</t>
  </si>
  <si>
    <t>4.0/3.7</t>
  </si>
  <si>
    <t>13/48</t>
  </si>
  <si>
    <t>1st trimester (n=400)</t>
  </si>
  <si>
    <t>2nd trimester (n=214)</t>
  </si>
  <si>
    <t>3rd trimester (n=120)</t>
  </si>
  <si>
    <t>Occurrence during pregnancy (n=734)</t>
  </si>
  <si>
    <t>Occurrence during pregnancy (n=170)</t>
  </si>
  <si>
    <t>1st trimester (n=73)</t>
  </si>
  <si>
    <t>2nd trimester (n=55)</t>
  </si>
  <si>
    <t>3rd trimester (n=42)</t>
  </si>
  <si>
    <t>Occurrence after delivery (n=1,482)</t>
  </si>
  <si>
    <t>0-4 weeks after delivery (n=724)</t>
  </si>
  <si>
    <t>1-3 months after delivery (n=462)</t>
  </si>
  <si>
    <t>More than 3 months after delivery (n=296)</t>
  </si>
  <si>
    <t>Occurrence after delivery (n=692)</t>
  </si>
  <si>
    <t>0-4 weeks after delivery (n=291)</t>
  </si>
  <si>
    <t>1-3 months after delivery (n=225)</t>
  </si>
  <si>
    <t>More than 3 months after delivery (n=176)</t>
  </si>
  <si>
    <t>0.6-0.9</t>
  </si>
  <si>
    <t>1.2-1.6</t>
  </si>
  <si>
    <t>0.5-2.0</t>
  </si>
  <si>
    <t>Regression analysis: association of length of worst episode with early onset (either first trimester of pregnancy or within 4 weeks after delivery)</t>
  </si>
  <si>
    <t>Total</t>
  </si>
  <si>
    <t xml:space="preserve">Ancestry: At least one non-European ancestor </t>
  </si>
  <si>
    <t>PND_priorDep (n=2,261)</t>
  </si>
  <si>
    <t>PND_firstDep (n=878)</t>
  </si>
  <si>
    <t>PND_priorDep</t>
  </si>
  <si>
    <t>PND_firstDep</t>
  </si>
  <si>
    <t>Depression severity, N(tests)=6</t>
  </si>
  <si>
    <t>0.96-0.99</t>
  </si>
  <si>
    <t>1.3-4.4</t>
  </si>
  <si>
    <t>Number of PND cases/ controls with this variable</t>
  </si>
  <si>
    <t>PND cases/ controls with this variable  as % of responses</t>
  </si>
  <si>
    <t>1.6-8.2</t>
  </si>
  <si>
    <t>1.1-6.8</t>
  </si>
  <si>
    <t>0.98-1.1</t>
  </si>
  <si>
    <t>0.97-1.4</t>
  </si>
  <si>
    <t>0.99-1.0</t>
  </si>
  <si>
    <t>0.4-1.2</t>
  </si>
  <si>
    <t>0.9-2.7</t>
  </si>
  <si>
    <t>0.4-1.4</t>
  </si>
  <si>
    <t>0.5-1.9</t>
  </si>
  <si>
    <t>1.1-1.5</t>
  </si>
  <si>
    <t>0.5-1</t>
  </si>
  <si>
    <t>0.5-2</t>
  </si>
  <si>
    <t>392/1340</t>
  </si>
  <si>
    <t>78.4/72.8</t>
  </si>
  <si>
    <t>0.3-1.3</t>
  </si>
  <si>
    <t>1.1-3.7</t>
  </si>
  <si>
    <t>0.4-1.7</t>
  </si>
  <si>
    <t>0.6-2.3</t>
  </si>
  <si>
    <t>0.4-1.8</t>
  </si>
  <si>
    <t>1-1.8</t>
  </si>
  <si>
    <t>0.6-1.8</t>
  </si>
  <si>
    <t>0.4-2.3</t>
  </si>
  <si>
    <t>0.4-2</t>
  </si>
  <si>
    <t>1243/480</t>
  </si>
  <si>
    <t>84.3/74.4</t>
  </si>
  <si>
    <t>1.7-2.5</t>
  </si>
  <si>
    <t>0.94-0.98</t>
  </si>
  <si>
    <t>1.1-4.9</t>
  </si>
  <si>
    <t>1.2-3.5</t>
  </si>
  <si>
    <t>1.3-4.7</t>
  </si>
  <si>
    <t>1.1-2.8</t>
  </si>
  <si>
    <t>1.3-2.4</t>
  </si>
  <si>
    <t>1.2-2.3</t>
  </si>
  <si>
    <t>0.9-2.1</t>
  </si>
  <si>
    <t>1.1-2.4</t>
  </si>
  <si>
    <t>1.1-2.6</t>
  </si>
  <si>
    <t>1.2-7.3</t>
  </si>
  <si>
    <t>Category</t>
  </si>
  <si>
    <t>Variable</t>
  </si>
  <si>
    <t>OCD</t>
  </si>
  <si>
    <t>anyComorbidity</t>
  </si>
  <si>
    <t>Antidepressants</t>
  </si>
  <si>
    <t>0.5-0.8</t>
  </si>
  <si>
    <t>firstDep sample. Significant P in bold</t>
  </si>
  <si>
    <t>Number respondents</t>
  </si>
  <si>
    <t>Antidepressant efficacy, N(tests)=3</t>
  </si>
  <si>
    <t>High efficacy for any common antidepressant</t>
  </si>
  <si>
    <t>Moderate efficacy for any common antidepressant</t>
  </si>
  <si>
    <t>Low efficacy for any common antidepressant</t>
  </si>
  <si>
    <t>priorDep sample: 2261 cases; 672 controls; 2,933 total. Significant P in bold</t>
  </si>
  <si>
    <t>firstDep sample: 878 cases; 2124 controls; 3002 total. Significant P in bold</t>
  </si>
  <si>
    <t>Number cases/ controls</t>
  </si>
  <si>
    <t>1.17-1.43</t>
  </si>
  <si>
    <t>Table S4. Length of worst episode of PND according to detailed onset information, and severity of worst episode of PND, characterised by interference in everyday life, and need for professional help, medication, or hospitalisation.</t>
  </si>
  <si>
    <t>Ancestry N(tests=2)</t>
  </si>
  <si>
    <t>1.17-1.38</t>
  </si>
  <si>
    <t>Did not finish high school</t>
  </si>
  <si>
    <t>Post-secondary education</t>
  </si>
  <si>
    <t>At least one nonEuropean ancestor</t>
  </si>
  <si>
    <t>Australian Indigenous</t>
  </si>
  <si>
    <t>Anxiety disorder</t>
  </si>
  <si>
    <t>Panic attacks</t>
  </si>
  <si>
    <t>Specific phobia</t>
  </si>
  <si>
    <t>Seasonal Affective</t>
  </si>
  <si>
    <t>Social anxiety disorder</t>
  </si>
  <si>
    <t>Personality disorder</t>
  </si>
  <si>
    <t>Emotional abuse</t>
  </si>
  <si>
    <t>Emotional neglect</t>
  </si>
  <si>
    <t>Childhood Physical Abuse</t>
  </si>
  <si>
    <t>Physical neglect</t>
  </si>
  <si>
    <t>Sexual abuse (anytime)</t>
  </si>
  <si>
    <t>Physical Abuse (anytime)</t>
  </si>
  <si>
    <t>Early pregnancy</t>
  </si>
  <si>
    <t>Endometriosis</t>
  </si>
  <si>
    <t>High efficacy</t>
  </si>
  <si>
    <t>Moderate efficacy</t>
  </si>
  <si>
    <t>Low efficacy</t>
  </si>
  <si>
    <t>Attempted Suicide</t>
  </si>
  <si>
    <t>More than 7 symptoms</t>
  </si>
  <si>
    <t>Odds of PND compared to NPD per symptom</t>
  </si>
  <si>
    <t>Odds of PND compared to NPD per episode</t>
  </si>
  <si>
    <t>Odds of PND compared to NPD per year of age at first episode</t>
  </si>
  <si>
    <t>Education, N(tests)=2</t>
  </si>
  <si>
    <t>Reproductive characteristics, N(tests)=7</t>
  </si>
  <si>
    <t>1444/631</t>
  </si>
  <si>
    <t>0.49-0.85</t>
  </si>
  <si>
    <t>1.0-1.8</t>
  </si>
  <si>
    <t>Ancestry: Australian Indigenous</t>
  </si>
  <si>
    <t>Depression severity: odds of priorDep compared to odds of allDep per symptom</t>
  </si>
  <si>
    <t>Depression severity: odds of priorDep compared to odds of allDep per episode</t>
  </si>
  <si>
    <t>Depression severity: odds of priorDep compared to odds of allDep per year of age at first episode</t>
  </si>
  <si>
    <t>Comparison of postpartum onset of worst episode for PND_priorDep and PND_firstDep cases</t>
  </si>
  <si>
    <t>Onset of worst case is postpartum</t>
  </si>
  <si>
    <t>1487 (0.66)</t>
  </si>
  <si>
    <t>695 (0.79)</t>
  </si>
  <si>
    <t>Regression analysis: association of postpartum onset of worst case with PND_firstDep case status</t>
  </si>
  <si>
    <t>OR (PND_firstDep case status)</t>
  </si>
  <si>
    <t>1.7-2.4</t>
  </si>
  <si>
    <t xml:space="preserve">P </t>
  </si>
  <si>
    <t xml:space="preserve">Number Episodes </t>
  </si>
  <si>
    <t xml:space="preserve">Number symptoms </t>
  </si>
  <si>
    <t>Age of first depressive episode</t>
  </si>
  <si>
    <t xml:space="preserve">Number Births </t>
  </si>
  <si>
    <t xml:space="preserve">Age </t>
  </si>
  <si>
    <t xml:space="preserve">Possible confounders </t>
  </si>
  <si>
    <t xml:space="preserve">Depression Severity </t>
  </si>
  <si>
    <t>Eductation</t>
  </si>
  <si>
    <t>Ancestry</t>
  </si>
  <si>
    <t>Psychiatric comorbidities</t>
  </si>
  <si>
    <t xml:space="preserve">Adverse experiences </t>
  </si>
  <si>
    <t xml:space="preserve">Reproductive </t>
  </si>
  <si>
    <t>Effectiveness</t>
  </si>
  <si>
    <t>Side Effects</t>
  </si>
  <si>
    <t>Table S5. priorDep and firstDep samples: Number of respondents (cases and controls) for each variable.</t>
  </si>
  <si>
    <t xml:space="preserve">priorDep sample </t>
  </si>
  <si>
    <t xml:space="preserve">firstDep sample </t>
  </si>
  <si>
    <t>Confounders</t>
  </si>
  <si>
    <t>Age (OR per year, no covariates)</t>
  </si>
  <si>
    <t>Number Births (OR per birth, no covariates)</t>
  </si>
  <si>
    <t>Table S6. priorDep and firstDep samples: Results of comparison of cases and controls for all variables, including age and number of births as convariates.</t>
  </si>
  <si>
    <t>Table S7. Comparison of NPD_priorDep with NPD_all groups, using regression analysis, for severity of major depression, using number of symptoms and episodes and age at first episode.</t>
  </si>
  <si>
    <t>Table S8. Sensitivity analysis of women experiencing PND both before and after delivery. Analysis conducted for both samples separately.</t>
  </si>
  <si>
    <t>Cases who experienced PND both during pregnancy and postpartum (1507 cases; 672 controls)</t>
  </si>
  <si>
    <t>Cases who experienced PND both during pregnancy and postpartum (510 cases; 2124 controls)</t>
  </si>
  <si>
    <t>% cases/ controls</t>
  </si>
  <si>
    <t>Comparison of severity measures for PND_priorDep and PND_firstDep cases for occurrences in pregnancy or after delivery: Association of each measure with PND_firstDep status.</t>
  </si>
  <si>
    <t>OR (for PND_firstDep)</t>
  </si>
  <si>
    <t>Table S1. Selection process: for PND_priorDep and PND_firstDep samples</t>
  </si>
  <si>
    <t>PriorDep cases: PND with history of major depression before first pregnancy (PND_priorDep)</t>
  </si>
  <si>
    <t>PriorDep comparison group: History of major depression before first pregnancy, but no PND (NPD_priorDep)</t>
  </si>
  <si>
    <t>PNDfirst cases: PND is first onset of major depression (PND_firstDep)</t>
  </si>
  <si>
    <t>PNDfirst comparison group: Met criteria for major depression but not associated with peripartum period (NPD_all)</t>
  </si>
  <si>
    <t>Uncategorized PND cases: lost to further analysis</t>
  </si>
  <si>
    <t>1.2-4.8</t>
  </si>
  <si>
    <t>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</si>
</sst>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E+00"/>
  </numFmts>
  <fonts count="5" x14ac:knownFonts="1">
    <font>
      <sz val="12"/>
      <color theme="1"/>
      <name val="Calibri"/>
      <family val="2"/>
      <scheme val="minor"/>
    </font>
    <font>
      <b/>
      <sz val="12"/>
      <color theme="1"/>
      <name val="Calibri"/>
      <family val="2"/>
      <scheme val="minor"/>
    </font>
    <font>
      <sz val="11"/>
      <color theme="1"/>
      <name val="Calibri"/>
      <family val="2"/>
      <scheme val="minor"/>
    </font>
    <font>
      <sz val="8"/>
      <name val="Calibri"/>
      <family val="2"/>
      <scheme val="minor"/>
    </font>
    <font>
      <sz val="12"/>
      <color theme="1"/>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FF99A8"/>
        <bgColor indexed="64"/>
      </patternFill>
    </fill>
    <fill>
      <patternFill patternType="solid">
        <fgColor rgb="FFB5A5D0"/>
        <bgColor indexed="64"/>
      </patternFill>
    </fill>
    <fill>
      <patternFill patternType="solid">
        <fgColor rgb="FFF4E2D4"/>
        <bgColor indexed="64"/>
      </patternFill>
    </fill>
    <fill>
      <patternFill patternType="solid">
        <fgColor rgb="FFD3D0F4"/>
        <bgColor indexed="64"/>
      </patternFill>
    </fill>
    <fill>
      <patternFill patternType="solid">
        <fgColor theme="7" tint="0.59999389629810485"/>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8" borderId="0" applyNumberFormat="0" applyBorder="0" applyAlignment="0" applyProtection="0"/>
  </cellStyleXfs>
  <cellXfs count="164">
    <xf numFmtId="0" fontId="0" fillId="0" borderId="0" xfId="0"/>
    <xf numFmtId="0" fontId="0" fillId="0" borderId="0" xfId="0" applyBorder="1" applyAlignment="1">
      <alignment wrapText="1"/>
    </xf>
    <xf numFmtId="0" fontId="0" fillId="0" borderId="0" xfId="0" applyBorder="1"/>
    <xf numFmtId="164" fontId="0" fillId="0" borderId="0" xfId="0" applyNumberFormat="1"/>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horizontal="left"/>
    </xf>
    <xf numFmtId="0" fontId="1" fillId="0" borderId="2" xfId="0" applyFont="1" applyBorder="1" applyAlignment="1">
      <alignment wrapText="1"/>
    </xf>
    <xf numFmtId="2" fontId="0" fillId="0" borderId="0" xfId="0" applyNumberFormat="1" applyAlignment="1">
      <alignment horizontal="left" wrapText="1"/>
    </xf>
    <xf numFmtId="165" fontId="1" fillId="0" borderId="0" xfId="0" applyNumberFormat="1" applyFont="1"/>
    <xf numFmtId="0" fontId="0" fillId="0" borderId="4" xfId="0" applyBorder="1"/>
    <xf numFmtId="165" fontId="0" fillId="0" borderId="0" xfId="0" applyNumberFormat="1"/>
    <xf numFmtId="49" fontId="0" fillId="0" borderId="0" xfId="0" applyNumberFormat="1"/>
    <xf numFmtId="0" fontId="0" fillId="0" borderId="5" xfId="0" applyBorder="1"/>
    <xf numFmtId="165" fontId="0" fillId="0" borderId="0" xfId="0" applyNumberFormat="1" applyAlignment="1">
      <alignment horizontal="left" wrapText="1"/>
    </xf>
    <xf numFmtId="2" fontId="0" fillId="0" borderId="0" xfId="0" applyNumberFormat="1" applyAlignment="1">
      <alignment horizontal="left" wrapText="1"/>
    </xf>
    <xf numFmtId="11" fontId="0" fillId="0" borderId="0" xfId="0" applyNumberFormat="1"/>
    <xf numFmtId="49" fontId="0" fillId="0" borderId="0" xfId="0" applyNumberFormat="1" applyAlignment="1">
      <alignment wrapText="1"/>
    </xf>
    <xf numFmtId="164" fontId="0" fillId="0" borderId="0" xfId="0" applyNumberFormat="1" applyAlignment="1">
      <alignment horizontal="left" wrapText="1"/>
    </xf>
    <xf numFmtId="49" fontId="0" fillId="0" borderId="0" xfId="0" quotePrefix="1" applyNumberFormat="1" applyAlignment="1">
      <alignment wrapText="1"/>
    </xf>
    <xf numFmtId="49" fontId="0" fillId="0" borderId="5" xfId="0" applyNumberFormat="1" applyBorder="1"/>
    <xf numFmtId="164" fontId="0" fillId="0" borderId="1" xfId="0" applyNumberFormat="1" applyFont="1" applyBorder="1" applyAlignment="1">
      <alignment wrapText="1"/>
    </xf>
    <xf numFmtId="164" fontId="0" fillId="0" borderId="1" xfId="0" applyNumberFormat="1" applyFont="1" applyBorder="1" applyAlignment="1">
      <alignment horizontal="left" wrapText="1"/>
    </xf>
    <xf numFmtId="165" fontId="0" fillId="0" borderId="1" xfId="0" applyNumberFormat="1" applyFont="1" applyBorder="1" applyAlignment="1">
      <alignment wrapText="1"/>
    </xf>
    <xf numFmtId="2" fontId="0" fillId="0" borderId="0" xfId="0" applyNumberFormat="1"/>
    <xf numFmtId="165" fontId="1" fillId="0" borderId="5" xfId="0" applyNumberFormat="1" applyFont="1" applyBorder="1"/>
    <xf numFmtId="164" fontId="0" fillId="0" borderId="0" xfId="0" applyNumberFormat="1" applyBorder="1"/>
    <xf numFmtId="165" fontId="1" fillId="0" borderId="0" xfId="0" applyNumberFormat="1" applyFont="1" applyBorder="1"/>
    <xf numFmtId="165" fontId="0" fillId="0" borderId="0" xfId="0" applyNumberFormat="1" applyBorder="1"/>
    <xf numFmtId="165" fontId="0" fillId="0" borderId="0" xfId="0" applyNumberFormat="1" applyFont="1"/>
    <xf numFmtId="165" fontId="0" fillId="0" borderId="5" xfId="0" applyNumberFormat="1" applyBorder="1"/>
    <xf numFmtId="49" fontId="0" fillId="0" borderId="0" xfId="0" applyNumberFormat="1" applyBorder="1"/>
    <xf numFmtId="164" fontId="0" fillId="0" borderId="0" xfId="0" applyNumberFormat="1" applyFont="1"/>
    <xf numFmtId="0" fontId="0" fillId="0" borderId="0" xfId="0" applyFont="1" applyAlignment="1">
      <alignment wrapText="1"/>
    </xf>
    <xf numFmtId="0" fontId="1" fillId="0" borderId="0" xfId="0" applyFont="1" applyAlignment="1"/>
    <xf numFmtId="0" fontId="0" fillId="0" borderId="0" xfId="0" applyFont="1" applyBorder="1" applyAlignment="1">
      <alignment wrapText="1"/>
    </xf>
    <xf numFmtId="0" fontId="0" fillId="2" borderId="1" xfId="0" applyFill="1" applyBorder="1"/>
    <xf numFmtId="0" fontId="2" fillId="3" borderId="1" xfId="0" applyFont="1" applyFill="1" applyBorder="1" applyAlignment="1">
      <alignment vertical="center" wrapText="1"/>
    </xf>
    <xf numFmtId="3" fontId="2" fillId="3" borderId="1" xfId="0" applyNumberFormat="1" applyFont="1" applyFill="1" applyBorder="1" applyAlignment="1">
      <alignment vertical="center" wrapText="1"/>
    </xf>
    <xf numFmtId="0" fontId="2" fillId="4" borderId="1" xfId="0" applyFont="1" applyFill="1" applyBorder="1" applyAlignment="1">
      <alignment vertical="center" wrapText="1"/>
    </xf>
    <xf numFmtId="3" fontId="2" fillId="4" borderId="1" xfId="0" applyNumberFormat="1" applyFont="1" applyFill="1" applyBorder="1" applyAlignment="1">
      <alignment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vertical="center" wrapText="1"/>
    </xf>
    <xf numFmtId="0" fontId="2" fillId="6" borderId="1" xfId="0" applyFont="1" applyFill="1" applyBorder="1" applyAlignment="1">
      <alignment vertical="center" wrapText="1"/>
    </xf>
    <xf numFmtId="0" fontId="0" fillId="6" borderId="1" xfId="0" applyFill="1" applyBorder="1"/>
    <xf numFmtId="0" fontId="2" fillId="7" borderId="1" xfId="0" applyFont="1" applyFill="1" applyBorder="1" applyAlignment="1">
      <alignment vertical="center" wrapText="1"/>
    </xf>
    <xf numFmtId="3" fontId="0" fillId="7" borderId="1" xfId="0" applyNumberFormat="1" applyFill="1" applyBorder="1"/>
    <xf numFmtId="0" fontId="0" fillId="0" borderId="0" xfId="0" applyFont="1"/>
    <xf numFmtId="0" fontId="0" fillId="0" borderId="0" xfId="0" applyFont="1" applyBorder="1"/>
    <xf numFmtId="164" fontId="0" fillId="0" borderId="0" xfId="0" applyNumberFormat="1" applyFont="1" applyBorder="1" applyAlignment="1">
      <alignment wrapText="1"/>
    </xf>
    <xf numFmtId="0" fontId="0" fillId="0" borderId="0" xfId="0" applyFont="1" applyAlignment="1"/>
    <xf numFmtId="0" fontId="0" fillId="0" borderId="0" xfId="0" applyFont="1" applyAlignment="1">
      <alignment horizontal="left"/>
    </xf>
    <xf numFmtId="0" fontId="0" fillId="0" borderId="0" xfId="0" applyFont="1" applyAlignment="1">
      <alignment horizontal="left" wrapText="1"/>
    </xf>
    <xf numFmtId="0" fontId="0" fillId="0" borderId="0" xfId="0" applyFont="1" applyBorder="1" applyAlignment="1">
      <alignment horizontal="left"/>
    </xf>
    <xf numFmtId="0" fontId="0" fillId="0" borderId="0" xfId="0" applyFont="1" applyBorder="1" applyAlignment="1">
      <alignment horizontal="center" wrapText="1"/>
    </xf>
    <xf numFmtId="0" fontId="0" fillId="0" borderId="0" xfId="0" applyFont="1" applyBorder="1" applyAlignment="1">
      <alignment horizontal="left" wrapText="1"/>
    </xf>
    <xf numFmtId="0" fontId="0" fillId="0" borderId="5" xfId="0" applyFont="1" applyBorder="1" applyAlignment="1">
      <alignment horizontal="left" wrapText="1"/>
    </xf>
    <xf numFmtId="0" fontId="0" fillId="0" borderId="5" xfId="0" applyFont="1" applyBorder="1"/>
    <xf numFmtId="0" fontId="0" fillId="0" borderId="0" xfId="0" applyFont="1" applyAlignment="1">
      <alignment horizontal="center" wrapText="1"/>
    </xf>
    <xf numFmtId="165" fontId="0" fillId="0" borderId="0" xfId="0" applyNumberFormat="1" applyFont="1" applyBorder="1"/>
    <xf numFmtId="164" fontId="0" fillId="0" borderId="0" xfId="0" applyNumberFormat="1" applyFont="1" applyBorder="1" applyAlignment="1">
      <alignment horizontal="right"/>
    </xf>
    <xf numFmtId="165" fontId="0" fillId="0" borderId="0" xfId="0" applyNumberFormat="1" applyFont="1" applyBorder="1" applyAlignment="1">
      <alignment horizontal="right"/>
    </xf>
    <xf numFmtId="164" fontId="0" fillId="0" borderId="0" xfId="0" applyNumberFormat="1" applyFont="1" applyBorder="1" applyAlignment="1">
      <alignment horizontal="right" wrapText="1"/>
    </xf>
    <xf numFmtId="11" fontId="0" fillId="0" borderId="0" xfId="0" applyNumberFormat="1" applyFont="1" applyBorder="1" applyAlignment="1">
      <alignment horizontal="right"/>
    </xf>
    <xf numFmtId="11" fontId="0" fillId="0" borderId="0" xfId="0" applyNumberFormat="1" applyFont="1" applyAlignment="1">
      <alignment horizontal="right"/>
    </xf>
    <xf numFmtId="11" fontId="0" fillId="0" borderId="0" xfId="0" applyNumberFormat="1" applyFont="1"/>
    <xf numFmtId="11" fontId="0" fillId="0" borderId="0" xfId="0" applyNumberFormat="1" applyFont="1" applyBorder="1" applyAlignment="1">
      <alignment horizontal="right" wrapText="1"/>
    </xf>
    <xf numFmtId="164" fontId="0" fillId="0" borderId="5" xfId="0" applyNumberFormat="1" applyFont="1" applyBorder="1" applyAlignment="1">
      <alignment horizontal="right" wrapText="1"/>
    </xf>
    <xf numFmtId="0" fontId="0" fillId="0" borderId="3" xfId="0" applyFont="1" applyBorder="1"/>
    <xf numFmtId="0" fontId="0" fillId="0" borderId="5" xfId="0" applyFont="1" applyBorder="1" applyAlignment="1">
      <alignment horizontal="left"/>
    </xf>
    <xf numFmtId="165" fontId="0" fillId="0" borderId="5" xfId="0" applyNumberFormat="1" applyFont="1" applyBorder="1"/>
    <xf numFmtId="164" fontId="0" fillId="0" borderId="0" xfId="0" applyNumberFormat="1" applyFont="1" applyBorder="1"/>
    <xf numFmtId="0" fontId="0" fillId="0" borderId="9" xfId="0" applyBorder="1"/>
    <xf numFmtId="0" fontId="0" fillId="0" borderId="9" xfId="0" applyBorder="1" applyAlignment="1">
      <alignment wrapText="1"/>
    </xf>
    <xf numFmtId="0" fontId="0" fillId="0" borderId="8" xfId="0" applyBorder="1"/>
    <xf numFmtId="49" fontId="0" fillId="0" borderId="0" xfId="0" applyNumberFormat="1" applyBorder="1" applyAlignment="1">
      <alignment wrapText="1"/>
    </xf>
    <xf numFmtId="0" fontId="1" fillId="0" borderId="9" xfId="0" applyFont="1" applyBorder="1" applyAlignment="1">
      <alignment wrapText="1"/>
    </xf>
    <xf numFmtId="2" fontId="0" fillId="0" borderId="9" xfId="0" applyNumberFormat="1" applyBorder="1"/>
    <xf numFmtId="2" fontId="1" fillId="0" borderId="9" xfId="0" applyNumberFormat="1" applyFont="1" applyBorder="1" applyAlignment="1">
      <alignment wrapText="1"/>
    </xf>
    <xf numFmtId="2" fontId="0" fillId="0" borderId="9" xfId="0" applyNumberFormat="1" applyBorder="1" applyAlignment="1">
      <alignment wrapText="1"/>
    </xf>
    <xf numFmtId="2" fontId="1" fillId="0" borderId="9" xfId="0" applyNumberFormat="1" applyFont="1" applyBorder="1"/>
    <xf numFmtId="2" fontId="0" fillId="0" borderId="8" xfId="0" applyNumberFormat="1" applyBorder="1"/>
    <xf numFmtId="2" fontId="0" fillId="0" borderId="10" xfId="0" applyNumberFormat="1" applyBorder="1"/>
    <xf numFmtId="2" fontId="0" fillId="0" borderId="1" xfId="0" applyNumberFormat="1" applyBorder="1" applyAlignment="1">
      <alignment wrapText="1"/>
    </xf>
    <xf numFmtId="2" fontId="0" fillId="0" borderId="9" xfId="0" applyNumberFormat="1" applyBorder="1" applyAlignment="1">
      <alignment horizontal="center" wrapText="1"/>
    </xf>
    <xf numFmtId="2" fontId="0" fillId="0" borderId="9" xfId="0" applyNumberFormat="1" applyFont="1" applyBorder="1" applyAlignment="1">
      <alignment wrapText="1"/>
    </xf>
    <xf numFmtId="164" fontId="0" fillId="0" borderId="5" xfId="0" applyNumberFormat="1" applyBorder="1"/>
    <xf numFmtId="2" fontId="0" fillId="0" borderId="9" xfId="0" applyNumberFormat="1" applyFont="1" applyBorder="1"/>
    <xf numFmtId="0" fontId="0" fillId="0" borderId="0" xfId="0" applyFont="1" applyBorder="1" applyAlignment="1">
      <alignment horizontal="left" wrapText="1"/>
    </xf>
    <xf numFmtId="11" fontId="1" fillId="0" borderId="0" xfId="0" applyNumberFormat="1" applyFont="1"/>
    <xf numFmtId="0" fontId="1" fillId="0" borderId="0" xfId="0" applyFont="1" applyBorder="1"/>
    <xf numFmtId="49" fontId="0" fillId="0" borderId="0" xfId="0" quotePrefix="1" applyNumberFormat="1" applyBorder="1"/>
    <xf numFmtId="0" fontId="0" fillId="0" borderId="0" xfId="0" applyAlignment="1">
      <alignment horizontal="left"/>
    </xf>
    <xf numFmtId="0" fontId="0" fillId="0" borderId="5" xfId="0" applyBorder="1" applyAlignment="1">
      <alignment horizontal="center" wrapText="1"/>
    </xf>
    <xf numFmtId="164" fontId="1" fillId="0" borderId="1" xfId="0" applyNumberFormat="1" applyFont="1" applyBorder="1" applyAlignment="1">
      <alignment horizontal="right" wrapText="1"/>
    </xf>
    <xf numFmtId="2" fontId="0" fillId="0" borderId="0" xfId="0" applyNumberFormat="1" applyAlignment="1">
      <alignment horizontal="right" wrapText="1"/>
    </xf>
    <xf numFmtId="0" fontId="0" fillId="0" borderId="0" xfId="0" applyAlignment="1">
      <alignment horizontal="right"/>
    </xf>
    <xf numFmtId="165" fontId="0" fillId="0" borderId="0" xfId="0" applyNumberFormat="1" applyAlignment="1">
      <alignment horizontal="right"/>
    </xf>
    <xf numFmtId="0" fontId="0" fillId="0" borderId="0" xfId="0" applyBorder="1" applyAlignment="1">
      <alignment horizontal="right"/>
    </xf>
    <xf numFmtId="0" fontId="0" fillId="0" borderId="5" xfId="0" applyBorder="1" applyAlignment="1">
      <alignment horizontal="right"/>
    </xf>
    <xf numFmtId="165" fontId="1" fillId="0" borderId="1" xfId="0" applyNumberFormat="1" applyFont="1" applyBorder="1" applyAlignment="1">
      <alignment horizontal="right" wrapText="1"/>
    </xf>
    <xf numFmtId="165" fontId="0" fillId="0" borderId="0" xfId="0" applyNumberFormat="1" applyBorder="1" applyAlignment="1">
      <alignment horizontal="right"/>
    </xf>
    <xf numFmtId="0" fontId="1" fillId="0" borderId="1" xfId="0" applyFont="1" applyBorder="1" applyAlignment="1">
      <alignment wrapText="1"/>
    </xf>
    <xf numFmtId="165" fontId="0" fillId="0" borderId="0" xfId="0" applyNumberFormat="1" applyFont="1" applyBorder="1" applyAlignment="1">
      <alignment horizontal="right" wrapText="1"/>
    </xf>
    <xf numFmtId="165" fontId="1" fillId="0" borderId="0" xfId="0" applyNumberFormat="1" applyFont="1" applyBorder="1" applyAlignment="1">
      <alignment horizontal="right" wrapText="1"/>
    </xf>
    <xf numFmtId="165" fontId="1" fillId="0" borderId="5" xfId="0" applyNumberFormat="1" applyFont="1" applyBorder="1" applyAlignment="1">
      <alignment horizontal="right" wrapText="1"/>
    </xf>
    <xf numFmtId="165" fontId="0" fillId="0" borderId="5" xfId="0" applyNumberFormat="1" applyFont="1" applyBorder="1" applyAlignment="1">
      <alignment horizontal="right"/>
    </xf>
    <xf numFmtId="0" fontId="0" fillId="0" borderId="0" xfId="0" applyAlignment="1">
      <alignment horizontal="left" wrapText="1"/>
    </xf>
    <xf numFmtId="0" fontId="0" fillId="0" borderId="9" xfId="0" applyFont="1" applyFill="1" applyBorder="1" applyAlignment="1">
      <alignment wrapText="1"/>
    </xf>
    <xf numFmtId="0" fontId="0" fillId="0" borderId="9" xfId="0" applyFont="1" applyBorder="1"/>
    <xf numFmtId="0" fontId="0" fillId="0" borderId="4" xfId="0" applyFont="1" applyBorder="1" applyAlignment="1">
      <alignment wrapText="1"/>
    </xf>
    <xf numFmtId="0" fontId="0" fillId="0" borderId="4" xfId="0" applyFont="1" applyBorder="1"/>
    <xf numFmtId="0" fontId="0" fillId="0" borderId="4" xfId="0" applyFont="1" applyFill="1" applyBorder="1"/>
    <xf numFmtId="0" fontId="0" fillId="0" borderId="4" xfId="0" applyBorder="1" applyAlignment="1">
      <alignment wrapText="1"/>
    </xf>
    <xf numFmtId="0" fontId="0" fillId="0" borderId="9" xfId="0" applyFill="1" applyBorder="1" applyAlignment="1">
      <alignment wrapText="1"/>
    </xf>
    <xf numFmtId="0" fontId="1" fillId="0" borderId="9" xfId="0" applyFont="1" applyBorder="1"/>
    <xf numFmtId="0" fontId="1" fillId="0" borderId="0" xfId="0" applyFont="1" applyBorder="1" applyAlignment="1">
      <alignment wrapText="1"/>
    </xf>
    <xf numFmtId="0" fontId="0" fillId="0" borderId="3" xfId="0" applyBorder="1" applyAlignment="1">
      <alignment horizontal="right"/>
    </xf>
    <xf numFmtId="2" fontId="0" fillId="0" borderId="0" xfId="0" applyNumberFormat="1" applyBorder="1" applyAlignment="1">
      <alignment horizontal="right" wrapText="1"/>
    </xf>
    <xf numFmtId="164" fontId="0" fillId="0" borderId="4" xfId="0" applyNumberFormat="1" applyBorder="1" applyAlignment="1">
      <alignment horizontal="right"/>
    </xf>
    <xf numFmtId="164" fontId="0" fillId="0" borderId="6" xfId="0" applyNumberFormat="1" applyBorder="1" applyAlignment="1">
      <alignment horizontal="right"/>
    </xf>
    <xf numFmtId="0" fontId="0" fillId="0" borderId="0" xfId="0" applyNumberFormat="1"/>
    <xf numFmtId="0" fontId="0" fillId="0" borderId="0" xfId="0" quotePrefix="1" applyNumberFormat="1"/>
    <xf numFmtId="0" fontId="0" fillId="0" borderId="0" xfId="0" applyNumberFormat="1" applyAlignment="1">
      <alignment wrapText="1"/>
    </xf>
    <xf numFmtId="0" fontId="0" fillId="0" borderId="5" xfId="0" quotePrefix="1" applyNumberFormat="1" applyBorder="1"/>
    <xf numFmtId="0" fontId="0" fillId="0" borderId="9" xfId="0" applyFont="1" applyBorder="1" applyAlignment="1">
      <alignment wrapText="1"/>
    </xf>
    <xf numFmtId="49" fontId="0" fillId="0" borderId="1" xfId="0" applyNumberFormat="1" applyBorder="1" applyAlignment="1">
      <alignment wrapText="1"/>
    </xf>
    <xf numFmtId="0" fontId="0" fillId="0" borderId="1" xfId="0" applyBorder="1" applyAlignment="1">
      <alignment wrapText="1"/>
    </xf>
    <xf numFmtId="164" fontId="0" fillId="0" borderId="1" xfId="0" applyNumberFormat="1" applyBorder="1"/>
    <xf numFmtId="0" fontId="0" fillId="0" borderId="1" xfId="0" applyBorder="1"/>
    <xf numFmtId="165" fontId="0" fillId="0" borderId="1" xfId="0" applyNumberFormat="1" applyBorder="1"/>
    <xf numFmtId="0" fontId="0" fillId="0" borderId="1" xfId="0" applyNumberFormat="1" applyBorder="1"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Font="1" applyBorder="1" applyAlignment="1">
      <alignment horizontal="left" wrapText="1"/>
    </xf>
    <xf numFmtId="0" fontId="0" fillId="0" borderId="3" xfId="0" applyFont="1" applyBorder="1" applyAlignment="1">
      <alignment horizontal="left" wrapText="1"/>
    </xf>
    <xf numFmtId="0" fontId="0" fillId="0" borderId="0" xfId="0"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center"/>
    </xf>
    <xf numFmtId="0" fontId="0" fillId="0" borderId="3" xfId="0" applyFont="1" applyBorder="1" applyAlignment="1">
      <alignment horizontal="center"/>
    </xf>
    <xf numFmtId="0" fontId="0" fillId="0" borderId="0" xfId="0" applyFont="1" applyAlignment="1">
      <alignment horizontal="center" wrapText="1"/>
    </xf>
    <xf numFmtId="0" fontId="0" fillId="0" borderId="0" xfId="0" applyAlignment="1">
      <alignment horizontal="left"/>
    </xf>
    <xf numFmtId="0" fontId="0" fillId="0" borderId="4"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4" xfId="0" applyFont="1" applyBorder="1" applyAlignment="1">
      <alignment horizontal="center" wrapText="1"/>
    </xf>
    <xf numFmtId="0" fontId="0" fillId="0" borderId="9" xfId="0" applyFont="1"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xf numFmtId="0" fontId="0" fillId="0" borderId="5" xfId="0" applyBorder="1" applyAlignment="1">
      <alignment horizontal="center"/>
    </xf>
    <xf numFmtId="0" fontId="0" fillId="0" borderId="8" xfId="0" applyBorder="1" applyAlignment="1">
      <alignment horizontal="center"/>
    </xf>
    <xf numFmtId="0" fontId="0" fillId="0" borderId="0" xfId="0" applyBorder="1" applyAlignment="1">
      <alignment horizontal="left" vertical="top"/>
    </xf>
    <xf numFmtId="0" fontId="0" fillId="0" borderId="9" xfId="0" applyBorder="1" applyAlignment="1">
      <alignment horizontal="left" vertical="top"/>
    </xf>
    <xf numFmtId="0" fontId="0" fillId="0" borderId="7" xfId="0" applyBorder="1" applyAlignment="1">
      <alignment horizontal="left" wrapText="1"/>
    </xf>
    <xf numFmtId="0" fontId="0" fillId="0" borderId="1" xfId="0" applyBorder="1" applyAlignment="1">
      <alignment horizontal="left" wrapText="1"/>
    </xf>
    <xf numFmtId="0" fontId="4" fillId="8" borderId="1" xfId="1" applyBorder="1" applyAlignment="1">
      <alignment vertical="center" wrapText="1"/>
    </xf>
    <xf numFmtId="3" fontId="4" fillId="8" borderId="1" xfId="1" applyNumberFormat="1" applyBorder="1"/>
    <xf numFmtId="165" fontId="0" fillId="0" borderId="0" xfId="0" applyNumberFormat="1" applyAlignment="1">
      <alignment horizontal="left"/>
    </xf>
    <xf numFmtId="164" fontId="0" fillId="0" borderId="0" xfId="0" applyNumberFormat="1" applyAlignment="1">
      <alignment horizontal="left"/>
    </xf>
    <xf numFmtId="164" fontId="0" fillId="0" borderId="11" xfId="0" applyNumberFormat="1" applyBorder="1" applyAlignment="1">
      <alignment horizontal="right"/>
    </xf>
    <xf numFmtId="164" fontId="0" fillId="0" borderId="4" xfId="0" applyNumberFormat="1" applyBorder="1"/>
    <xf numFmtId="164" fontId="0" fillId="0" borderId="4" xfId="0" applyNumberFormat="1" applyBorder="1" applyAlignment="1">
      <alignment horizontal="right" wrapText="1"/>
    </xf>
    <xf numFmtId="164" fontId="0" fillId="0" borderId="0" xfId="0" applyNumberFormat="1" applyAlignment="1">
      <alignment horizontal="right"/>
    </xf>
  </cellXfs>
  <cellStyles count="2">
    <cellStyle name="40% - Accent4" xfId="1" builtinId="43"/>
    <cellStyle name="Normal" xfId="0" builtinId="0"/>
  </cellStyles>
  <dxfs count="0"/>
  <tableStyles count="0" defaultTableStyle="TableStyleMedium2" defaultPivotStyle="PivotStyleLight16"/>
  <colors>
    <mruColors>
      <color rgb="FFD3D0F4"/>
      <color rgb="FFB7ACF4"/>
      <color rgb="FFB6CAF4"/>
      <color rgb="FFF4E2D4"/>
      <color rgb="FFB5A5D0"/>
      <color rgb="FFFF99A8"/>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37231-9983-C544-AB26-0F8EFA8036A1}">
  <dimension ref="A1:B8"/>
  <sheetViews>
    <sheetView workbookViewId="0">
      <selection sqref="A1:B1"/>
    </sheetView>
  </sheetViews>
  <sheetFormatPr baseColWidth="10" defaultRowHeight="16" x14ac:dyDescent="0.2"/>
  <cols>
    <col min="1" max="1" width="61.83203125" customWidth="1"/>
  </cols>
  <sheetData>
    <row r="1" spans="1:2" ht="31" customHeight="1" x14ac:dyDescent="0.2">
      <c r="A1" s="133" t="s">
        <v>879</v>
      </c>
      <c r="B1" s="134"/>
    </row>
    <row r="2" spans="1:2" x14ac:dyDescent="0.2">
      <c r="A2" s="37" t="s">
        <v>0</v>
      </c>
      <c r="B2" s="37" t="s">
        <v>1</v>
      </c>
    </row>
    <row r="3" spans="1:2" x14ac:dyDescent="0.2">
      <c r="A3" s="38" t="s">
        <v>2</v>
      </c>
      <c r="B3" s="39">
        <v>20689</v>
      </c>
    </row>
    <row r="4" spans="1:2" ht="32" x14ac:dyDescent="0.2">
      <c r="A4" s="40" t="s">
        <v>880</v>
      </c>
      <c r="B4" s="41">
        <v>2261</v>
      </c>
    </row>
    <row r="5" spans="1:2" ht="32" x14ac:dyDescent="0.2">
      <c r="A5" s="42" t="s">
        <v>881</v>
      </c>
      <c r="B5" s="43">
        <v>672</v>
      </c>
    </row>
    <row r="6" spans="1:2" x14ac:dyDescent="0.2">
      <c r="A6" s="44" t="s">
        <v>882</v>
      </c>
      <c r="B6" s="45">
        <v>878</v>
      </c>
    </row>
    <row r="7" spans="1:2" ht="17" x14ac:dyDescent="0.2">
      <c r="A7" s="156" t="s">
        <v>884</v>
      </c>
      <c r="B7" s="157">
        <v>1919</v>
      </c>
    </row>
    <row r="8" spans="1:2" ht="32" x14ac:dyDescent="0.2">
      <c r="A8" s="46" t="s">
        <v>883</v>
      </c>
      <c r="B8" s="47">
        <v>2124</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F5F31-C7CE-4A48-9B5D-D7FC7BE0B2D5}">
  <dimension ref="A1:A19"/>
  <sheetViews>
    <sheetView workbookViewId="0"/>
  </sheetViews>
  <sheetFormatPr baseColWidth="10" defaultRowHeight="16" x14ac:dyDescent="0.2"/>
  <cols>
    <col min="1" max="1" width="90" customWidth="1"/>
  </cols>
  <sheetData>
    <row r="1" spans="1:1" x14ac:dyDescent="0.2">
      <c r="A1" s="48" t="s">
        <v>234</v>
      </c>
    </row>
    <row r="2" spans="1:1" x14ac:dyDescent="0.2">
      <c r="A2" t="s">
        <v>216</v>
      </c>
    </row>
    <row r="3" spans="1:1" x14ac:dyDescent="0.2">
      <c r="A3" t="s">
        <v>217</v>
      </c>
    </row>
    <row r="4" spans="1:1" x14ac:dyDescent="0.2">
      <c r="A4" t="s">
        <v>218</v>
      </c>
    </row>
    <row r="5" spans="1:1" x14ac:dyDescent="0.2">
      <c r="A5" t="s">
        <v>219</v>
      </c>
    </row>
    <row r="6" spans="1:1" x14ac:dyDescent="0.2">
      <c r="A6" t="s">
        <v>220</v>
      </c>
    </row>
    <row r="7" spans="1:1" x14ac:dyDescent="0.2">
      <c r="A7" t="s">
        <v>221</v>
      </c>
    </row>
    <row r="8" spans="1:1" x14ac:dyDescent="0.2">
      <c r="A8" t="s">
        <v>222</v>
      </c>
    </row>
    <row r="9" spans="1:1" x14ac:dyDescent="0.2">
      <c r="A9" t="s">
        <v>223</v>
      </c>
    </row>
    <row r="10" spans="1:1" x14ac:dyDescent="0.2">
      <c r="A10" t="s">
        <v>224</v>
      </c>
    </row>
    <row r="11" spans="1:1" x14ac:dyDescent="0.2">
      <c r="A11" t="s">
        <v>225</v>
      </c>
    </row>
    <row r="12" spans="1:1" x14ac:dyDescent="0.2">
      <c r="A12" t="s">
        <v>226</v>
      </c>
    </row>
    <row r="13" spans="1:1" x14ac:dyDescent="0.2">
      <c r="A13" t="s">
        <v>227</v>
      </c>
    </row>
    <row r="14" spans="1:1" x14ac:dyDescent="0.2">
      <c r="A14" t="s">
        <v>228</v>
      </c>
    </row>
    <row r="15" spans="1:1" x14ac:dyDescent="0.2">
      <c r="A15" t="s">
        <v>229</v>
      </c>
    </row>
    <row r="16" spans="1:1" x14ac:dyDescent="0.2">
      <c r="A16" t="s">
        <v>230</v>
      </c>
    </row>
    <row r="17" spans="1:1" x14ac:dyDescent="0.2">
      <c r="A17" t="s">
        <v>231</v>
      </c>
    </row>
    <row r="18" spans="1:1" x14ac:dyDescent="0.2">
      <c r="A18" t="s">
        <v>232</v>
      </c>
    </row>
    <row r="19" spans="1:1" x14ac:dyDescent="0.2">
      <c r="A19" t="s">
        <v>233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AEDF7-8F3C-6141-B846-68547C0F58D6}">
  <dimension ref="A1:C14"/>
  <sheetViews>
    <sheetView workbookViewId="0">
      <selection sqref="A1:C1"/>
    </sheetView>
  </sheetViews>
  <sheetFormatPr baseColWidth="10" defaultRowHeight="16" x14ac:dyDescent="0.2"/>
  <cols>
    <col min="1" max="1" width="29" customWidth="1"/>
    <col min="2" max="2" width="20.1640625" customWidth="1"/>
    <col min="3" max="3" width="10.83203125" style="3"/>
  </cols>
  <sheetData>
    <row r="1" spans="1:3" ht="31" customHeight="1" x14ac:dyDescent="0.2">
      <c r="A1" s="135" t="s">
        <v>634</v>
      </c>
      <c r="B1" s="135"/>
      <c r="C1" s="135"/>
    </row>
    <row r="2" spans="1:3" s="4" customFormat="1" ht="51" x14ac:dyDescent="0.2">
      <c r="A2" s="49" t="s">
        <v>15</v>
      </c>
      <c r="B2" s="36" t="s">
        <v>635</v>
      </c>
      <c r="C2" s="50" t="s">
        <v>13</v>
      </c>
    </row>
    <row r="3" spans="1:3" ht="17" x14ac:dyDescent="0.2">
      <c r="A3" s="1" t="s">
        <v>3</v>
      </c>
      <c r="B3">
        <v>511</v>
      </c>
      <c r="C3" s="3">
        <v>10.1</v>
      </c>
    </row>
    <row r="4" spans="1:3" ht="17" x14ac:dyDescent="0.2">
      <c r="A4" s="1" t="s">
        <v>348</v>
      </c>
      <c r="B4">
        <v>195</v>
      </c>
      <c r="C4" s="3">
        <v>3.8</v>
      </c>
    </row>
    <row r="5" spans="1:3" ht="17" x14ac:dyDescent="0.2">
      <c r="A5" s="1" t="s">
        <v>4</v>
      </c>
      <c r="B5">
        <v>178</v>
      </c>
      <c r="C5" s="3">
        <v>3.5</v>
      </c>
    </row>
    <row r="6" spans="1:3" ht="17" x14ac:dyDescent="0.2">
      <c r="A6" s="1" t="s">
        <v>5</v>
      </c>
      <c r="B6">
        <v>168</v>
      </c>
      <c r="C6" s="3">
        <v>3.3</v>
      </c>
    </row>
    <row r="7" spans="1:3" ht="17" x14ac:dyDescent="0.2">
      <c r="A7" s="1" t="s">
        <v>6</v>
      </c>
      <c r="B7">
        <v>2680</v>
      </c>
      <c r="C7" s="3">
        <v>53</v>
      </c>
    </row>
    <row r="8" spans="1:3" x14ac:dyDescent="0.2">
      <c r="A8" s="2" t="s">
        <v>7</v>
      </c>
      <c r="B8">
        <v>516</v>
      </c>
      <c r="C8" s="3">
        <v>10.199999999999999</v>
      </c>
    </row>
    <row r="9" spans="1:3" x14ac:dyDescent="0.2">
      <c r="A9" s="2" t="s">
        <v>8</v>
      </c>
      <c r="B9">
        <v>281</v>
      </c>
      <c r="C9" s="3">
        <v>5.6</v>
      </c>
    </row>
    <row r="10" spans="1:3" x14ac:dyDescent="0.2">
      <c r="A10" s="2" t="s">
        <v>9</v>
      </c>
      <c r="B10">
        <v>859</v>
      </c>
      <c r="C10" s="3">
        <v>17</v>
      </c>
    </row>
    <row r="11" spans="1:3" ht="17" x14ac:dyDescent="0.2">
      <c r="A11" s="1" t="s">
        <v>10</v>
      </c>
      <c r="B11">
        <v>635</v>
      </c>
      <c r="C11" s="3">
        <v>12.6</v>
      </c>
    </row>
    <row r="12" spans="1:3" ht="17" x14ac:dyDescent="0.2">
      <c r="A12" s="1" t="s">
        <v>14</v>
      </c>
      <c r="B12">
        <v>172</v>
      </c>
      <c r="C12" s="3">
        <v>3.4</v>
      </c>
    </row>
    <row r="13" spans="1:3" ht="17" x14ac:dyDescent="0.2">
      <c r="A13" s="1" t="s">
        <v>11</v>
      </c>
      <c r="B13">
        <v>440</v>
      </c>
      <c r="C13" s="3">
        <v>8.6999999999999993</v>
      </c>
    </row>
    <row r="14" spans="1:3" x14ac:dyDescent="0.2">
      <c r="A14" s="2" t="s">
        <v>12</v>
      </c>
      <c r="B14">
        <v>278</v>
      </c>
      <c r="C14" s="3">
        <v>5.5</v>
      </c>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0A853-197C-8841-8241-278F1C1EFC3D}">
  <dimension ref="A1:O40"/>
  <sheetViews>
    <sheetView workbookViewId="0"/>
  </sheetViews>
  <sheetFormatPr baseColWidth="10" defaultRowHeight="16" x14ac:dyDescent="0.2"/>
  <cols>
    <col min="1" max="1" width="27.33203125" customWidth="1"/>
    <col min="2" max="2" width="14.83203125" customWidth="1"/>
    <col min="3" max="3" width="13" customWidth="1"/>
    <col min="4" max="4" width="15" style="12" customWidth="1"/>
    <col min="5" max="5" width="14.1640625" customWidth="1"/>
    <col min="6" max="6" width="14.5" customWidth="1"/>
    <col min="7" max="7" width="15.6640625" customWidth="1"/>
    <col min="8" max="8" width="8.5" customWidth="1"/>
    <col min="9" max="9" width="13.6640625" customWidth="1"/>
    <col min="10" max="10" width="13" customWidth="1"/>
    <col min="11" max="11" width="13.6640625" customWidth="1"/>
    <col min="12" max="12" width="16" customWidth="1"/>
    <col min="13" max="13" width="16.5" customWidth="1"/>
    <col min="14" max="14" width="15.5" customWidth="1"/>
    <col min="15" max="15" width="8.1640625" customWidth="1"/>
  </cols>
  <sheetData>
    <row r="1" spans="1:15" s="4" customFormat="1" ht="30" customHeight="1" x14ac:dyDescent="0.2">
      <c r="A1" s="52" t="s">
        <v>805</v>
      </c>
      <c r="B1" s="53"/>
      <c r="C1" s="53"/>
      <c r="D1" s="53"/>
      <c r="E1" s="53"/>
      <c r="F1" s="48"/>
      <c r="G1" s="48"/>
      <c r="H1" s="48"/>
      <c r="I1" s="48"/>
      <c r="J1" s="48"/>
      <c r="K1" s="48"/>
      <c r="L1" s="48"/>
      <c r="M1" s="48"/>
      <c r="N1" s="48"/>
      <c r="O1" s="48"/>
    </row>
    <row r="2" spans="1:15" s="4" customFormat="1" ht="27" customHeight="1" x14ac:dyDescent="0.2">
      <c r="A2" s="54" t="s">
        <v>637</v>
      </c>
      <c r="B2" s="138" t="s">
        <v>743</v>
      </c>
      <c r="C2" s="138"/>
      <c r="D2" s="138"/>
      <c r="E2" s="138"/>
      <c r="F2" s="138"/>
      <c r="G2" s="138"/>
      <c r="H2" s="138"/>
      <c r="I2" s="139" t="s">
        <v>744</v>
      </c>
      <c r="J2" s="139"/>
      <c r="K2" s="139"/>
      <c r="L2" s="139"/>
      <c r="M2" s="139"/>
      <c r="N2" s="139"/>
      <c r="O2" s="139"/>
    </row>
    <row r="3" spans="1:15" ht="36" customHeight="1" x14ac:dyDescent="0.2">
      <c r="A3" s="49"/>
      <c r="B3" s="138" t="s">
        <v>724</v>
      </c>
      <c r="C3" s="138"/>
      <c r="D3" s="138"/>
      <c r="E3" s="138" t="s">
        <v>729</v>
      </c>
      <c r="F3" s="138"/>
      <c r="G3" s="138"/>
      <c r="H3" s="55" t="s">
        <v>741</v>
      </c>
      <c r="I3" s="138" t="s">
        <v>725</v>
      </c>
      <c r="J3" s="138"/>
      <c r="K3" s="138"/>
      <c r="L3" s="138" t="s">
        <v>733</v>
      </c>
      <c r="M3" s="138"/>
      <c r="N3" s="138"/>
      <c r="O3" s="49" t="s">
        <v>741</v>
      </c>
    </row>
    <row r="4" spans="1:15" ht="54" customHeight="1" x14ac:dyDescent="0.2">
      <c r="A4" s="49"/>
      <c r="B4" s="56" t="s">
        <v>721</v>
      </c>
      <c r="C4" s="56" t="s">
        <v>722</v>
      </c>
      <c r="D4" s="56" t="s">
        <v>723</v>
      </c>
      <c r="E4" s="56" t="s">
        <v>730</v>
      </c>
      <c r="F4" s="56" t="s">
        <v>731</v>
      </c>
      <c r="G4" s="56" t="s">
        <v>732</v>
      </c>
      <c r="H4" s="56"/>
      <c r="I4" s="56" t="s">
        <v>726</v>
      </c>
      <c r="J4" s="56" t="s">
        <v>727</v>
      </c>
      <c r="K4" s="56" t="s">
        <v>728</v>
      </c>
      <c r="L4" s="56" t="s">
        <v>734</v>
      </c>
      <c r="M4" s="56" t="s">
        <v>735</v>
      </c>
      <c r="N4" s="56" t="s">
        <v>736</v>
      </c>
      <c r="O4" s="49"/>
    </row>
    <row r="5" spans="1:15" ht="27" customHeight="1" x14ac:dyDescent="0.2">
      <c r="A5" s="56" t="s">
        <v>638</v>
      </c>
      <c r="B5" s="56" t="s">
        <v>654</v>
      </c>
      <c r="C5" s="56" t="s">
        <v>655</v>
      </c>
      <c r="D5" s="56" t="s">
        <v>656</v>
      </c>
      <c r="E5" s="56" t="s">
        <v>660</v>
      </c>
      <c r="F5" s="56" t="s">
        <v>661</v>
      </c>
      <c r="G5" s="56" t="s">
        <v>662</v>
      </c>
      <c r="H5" s="56">
        <v>171</v>
      </c>
      <c r="I5" s="56" t="s">
        <v>683</v>
      </c>
      <c r="J5" s="56" t="s">
        <v>684</v>
      </c>
      <c r="K5" s="56" t="s">
        <v>685</v>
      </c>
      <c r="L5" s="56" t="s">
        <v>698</v>
      </c>
      <c r="M5" s="56" t="s">
        <v>699</v>
      </c>
      <c r="N5" s="56" t="s">
        <v>700</v>
      </c>
      <c r="O5" s="49">
        <v>37</v>
      </c>
    </row>
    <row r="6" spans="1:15" ht="27" customHeight="1" x14ac:dyDescent="0.2">
      <c r="A6" s="56" t="s">
        <v>639</v>
      </c>
      <c r="B6" s="56" t="s">
        <v>643</v>
      </c>
      <c r="C6" s="56" t="s">
        <v>646</v>
      </c>
      <c r="D6" s="56" t="s">
        <v>647</v>
      </c>
      <c r="E6" s="56" t="s">
        <v>663</v>
      </c>
      <c r="F6" s="56" t="s">
        <v>664</v>
      </c>
      <c r="G6" s="56" t="s">
        <v>665</v>
      </c>
      <c r="H6" s="56">
        <v>243</v>
      </c>
      <c r="I6" s="56" t="s">
        <v>672</v>
      </c>
      <c r="J6" s="56" t="s">
        <v>675</v>
      </c>
      <c r="K6" s="56" t="s">
        <v>676</v>
      </c>
      <c r="L6" s="56" t="s">
        <v>689</v>
      </c>
      <c r="M6" s="56" t="s">
        <v>690</v>
      </c>
      <c r="N6" s="56" t="s">
        <v>691</v>
      </c>
      <c r="O6" s="49">
        <v>76</v>
      </c>
    </row>
    <row r="7" spans="1:15" ht="27" customHeight="1" x14ac:dyDescent="0.2">
      <c r="A7" s="56" t="s">
        <v>640</v>
      </c>
      <c r="B7" s="56" t="s">
        <v>643</v>
      </c>
      <c r="C7" s="56" t="s">
        <v>644</v>
      </c>
      <c r="D7" s="56" t="s">
        <v>645</v>
      </c>
      <c r="E7" s="56" t="s">
        <v>657</v>
      </c>
      <c r="F7" s="56" t="s">
        <v>658</v>
      </c>
      <c r="G7" s="56" t="s">
        <v>659</v>
      </c>
      <c r="H7" s="56">
        <v>409</v>
      </c>
      <c r="I7" s="56" t="s">
        <v>672</v>
      </c>
      <c r="J7" s="56" t="s">
        <v>673</v>
      </c>
      <c r="K7" s="56" t="s">
        <v>674</v>
      </c>
      <c r="L7" s="56" t="s">
        <v>686</v>
      </c>
      <c r="M7" s="56" t="s">
        <v>687</v>
      </c>
      <c r="N7" s="56" t="s">
        <v>688</v>
      </c>
      <c r="O7" s="49">
        <v>137</v>
      </c>
    </row>
    <row r="8" spans="1:15" ht="27" customHeight="1" x14ac:dyDescent="0.2">
      <c r="A8" s="56" t="s">
        <v>641</v>
      </c>
      <c r="B8" s="56" t="s">
        <v>648</v>
      </c>
      <c r="C8" s="56" t="s">
        <v>649</v>
      </c>
      <c r="D8" s="56" t="s">
        <v>650</v>
      </c>
      <c r="E8" s="56" t="s">
        <v>666</v>
      </c>
      <c r="F8" s="56" t="s">
        <v>667</v>
      </c>
      <c r="G8" s="56" t="s">
        <v>668</v>
      </c>
      <c r="H8" s="56">
        <v>448</v>
      </c>
      <c r="I8" s="56" t="s">
        <v>677</v>
      </c>
      <c r="J8" s="56" t="s">
        <v>678</v>
      </c>
      <c r="K8" s="56" t="s">
        <v>679</v>
      </c>
      <c r="L8" s="56" t="s">
        <v>692</v>
      </c>
      <c r="M8" s="56" t="s">
        <v>693</v>
      </c>
      <c r="N8" s="56" t="s">
        <v>694</v>
      </c>
      <c r="O8" s="49">
        <v>202</v>
      </c>
    </row>
    <row r="9" spans="1:15" ht="27" customHeight="1" x14ac:dyDescent="0.2">
      <c r="A9" s="57" t="s">
        <v>642</v>
      </c>
      <c r="B9" s="57" t="s">
        <v>651</v>
      </c>
      <c r="C9" s="57" t="s">
        <v>652</v>
      </c>
      <c r="D9" s="57" t="s">
        <v>653</v>
      </c>
      <c r="E9" s="57" t="s">
        <v>669</v>
      </c>
      <c r="F9" s="57" t="s">
        <v>670</v>
      </c>
      <c r="G9" s="57" t="s">
        <v>671</v>
      </c>
      <c r="H9" s="57">
        <v>935</v>
      </c>
      <c r="I9" s="57" t="s">
        <v>680</v>
      </c>
      <c r="J9" s="57" t="s">
        <v>681</v>
      </c>
      <c r="K9" s="57" t="s">
        <v>682</v>
      </c>
      <c r="L9" s="57" t="s">
        <v>695</v>
      </c>
      <c r="M9" s="57" t="s">
        <v>696</v>
      </c>
      <c r="N9" s="57" t="s">
        <v>697</v>
      </c>
      <c r="O9" s="58">
        <v>407</v>
      </c>
    </row>
    <row r="10" spans="1:15" ht="27" customHeight="1" x14ac:dyDescent="0.2">
      <c r="A10" s="53"/>
      <c r="B10" s="53"/>
      <c r="C10" s="53"/>
      <c r="D10" s="53"/>
      <c r="E10" s="53"/>
      <c r="F10" s="53"/>
      <c r="G10" s="53"/>
      <c r="H10" s="53"/>
      <c r="I10" s="53"/>
      <c r="J10" s="53"/>
      <c r="K10" s="53"/>
      <c r="L10" s="53"/>
      <c r="M10" s="53"/>
      <c r="N10" s="53"/>
      <c r="O10" s="48"/>
    </row>
    <row r="11" spans="1:15" s="4" customFormat="1" ht="37" customHeight="1" x14ac:dyDescent="0.2">
      <c r="A11" s="136" t="s">
        <v>740</v>
      </c>
      <c r="B11" s="136"/>
      <c r="C11" s="136"/>
      <c r="D11" s="136"/>
      <c r="E11" s="136"/>
      <c r="F11" s="136"/>
      <c r="G11" s="136"/>
      <c r="H11" s="48"/>
      <c r="I11" s="48"/>
      <c r="J11" s="48"/>
      <c r="K11" s="48"/>
      <c r="L11" s="48"/>
      <c r="M11" s="48"/>
      <c r="N11" s="48"/>
      <c r="O11" s="48"/>
    </row>
    <row r="12" spans="1:15" s="4" customFormat="1" ht="24" customHeight="1" x14ac:dyDescent="0.2">
      <c r="A12" s="54"/>
      <c r="B12" s="138" t="s">
        <v>745</v>
      </c>
      <c r="C12" s="138"/>
      <c r="D12" s="138"/>
      <c r="E12" s="138" t="s">
        <v>746</v>
      </c>
      <c r="F12" s="138"/>
      <c r="G12" s="138"/>
      <c r="H12" s="59"/>
      <c r="I12" s="141"/>
      <c r="J12" s="141"/>
      <c r="K12" s="141"/>
      <c r="L12" s="141"/>
      <c r="M12" s="48"/>
      <c r="N12" s="48"/>
      <c r="O12" s="48"/>
    </row>
    <row r="13" spans="1:15" ht="25" customHeight="1" x14ac:dyDescent="0.2">
      <c r="A13" s="54"/>
      <c r="B13" s="36" t="s">
        <v>27</v>
      </c>
      <c r="C13" s="49" t="s">
        <v>28</v>
      </c>
      <c r="D13" s="60" t="s">
        <v>29</v>
      </c>
      <c r="E13" s="56" t="s">
        <v>27</v>
      </c>
      <c r="F13" s="56" t="s">
        <v>28</v>
      </c>
      <c r="G13" s="56" t="s">
        <v>29</v>
      </c>
      <c r="H13" s="53"/>
      <c r="I13" s="48"/>
      <c r="J13" s="30"/>
      <c r="K13" s="53"/>
      <c r="L13" s="53"/>
      <c r="M13" s="48"/>
      <c r="N13" s="48"/>
      <c r="O13" s="48"/>
    </row>
    <row r="14" spans="1:15" ht="26" customHeight="1" x14ac:dyDescent="0.2">
      <c r="A14" s="56" t="s">
        <v>638</v>
      </c>
      <c r="B14" s="61">
        <v>1.3</v>
      </c>
      <c r="C14" s="49" t="s">
        <v>205</v>
      </c>
      <c r="D14" s="62">
        <v>0.13</v>
      </c>
      <c r="E14" s="63">
        <v>1</v>
      </c>
      <c r="F14" s="49" t="s">
        <v>739</v>
      </c>
      <c r="G14" s="62">
        <v>0.93</v>
      </c>
      <c r="H14" s="65"/>
      <c r="I14" s="66"/>
      <c r="J14" s="66"/>
      <c r="K14" s="48"/>
      <c r="L14" s="48"/>
      <c r="M14" s="48"/>
      <c r="N14" s="48"/>
      <c r="O14" s="48"/>
    </row>
    <row r="15" spans="1:15" ht="26" customHeight="1" x14ac:dyDescent="0.2">
      <c r="A15" s="56" t="s">
        <v>639</v>
      </c>
      <c r="B15" s="63">
        <v>1</v>
      </c>
      <c r="C15" s="56" t="s">
        <v>209</v>
      </c>
      <c r="D15" s="104">
        <v>0.92</v>
      </c>
      <c r="E15" s="63">
        <v>1.1000000000000001</v>
      </c>
      <c r="F15" s="49" t="s">
        <v>204</v>
      </c>
      <c r="G15" s="62">
        <v>0.72</v>
      </c>
      <c r="H15" s="65"/>
      <c r="I15" s="48"/>
      <c r="J15" s="48"/>
      <c r="K15" s="48"/>
      <c r="L15" s="48"/>
      <c r="M15" s="48"/>
      <c r="N15" s="48"/>
      <c r="O15" s="48"/>
    </row>
    <row r="16" spans="1:15" ht="26" customHeight="1" x14ac:dyDescent="0.2">
      <c r="A16" s="56" t="s">
        <v>640</v>
      </c>
      <c r="B16" s="63">
        <v>0.9</v>
      </c>
      <c r="C16" s="56" t="s">
        <v>46</v>
      </c>
      <c r="D16" s="104">
        <v>0.15</v>
      </c>
      <c r="E16" s="63">
        <v>1</v>
      </c>
      <c r="F16" s="49" t="s">
        <v>42</v>
      </c>
      <c r="G16" s="62">
        <v>0.82</v>
      </c>
      <c r="H16" s="65"/>
      <c r="I16" s="48"/>
      <c r="J16" s="48"/>
      <c r="K16" s="48"/>
      <c r="L16" s="48"/>
      <c r="M16" s="48"/>
      <c r="N16" s="48"/>
      <c r="O16" s="48"/>
    </row>
    <row r="17" spans="1:15" ht="26" customHeight="1" x14ac:dyDescent="0.2">
      <c r="A17" s="56" t="s">
        <v>641</v>
      </c>
      <c r="B17" s="63">
        <v>0.7</v>
      </c>
      <c r="C17" s="56" t="s">
        <v>737</v>
      </c>
      <c r="D17" s="105">
        <v>6.0000000000000001E-3</v>
      </c>
      <c r="E17" s="63">
        <v>0.7</v>
      </c>
      <c r="F17" s="49" t="s">
        <v>293</v>
      </c>
      <c r="G17" s="62">
        <v>6.0999999999999999E-2</v>
      </c>
      <c r="H17" s="65"/>
      <c r="I17" s="48"/>
      <c r="J17" s="48"/>
      <c r="K17" s="48"/>
      <c r="L17" s="48"/>
      <c r="M17" s="48"/>
      <c r="N17" s="48"/>
      <c r="O17" s="48"/>
    </row>
    <row r="18" spans="1:15" ht="26" customHeight="1" x14ac:dyDescent="0.2">
      <c r="A18" s="57" t="s">
        <v>642</v>
      </c>
      <c r="B18" s="68">
        <v>1.4</v>
      </c>
      <c r="C18" s="57" t="s">
        <v>738</v>
      </c>
      <c r="D18" s="106">
        <v>1.7000000000000001E-4</v>
      </c>
      <c r="E18" s="68">
        <v>1.3</v>
      </c>
      <c r="F18" s="58" t="s">
        <v>65</v>
      </c>
      <c r="G18" s="107">
        <v>8.7999999999999995E-2</v>
      </c>
      <c r="H18" s="65"/>
      <c r="I18" s="48"/>
      <c r="J18" s="48"/>
      <c r="K18" s="48"/>
      <c r="L18" s="48"/>
      <c r="M18" s="48"/>
      <c r="N18" s="48"/>
      <c r="O18" s="48"/>
    </row>
    <row r="19" spans="1:15" ht="26" customHeight="1" x14ac:dyDescent="0.2">
      <c r="A19" s="56"/>
      <c r="B19" s="63"/>
      <c r="C19" s="56"/>
      <c r="D19" s="67"/>
      <c r="E19" s="63"/>
      <c r="F19" s="49"/>
      <c r="G19" s="64"/>
      <c r="H19" s="65"/>
      <c r="I19" s="48"/>
      <c r="J19" s="48"/>
      <c r="K19" s="48"/>
      <c r="L19" s="48"/>
      <c r="M19" s="48"/>
      <c r="N19" s="48"/>
      <c r="O19" s="48"/>
    </row>
    <row r="20" spans="1:15" ht="25" customHeight="1" x14ac:dyDescent="0.2">
      <c r="A20" s="69" t="s">
        <v>701</v>
      </c>
      <c r="B20" s="140" t="s">
        <v>745</v>
      </c>
      <c r="C20" s="140"/>
      <c r="D20" s="140" t="s">
        <v>746</v>
      </c>
      <c r="E20" s="140"/>
      <c r="F20" s="49"/>
      <c r="G20" s="49"/>
      <c r="H20" s="48"/>
      <c r="I20" s="48"/>
      <c r="J20" s="48"/>
      <c r="K20" s="48"/>
      <c r="L20" s="48"/>
      <c r="M20" s="48"/>
      <c r="N20" s="48"/>
      <c r="O20" s="48"/>
    </row>
    <row r="21" spans="1:15" ht="68" x14ac:dyDescent="0.2">
      <c r="A21" s="49"/>
      <c r="B21" s="36" t="s">
        <v>724</v>
      </c>
      <c r="C21" s="36" t="s">
        <v>729</v>
      </c>
      <c r="D21" s="36" t="s">
        <v>725</v>
      </c>
      <c r="E21" s="36" t="s">
        <v>733</v>
      </c>
      <c r="F21" s="48"/>
      <c r="G21" s="48"/>
      <c r="H21" s="48"/>
      <c r="I21" s="48"/>
      <c r="J21" s="48"/>
      <c r="K21" s="48"/>
      <c r="L21" s="48"/>
      <c r="M21" s="48"/>
      <c r="N21" s="48"/>
      <c r="O21" s="48"/>
    </row>
    <row r="22" spans="1:15" x14ac:dyDescent="0.2">
      <c r="A22" s="49" t="s">
        <v>16</v>
      </c>
      <c r="B22" s="49" t="s">
        <v>22</v>
      </c>
      <c r="C22" s="49" t="s">
        <v>622</v>
      </c>
      <c r="D22" s="60" t="s">
        <v>626</v>
      </c>
      <c r="E22" s="49" t="s">
        <v>627</v>
      </c>
      <c r="F22" s="48"/>
      <c r="G22" s="48"/>
      <c r="H22" s="48"/>
      <c r="I22" s="48"/>
      <c r="J22" s="48"/>
      <c r="K22" s="48"/>
      <c r="L22" s="48"/>
      <c r="M22" s="48"/>
      <c r="N22" s="48"/>
      <c r="O22" s="48"/>
    </row>
    <row r="23" spans="1:15" x14ac:dyDescent="0.2">
      <c r="A23" s="49" t="s">
        <v>17</v>
      </c>
      <c r="B23" s="49" t="s">
        <v>23</v>
      </c>
      <c r="C23" s="49" t="s">
        <v>623</v>
      </c>
      <c r="D23" s="60" t="s">
        <v>628</v>
      </c>
      <c r="E23" s="49" t="s">
        <v>629</v>
      </c>
      <c r="F23" s="48"/>
      <c r="G23" s="48"/>
      <c r="H23" s="48"/>
      <c r="I23" s="48"/>
      <c r="J23" s="48"/>
      <c r="K23" s="48"/>
      <c r="L23" s="48"/>
      <c r="M23" s="48"/>
      <c r="N23" s="48"/>
      <c r="O23" s="48"/>
    </row>
    <row r="24" spans="1:15" x14ac:dyDescent="0.2">
      <c r="A24" s="49" t="s">
        <v>18</v>
      </c>
      <c r="B24" s="49" t="s">
        <v>25</v>
      </c>
      <c r="C24" s="49" t="s">
        <v>625</v>
      </c>
      <c r="D24" s="60" t="s">
        <v>21</v>
      </c>
      <c r="E24" s="49" t="s">
        <v>20</v>
      </c>
      <c r="F24" s="48"/>
      <c r="G24" s="48"/>
      <c r="H24" s="48"/>
      <c r="I24" s="48"/>
      <c r="J24" s="48"/>
      <c r="K24" s="48"/>
      <c r="L24" s="48"/>
      <c r="M24" s="48"/>
      <c r="N24" s="48"/>
      <c r="O24" s="48"/>
    </row>
    <row r="25" spans="1:15" x14ac:dyDescent="0.2">
      <c r="A25" s="49" t="s">
        <v>19</v>
      </c>
      <c r="B25" s="49" t="s">
        <v>24</v>
      </c>
      <c r="C25" s="49" t="s">
        <v>624</v>
      </c>
      <c r="D25" s="60" t="s">
        <v>630</v>
      </c>
      <c r="E25" s="49" t="s">
        <v>631</v>
      </c>
      <c r="F25" s="48"/>
      <c r="G25" s="48"/>
      <c r="H25" s="48"/>
      <c r="I25" s="48"/>
      <c r="J25" s="48"/>
      <c r="K25" s="48"/>
      <c r="L25" s="48"/>
      <c r="M25" s="48"/>
      <c r="N25" s="48"/>
      <c r="O25" s="48"/>
    </row>
    <row r="26" spans="1:15" x14ac:dyDescent="0.2">
      <c r="A26" s="70" t="s">
        <v>702</v>
      </c>
      <c r="B26" s="58"/>
      <c r="C26" s="58"/>
      <c r="D26" s="71"/>
      <c r="E26" s="58"/>
      <c r="F26" s="48"/>
      <c r="G26" s="48"/>
      <c r="H26" s="48"/>
      <c r="I26" s="48"/>
      <c r="J26" s="48"/>
      <c r="K26" s="48"/>
      <c r="L26" s="48"/>
      <c r="M26" s="48"/>
      <c r="N26" s="48"/>
      <c r="O26" s="48"/>
    </row>
    <row r="27" spans="1:15" x14ac:dyDescent="0.2">
      <c r="A27" s="54"/>
      <c r="B27" s="49"/>
      <c r="C27" s="49"/>
      <c r="D27" s="60"/>
      <c r="E27" s="49"/>
      <c r="F27" s="48"/>
      <c r="G27" s="48"/>
      <c r="H27" s="48"/>
      <c r="I27" s="48"/>
      <c r="J27" s="48"/>
      <c r="K27" s="48"/>
      <c r="L27" s="48"/>
      <c r="M27" s="48"/>
      <c r="N27" s="48"/>
      <c r="O27" s="48"/>
    </row>
    <row r="28" spans="1:15" ht="50" customHeight="1" x14ac:dyDescent="0.2">
      <c r="A28" s="136" t="s">
        <v>877</v>
      </c>
      <c r="B28" s="136"/>
      <c r="C28" s="136"/>
      <c r="D28" s="136"/>
      <c r="E28" s="48"/>
      <c r="F28" s="48"/>
      <c r="G28" s="48"/>
      <c r="H28" s="48"/>
      <c r="I28" s="48"/>
      <c r="J28" s="48"/>
      <c r="K28" s="48"/>
      <c r="L28" s="48"/>
      <c r="M28" s="48"/>
      <c r="N28" s="48"/>
      <c r="O28" s="48"/>
    </row>
    <row r="29" spans="1:15" ht="34" x14ac:dyDescent="0.2">
      <c r="A29" s="49"/>
      <c r="B29" s="36" t="s">
        <v>878</v>
      </c>
      <c r="C29" s="49" t="s">
        <v>28</v>
      </c>
      <c r="D29" s="60" t="s">
        <v>29</v>
      </c>
      <c r="E29" s="34"/>
      <c r="F29" s="48"/>
      <c r="G29" s="30"/>
      <c r="H29" s="30"/>
      <c r="I29" s="48"/>
      <c r="J29" s="48"/>
      <c r="K29" s="48"/>
      <c r="L29" s="48"/>
      <c r="M29" s="48"/>
      <c r="N29" s="48"/>
      <c r="O29" s="48"/>
    </row>
    <row r="30" spans="1:15" x14ac:dyDescent="0.2">
      <c r="A30" s="49" t="s">
        <v>16</v>
      </c>
      <c r="B30" s="49">
        <v>0.9</v>
      </c>
      <c r="C30" s="49" t="s">
        <v>424</v>
      </c>
      <c r="D30" s="60">
        <v>0.5</v>
      </c>
      <c r="E30" s="48"/>
      <c r="F30" s="48"/>
      <c r="G30" s="48"/>
      <c r="H30" s="48"/>
      <c r="I30" s="48"/>
      <c r="J30" s="48"/>
      <c r="K30" s="48"/>
      <c r="L30" s="48"/>
      <c r="M30" s="48"/>
      <c r="N30" s="48"/>
      <c r="O30" s="48"/>
    </row>
    <row r="31" spans="1:15" x14ac:dyDescent="0.2">
      <c r="A31" s="49" t="s">
        <v>17</v>
      </c>
      <c r="B31" s="49">
        <v>1.2</v>
      </c>
      <c r="C31" s="49" t="s">
        <v>103</v>
      </c>
      <c r="D31" s="60">
        <v>7.4999999999999997E-2</v>
      </c>
      <c r="E31" s="48"/>
      <c r="F31" s="48"/>
      <c r="G31" s="48"/>
      <c r="H31" s="48"/>
      <c r="I31" s="48"/>
      <c r="J31" s="48"/>
      <c r="K31" s="48"/>
      <c r="L31" s="48"/>
      <c r="M31" s="48"/>
      <c r="N31" s="48"/>
      <c r="O31" s="48"/>
    </row>
    <row r="32" spans="1:15" x14ac:dyDescent="0.2">
      <c r="A32" s="49" t="s">
        <v>18</v>
      </c>
      <c r="B32" s="72">
        <v>1</v>
      </c>
      <c r="C32" s="49" t="s">
        <v>189</v>
      </c>
      <c r="D32" s="60">
        <v>0.84</v>
      </c>
      <c r="E32" s="48"/>
      <c r="F32" s="48"/>
      <c r="G32" s="48"/>
      <c r="H32" s="48"/>
      <c r="I32" s="48"/>
      <c r="J32" s="48"/>
      <c r="K32" s="48"/>
      <c r="L32" s="48"/>
      <c r="M32" s="48"/>
      <c r="N32" s="48"/>
      <c r="O32" s="48"/>
    </row>
    <row r="33" spans="1:15" x14ac:dyDescent="0.2">
      <c r="A33" s="58" t="s">
        <v>19</v>
      </c>
      <c r="B33" s="58">
        <v>1.3</v>
      </c>
      <c r="C33" s="58" t="s">
        <v>65</v>
      </c>
      <c r="D33" s="26">
        <v>2.4E-2</v>
      </c>
      <c r="E33" s="48"/>
      <c r="F33" s="48"/>
      <c r="G33" s="48"/>
      <c r="H33" s="48"/>
      <c r="I33" s="48"/>
      <c r="J33" s="48"/>
      <c r="K33" s="48"/>
      <c r="L33" s="48"/>
      <c r="M33" s="48"/>
      <c r="N33" s="48"/>
      <c r="O33" s="48"/>
    </row>
    <row r="34" spans="1:15" x14ac:dyDescent="0.2">
      <c r="A34" s="48"/>
      <c r="B34" s="48"/>
      <c r="C34" s="48"/>
      <c r="D34" s="30"/>
      <c r="E34" s="48"/>
      <c r="F34" s="48"/>
      <c r="G34" s="48"/>
      <c r="H34" s="48"/>
      <c r="I34" s="48"/>
      <c r="J34" s="48"/>
      <c r="K34" s="48"/>
      <c r="L34" s="48"/>
      <c r="M34" s="48"/>
      <c r="N34" s="48"/>
      <c r="O34" s="48"/>
    </row>
    <row r="35" spans="1:15" ht="32" customHeight="1" x14ac:dyDescent="0.2">
      <c r="A35" s="136" t="s">
        <v>843</v>
      </c>
      <c r="B35" s="136"/>
      <c r="C35" s="136"/>
      <c r="D35" s="136"/>
    </row>
    <row r="36" spans="1:15" x14ac:dyDescent="0.2">
      <c r="B36" t="s">
        <v>745</v>
      </c>
      <c r="C36" t="s">
        <v>746</v>
      </c>
    </row>
    <row r="37" spans="1:15" ht="34" x14ac:dyDescent="0.2">
      <c r="A37" s="6" t="s">
        <v>844</v>
      </c>
      <c r="B37" t="s">
        <v>845</v>
      </c>
      <c r="C37" t="s">
        <v>846</v>
      </c>
    </row>
    <row r="38" spans="1:15" ht="31" customHeight="1" x14ac:dyDescent="0.2">
      <c r="A38" s="137" t="s">
        <v>847</v>
      </c>
      <c r="B38" s="137"/>
      <c r="C38" s="137"/>
      <c r="D38" s="108"/>
      <c r="E38" s="108"/>
    </row>
    <row r="39" spans="1:15" x14ac:dyDescent="0.2">
      <c r="A39" t="s">
        <v>848</v>
      </c>
      <c r="B39" s="93" t="s">
        <v>28</v>
      </c>
      <c r="C39" s="93" t="s">
        <v>850</v>
      </c>
    </row>
    <row r="40" spans="1:15" x14ac:dyDescent="0.2">
      <c r="A40" s="3">
        <v>2</v>
      </c>
      <c r="B40" t="s">
        <v>849</v>
      </c>
      <c r="C40" s="12">
        <v>4.5999999999999996E-13</v>
      </c>
    </row>
  </sheetData>
  <mergeCells count="16">
    <mergeCell ref="I2:O2"/>
    <mergeCell ref="B20:C20"/>
    <mergeCell ref="D20:E20"/>
    <mergeCell ref="I3:K3"/>
    <mergeCell ref="L3:N3"/>
    <mergeCell ref="B3:D3"/>
    <mergeCell ref="E3:G3"/>
    <mergeCell ref="B12:D12"/>
    <mergeCell ref="E12:G12"/>
    <mergeCell ref="I12:J12"/>
    <mergeCell ref="K12:L12"/>
    <mergeCell ref="A35:D35"/>
    <mergeCell ref="A38:C38"/>
    <mergeCell ref="A28:D28"/>
    <mergeCell ref="A11:G11"/>
    <mergeCell ref="B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856D7-E0EB-0D46-85DC-7AC6F557F025}">
  <dimension ref="A1:K73"/>
  <sheetViews>
    <sheetView workbookViewId="0">
      <selection sqref="A1:K1"/>
    </sheetView>
  </sheetViews>
  <sheetFormatPr baseColWidth="10" defaultRowHeight="16" x14ac:dyDescent="0.2"/>
  <cols>
    <col min="2" max="2" width="20.83203125" style="48" customWidth="1"/>
    <col min="3" max="3" width="11.33203125" style="48" customWidth="1"/>
    <col min="4" max="4" width="9.5" style="48" customWidth="1"/>
    <col min="5" max="5" width="9.6640625" style="48" customWidth="1"/>
    <col min="6" max="6" width="11.33203125" customWidth="1"/>
    <col min="7" max="7" width="9.5" customWidth="1"/>
    <col min="8" max="8" width="9.6640625" customWidth="1"/>
  </cols>
  <sheetData>
    <row r="1" spans="1:11" x14ac:dyDescent="0.2">
      <c r="A1" s="142" t="s">
        <v>865</v>
      </c>
      <c r="B1" s="142"/>
      <c r="C1" s="142"/>
      <c r="D1" s="142"/>
      <c r="E1" s="142"/>
      <c r="F1" s="142"/>
      <c r="G1" s="142"/>
      <c r="H1" s="142"/>
      <c r="I1" s="142"/>
      <c r="J1" s="142"/>
      <c r="K1" s="142"/>
    </row>
    <row r="2" spans="1:11" ht="35" customHeight="1" x14ac:dyDescent="0.2">
      <c r="A2" s="6" t="s">
        <v>789</v>
      </c>
      <c r="B2" s="48" t="s">
        <v>790</v>
      </c>
      <c r="C2" s="146" t="s">
        <v>866</v>
      </c>
      <c r="D2" s="138"/>
      <c r="E2" s="147"/>
      <c r="F2" s="143" t="s">
        <v>867</v>
      </c>
      <c r="G2" s="144"/>
      <c r="H2" s="145"/>
    </row>
    <row r="3" spans="1:11" ht="51" x14ac:dyDescent="0.2">
      <c r="A3" s="2" t="s">
        <v>856</v>
      </c>
      <c r="B3" s="49"/>
      <c r="C3" s="111" t="s">
        <v>796</v>
      </c>
      <c r="D3" s="36" t="s">
        <v>803</v>
      </c>
      <c r="E3" s="109" t="s">
        <v>876</v>
      </c>
      <c r="F3" s="114" t="s">
        <v>796</v>
      </c>
      <c r="G3" s="1" t="s">
        <v>803</v>
      </c>
      <c r="H3" s="115" t="s">
        <v>876</v>
      </c>
    </row>
    <row r="4" spans="1:11" x14ac:dyDescent="0.2">
      <c r="A4" s="91"/>
      <c r="B4" s="49" t="s">
        <v>855</v>
      </c>
      <c r="C4" s="111">
        <v>2933</v>
      </c>
      <c r="D4" s="49"/>
      <c r="E4" s="110"/>
      <c r="F4" s="111">
        <v>3002</v>
      </c>
      <c r="G4" s="91"/>
      <c r="H4" s="116"/>
    </row>
    <row r="5" spans="1:11" ht="17" x14ac:dyDescent="0.2">
      <c r="A5" s="91"/>
      <c r="B5" s="36" t="s">
        <v>854</v>
      </c>
      <c r="C5" s="111">
        <v>2933</v>
      </c>
      <c r="D5" s="49"/>
      <c r="E5" s="110"/>
      <c r="F5" s="111">
        <v>3002</v>
      </c>
      <c r="G5" s="91"/>
      <c r="H5" s="116"/>
    </row>
    <row r="6" spans="1:11" x14ac:dyDescent="0.2">
      <c r="A6" s="2" t="s">
        <v>857</v>
      </c>
      <c r="B6" s="49"/>
      <c r="C6" s="112"/>
      <c r="D6" s="49"/>
      <c r="E6" s="110"/>
      <c r="F6" s="11"/>
      <c r="G6" s="2"/>
      <c r="H6" s="73"/>
    </row>
    <row r="7" spans="1:11" ht="17" x14ac:dyDescent="0.2">
      <c r="A7" s="91"/>
      <c r="B7" s="36" t="s">
        <v>851</v>
      </c>
      <c r="C7" s="112">
        <v>2911</v>
      </c>
      <c r="D7" s="49"/>
      <c r="E7" s="110"/>
      <c r="F7" s="111">
        <v>2772</v>
      </c>
      <c r="G7" s="91"/>
      <c r="H7" s="116"/>
    </row>
    <row r="8" spans="1:11" ht="17" x14ac:dyDescent="0.2">
      <c r="A8" s="91"/>
      <c r="B8" s="36" t="s">
        <v>852</v>
      </c>
      <c r="C8" s="112">
        <v>2853</v>
      </c>
      <c r="D8" s="49"/>
      <c r="E8" s="110"/>
      <c r="F8" s="111">
        <v>2698</v>
      </c>
      <c r="G8" s="91"/>
      <c r="H8" s="116"/>
    </row>
    <row r="9" spans="1:11" ht="34" x14ac:dyDescent="0.2">
      <c r="A9" s="91"/>
      <c r="B9" s="36" t="s">
        <v>853</v>
      </c>
      <c r="C9" s="113">
        <v>2933</v>
      </c>
      <c r="D9" s="49"/>
      <c r="E9" s="110"/>
      <c r="F9" s="111">
        <v>2791</v>
      </c>
      <c r="G9" s="91"/>
      <c r="H9" s="116"/>
    </row>
    <row r="10" spans="1:11" x14ac:dyDescent="0.2">
      <c r="A10" s="2" t="s">
        <v>858</v>
      </c>
      <c r="B10" s="49"/>
      <c r="C10" s="112"/>
      <c r="D10" s="49"/>
      <c r="E10" s="110"/>
      <c r="F10" s="11"/>
      <c r="G10" s="2"/>
      <c r="H10" s="73"/>
    </row>
    <row r="11" spans="1:11" ht="34" x14ac:dyDescent="0.2">
      <c r="A11" s="2"/>
      <c r="B11" s="36" t="s">
        <v>808</v>
      </c>
      <c r="C11" s="113">
        <v>2933</v>
      </c>
      <c r="D11" s="32" t="s">
        <v>40</v>
      </c>
      <c r="E11" s="73" t="s">
        <v>41</v>
      </c>
      <c r="F11" s="111">
        <v>3002</v>
      </c>
      <c r="G11" s="2" t="s">
        <v>427</v>
      </c>
      <c r="H11" s="73" t="s">
        <v>428</v>
      </c>
    </row>
    <row r="12" spans="1:11" ht="34" x14ac:dyDescent="0.2">
      <c r="A12" s="2"/>
      <c r="B12" s="89" t="s">
        <v>809</v>
      </c>
      <c r="C12" s="113">
        <v>2933</v>
      </c>
      <c r="D12" s="32" t="s">
        <v>349</v>
      </c>
      <c r="E12" s="73" t="s">
        <v>45</v>
      </c>
      <c r="F12" s="111">
        <v>3002</v>
      </c>
      <c r="G12" s="2" t="s">
        <v>425</v>
      </c>
      <c r="H12" s="73" t="s">
        <v>426</v>
      </c>
    </row>
    <row r="13" spans="1:11" x14ac:dyDescent="0.2">
      <c r="A13" s="2" t="s">
        <v>859</v>
      </c>
      <c r="B13" s="49"/>
      <c r="C13" s="112"/>
      <c r="D13" s="49"/>
      <c r="E13" s="110"/>
      <c r="F13" s="11"/>
      <c r="G13" s="2"/>
      <c r="H13" s="73"/>
    </row>
    <row r="14" spans="1:11" ht="34" x14ac:dyDescent="0.2">
      <c r="A14" s="91"/>
      <c r="B14" s="36" t="s">
        <v>810</v>
      </c>
      <c r="C14" s="113">
        <v>2720</v>
      </c>
      <c r="D14" s="32" t="s">
        <v>32</v>
      </c>
      <c r="E14" s="73" t="s">
        <v>33</v>
      </c>
      <c r="F14" s="111">
        <v>2779</v>
      </c>
      <c r="G14" s="2" t="s">
        <v>429</v>
      </c>
      <c r="H14" s="73" t="s">
        <v>430</v>
      </c>
    </row>
    <row r="15" spans="1:11" x14ac:dyDescent="0.2">
      <c r="A15" s="91"/>
      <c r="B15" s="49" t="s">
        <v>811</v>
      </c>
      <c r="C15" s="113">
        <v>2720</v>
      </c>
      <c r="D15" s="32" t="s">
        <v>34</v>
      </c>
      <c r="E15" s="73" t="s">
        <v>35</v>
      </c>
      <c r="F15" s="111">
        <v>2779</v>
      </c>
      <c r="G15" s="2" t="s">
        <v>188</v>
      </c>
      <c r="H15" s="73" t="s">
        <v>332</v>
      </c>
    </row>
    <row r="16" spans="1:11" x14ac:dyDescent="0.2">
      <c r="A16" s="2" t="s">
        <v>860</v>
      </c>
      <c r="B16" s="49"/>
      <c r="C16" s="112"/>
      <c r="D16" s="49"/>
      <c r="E16" s="110"/>
      <c r="F16" s="11"/>
      <c r="G16" s="2"/>
      <c r="H16" s="73"/>
    </row>
    <row r="17" spans="1:8" x14ac:dyDescent="0.2">
      <c r="A17" s="2"/>
      <c r="B17" s="49" t="s">
        <v>3</v>
      </c>
      <c r="C17" s="113">
        <v>2933</v>
      </c>
      <c r="D17" s="32" t="s">
        <v>352</v>
      </c>
      <c r="E17" s="73" t="s">
        <v>351</v>
      </c>
      <c r="F17" s="111">
        <v>3002</v>
      </c>
      <c r="G17" s="2" t="s">
        <v>375</v>
      </c>
      <c r="H17" s="73" t="s">
        <v>433</v>
      </c>
    </row>
    <row r="18" spans="1:8" x14ac:dyDescent="0.2">
      <c r="A18" s="91"/>
      <c r="B18" s="49" t="s">
        <v>348</v>
      </c>
      <c r="C18" s="113">
        <v>2933</v>
      </c>
      <c r="D18" s="32" t="s">
        <v>50</v>
      </c>
      <c r="E18" s="73" t="s">
        <v>353</v>
      </c>
      <c r="F18" s="111">
        <v>3002</v>
      </c>
      <c r="G18" s="2" t="s">
        <v>192</v>
      </c>
      <c r="H18" s="73" t="s">
        <v>434</v>
      </c>
    </row>
    <row r="19" spans="1:8" x14ac:dyDescent="0.2">
      <c r="A19" s="2"/>
      <c r="B19" s="49" t="s">
        <v>4</v>
      </c>
      <c r="C19" s="113">
        <v>2933</v>
      </c>
      <c r="D19" s="92" t="s">
        <v>52</v>
      </c>
      <c r="E19" s="73" t="s">
        <v>53</v>
      </c>
      <c r="F19" s="111">
        <v>3002</v>
      </c>
      <c r="G19" s="2" t="s">
        <v>193</v>
      </c>
      <c r="H19" s="73" t="s">
        <v>376</v>
      </c>
    </row>
    <row r="20" spans="1:8" x14ac:dyDescent="0.2">
      <c r="A20" s="91"/>
      <c r="B20" s="49" t="s">
        <v>5</v>
      </c>
      <c r="C20" s="113">
        <v>2933</v>
      </c>
      <c r="D20" s="32" t="s">
        <v>55</v>
      </c>
      <c r="E20" s="73" t="s">
        <v>56</v>
      </c>
      <c r="F20" s="111">
        <v>3002</v>
      </c>
      <c r="G20" s="2" t="s">
        <v>435</v>
      </c>
      <c r="H20" s="73" t="s">
        <v>436</v>
      </c>
    </row>
    <row r="21" spans="1:8" x14ac:dyDescent="0.2">
      <c r="A21" s="91"/>
      <c r="B21" s="49" t="s">
        <v>812</v>
      </c>
      <c r="C21" s="113">
        <v>2933</v>
      </c>
      <c r="D21" s="32" t="s">
        <v>354</v>
      </c>
      <c r="E21" s="73" t="s">
        <v>57</v>
      </c>
      <c r="F21" s="111">
        <v>3002</v>
      </c>
      <c r="G21" s="2" t="s">
        <v>437</v>
      </c>
      <c r="H21" s="73" t="s">
        <v>438</v>
      </c>
    </row>
    <row r="22" spans="1:8" x14ac:dyDescent="0.2">
      <c r="A22" s="2"/>
      <c r="B22" s="49" t="s">
        <v>813</v>
      </c>
      <c r="C22" s="113">
        <v>2933</v>
      </c>
      <c r="D22" s="32" t="s">
        <v>58</v>
      </c>
      <c r="E22" s="73" t="s">
        <v>59</v>
      </c>
      <c r="F22" s="111">
        <v>3002</v>
      </c>
      <c r="G22" s="2" t="s">
        <v>439</v>
      </c>
      <c r="H22" s="73" t="s">
        <v>440</v>
      </c>
    </row>
    <row r="23" spans="1:8" x14ac:dyDescent="0.2">
      <c r="A23" s="91"/>
      <c r="B23" s="49" t="s">
        <v>791</v>
      </c>
      <c r="C23" s="113">
        <v>2933</v>
      </c>
      <c r="D23" s="32" t="s">
        <v>61</v>
      </c>
      <c r="E23" s="73" t="s">
        <v>62</v>
      </c>
      <c r="F23" s="111">
        <v>3002</v>
      </c>
      <c r="G23" s="2" t="s">
        <v>441</v>
      </c>
      <c r="H23" s="73" t="s">
        <v>442</v>
      </c>
    </row>
    <row r="24" spans="1:8" x14ac:dyDescent="0.2">
      <c r="A24" s="91"/>
      <c r="B24" s="49" t="s">
        <v>9</v>
      </c>
      <c r="C24" s="113">
        <v>2933</v>
      </c>
      <c r="D24" s="32" t="s">
        <v>63</v>
      </c>
      <c r="E24" s="73" t="s">
        <v>64</v>
      </c>
      <c r="F24" s="111">
        <v>3002</v>
      </c>
      <c r="G24" s="2" t="s">
        <v>443</v>
      </c>
      <c r="H24" s="73" t="s">
        <v>444</v>
      </c>
    </row>
    <row r="25" spans="1:8" x14ac:dyDescent="0.2">
      <c r="A25" s="2"/>
      <c r="B25" s="49" t="s">
        <v>814</v>
      </c>
      <c r="C25" s="113">
        <v>2933</v>
      </c>
      <c r="D25" s="32" t="s">
        <v>66</v>
      </c>
      <c r="E25" s="73" t="s">
        <v>67</v>
      </c>
      <c r="F25" s="111">
        <v>3002</v>
      </c>
      <c r="G25" s="2" t="s">
        <v>445</v>
      </c>
      <c r="H25" s="73" t="s">
        <v>197</v>
      </c>
    </row>
    <row r="26" spans="1:8" x14ac:dyDescent="0.2">
      <c r="A26" s="2"/>
      <c r="B26" s="49" t="s">
        <v>815</v>
      </c>
      <c r="C26" s="113">
        <v>2933</v>
      </c>
      <c r="D26" s="32" t="s">
        <v>69</v>
      </c>
      <c r="E26" s="73" t="s">
        <v>70</v>
      </c>
      <c r="F26" s="111">
        <v>3002</v>
      </c>
      <c r="G26" s="2" t="s">
        <v>446</v>
      </c>
      <c r="H26" s="73" t="s">
        <v>338</v>
      </c>
    </row>
    <row r="27" spans="1:8" x14ac:dyDescent="0.2">
      <c r="A27" s="91"/>
      <c r="B27" s="49" t="s">
        <v>816</v>
      </c>
      <c r="C27" s="113">
        <v>2933</v>
      </c>
      <c r="D27" s="32" t="s">
        <v>71</v>
      </c>
      <c r="E27" s="73" t="s">
        <v>72</v>
      </c>
      <c r="F27" s="111">
        <v>3002</v>
      </c>
      <c r="G27" s="2" t="s">
        <v>447</v>
      </c>
      <c r="H27" s="73" t="s">
        <v>448</v>
      </c>
    </row>
    <row r="28" spans="1:8" x14ac:dyDescent="0.2">
      <c r="A28" s="2"/>
      <c r="B28" s="49" t="s">
        <v>817</v>
      </c>
      <c r="C28" s="113">
        <v>2933</v>
      </c>
      <c r="D28" s="32" t="s">
        <v>74</v>
      </c>
      <c r="E28" s="73" t="s">
        <v>75</v>
      </c>
      <c r="F28" s="111">
        <v>3002</v>
      </c>
      <c r="G28" s="2" t="s">
        <v>449</v>
      </c>
      <c r="H28" s="73" t="s">
        <v>450</v>
      </c>
    </row>
    <row r="29" spans="1:8" x14ac:dyDescent="0.2">
      <c r="A29" s="91"/>
      <c r="B29" s="49" t="s">
        <v>792</v>
      </c>
      <c r="C29" s="113">
        <v>2933</v>
      </c>
      <c r="D29" s="32" t="s">
        <v>350</v>
      </c>
      <c r="E29" s="73" t="s">
        <v>48</v>
      </c>
      <c r="F29" s="111">
        <v>3002</v>
      </c>
      <c r="G29" s="2" t="s">
        <v>431</v>
      </c>
      <c r="H29" s="73" t="s">
        <v>432</v>
      </c>
    </row>
    <row r="30" spans="1:8" x14ac:dyDescent="0.2">
      <c r="A30" s="2" t="s">
        <v>861</v>
      </c>
      <c r="B30" s="49"/>
      <c r="C30" s="112"/>
      <c r="D30" s="49"/>
      <c r="E30" s="110"/>
      <c r="F30" s="11"/>
      <c r="G30" s="2"/>
      <c r="H30" s="73"/>
    </row>
    <row r="31" spans="1:8" x14ac:dyDescent="0.2">
      <c r="A31" s="91"/>
      <c r="B31" s="49" t="s">
        <v>818</v>
      </c>
      <c r="C31" s="114">
        <v>1956</v>
      </c>
      <c r="D31" s="32" t="s">
        <v>355</v>
      </c>
      <c r="E31" s="73" t="s">
        <v>78</v>
      </c>
      <c r="F31" s="111">
        <v>1986</v>
      </c>
      <c r="G31" s="2" t="s">
        <v>452</v>
      </c>
      <c r="H31" s="73" t="s">
        <v>453</v>
      </c>
    </row>
    <row r="32" spans="1:8" x14ac:dyDescent="0.2">
      <c r="A32" s="2"/>
      <c r="B32" s="49" t="s">
        <v>819</v>
      </c>
      <c r="C32" s="114">
        <v>1957</v>
      </c>
      <c r="D32" s="32" t="s">
        <v>356</v>
      </c>
      <c r="E32" s="73" t="s">
        <v>81</v>
      </c>
      <c r="F32" s="111">
        <v>1956</v>
      </c>
      <c r="G32" s="2" t="s">
        <v>454</v>
      </c>
      <c r="H32" s="73" t="s">
        <v>455</v>
      </c>
    </row>
    <row r="33" spans="1:8" x14ac:dyDescent="0.2">
      <c r="A33" s="2"/>
      <c r="B33" s="49" t="s">
        <v>823</v>
      </c>
      <c r="C33" s="114">
        <v>2070</v>
      </c>
      <c r="D33" s="32" t="s">
        <v>88</v>
      </c>
      <c r="E33" s="73" t="s">
        <v>357</v>
      </c>
      <c r="F33" s="111">
        <v>2085</v>
      </c>
      <c r="G33" s="2" t="s">
        <v>456</v>
      </c>
      <c r="H33" s="73" t="s">
        <v>457</v>
      </c>
    </row>
    <row r="34" spans="1:8" x14ac:dyDescent="0.2">
      <c r="A34" s="2"/>
      <c r="B34" s="49" t="s">
        <v>820</v>
      </c>
      <c r="C34" s="114">
        <v>1100</v>
      </c>
      <c r="D34" s="32" t="s">
        <v>84</v>
      </c>
      <c r="E34" s="73" t="s">
        <v>85</v>
      </c>
      <c r="F34" s="111">
        <v>877</v>
      </c>
      <c r="G34" s="2" t="s">
        <v>458</v>
      </c>
      <c r="H34" s="73" t="s">
        <v>459</v>
      </c>
    </row>
    <row r="35" spans="1:8" x14ac:dyDescent="0.2">
      <c r="A35" s="91"/>
      <c r="B35" s="49" t="s">
        <v>821</v>
      </c>
      <c r="C35" s="114">
        <v>2010</v>
      </c>
      <c r="D35" s="32" t="s">
        <v>91</v>
      </c>
      <c r="E35" s="73" t="s">
        <v>358</v>
      </c>
      <c r="F35" s="111">
        <v>2038</v>
      </c>
      <c r="G35" s="2" t="s">
        <v>460</v>
      </c>
      <c r="H35" s="73" t="s">
        <v>461</v>
      </c>
    </row>
    <row r="36" spans="1:8" x14ac:dyDescent="0.2">
      <c r="A36" s="91"/>
      <c r="B36" s="49" t="s">
        <v>822</v>
      </c>
      <c r="C36" s="114">
        <v>2067</v>
      </c>
      <c r="D36" s="32" t="s">
        <v>96</v>
      </c>
      <c r="E36" s="73" t="s">
        <v>359</v>
      </c>
      <c r="F36" s="111">
        <v>2091</v>
      </c>
      <c r="G36" s="2" t="s">
        <v>462</v>
      </c>
      <c r="H36" s="73" t="s">
        <v>463</v>
      </c>
    </row>
    <row r="37" spans="1:8" x14ac:dyDescent="0.2">
      <c r="A37" s="2" t="s">
        <v>862</v>
      </c>
      <c r="B37" s="49"/>
      <c r="C37" s="112"/>
      <c r="D37" s="49"/>
      <c r="E37" s="110"/>
      <c r="F37" s="11"/>
      <c r="G37" s="2"/>
      <c r="H37" s="73"/>
    </row>
    <row r="38" spans="1:8" x14ac:dyDescent="0.2">
      <c r="A38" s="2"/>
      <c r="B38" s="49" t="s">
        <v>824</v>
      </c>
      <c r="C38" s="114">
        <v>2933</v>
      </c>
      <c r="D38" s="32" t="s">
        <v>373</v>
      </c>
      <c r="E38" s="73" t="s">
        <v>102</v>
      </c>
      <c r="F38" s="111">
        <v>2212</v>
      </c>
      <c r="G38" s="2" t="s">
        <v>511</v>
      </c>
      <c r="H38" s="73" t="s">
        <v>512</v>
      </c>
    </row>
    <row r="39" spans="1:8" x14ac:dyDescent="0.2">
      <c r="A39" s="2"/>
      <c r="B39" s="49" t="s">
        <v>106</v>
      </c>
      <c r="C39" s="114">
        <v>1880</v>
      </c>
      <c r="D39" s="32" t="s">
        <v>107</v>
      </c>
      <c r="E39" s="73" t="s">
        <v>108</v>
      </c>
      <c r="F39" s="111">
        <v>1843</v>
      </c>
      <c r="G39" s="2" t="s">
        <v>513</v>
      </c>
      <c r="H39" s="73" t="s">
        <v>514</v>
      </c>
    </row>
    <row r="40" spans="1:8" x14ac:dyDescent="0.2">
      <c r="A40" s="91"/>
      <c r="B40" s="49" t="s">
        <v>104</v>
      </c>
      <c r="C40" s="114">
        <v>2520</v>
      </c>
      <c r="D40" s="32" t="s">
        <v>374</v>
      </c>
      <c r="E40" s="73" t="s">
        <v>105</v>
      </c>
      <c r="F40" s="111">
        <v>1913</v>
      </c>
      <c r="G40" s="32" t="s">
        <v>515</v>
      </c>
      <c r="H40" s="73" t="s">
        <v>516</v>
      </c>
    </row>
    <row r="41" spans="1:8" ht="34" x14ac:dyDescent="0.2">
      <c r="A41" s="2"/>
      <c r="B41" s="6" t="s">
        <v>112</v>
      </c>
      <c r="C41" s="114">
        <v>1960</v>
      </c>
      <c r="D41" s="32" t="s">
        <v>113</v>
      </c>
      <c r="E41" s="73" t="s">
        <v>114</v>
      </c>
      <c r="F41" s="111">
        <v>1987</v>
      </c>
      <c r="G41" s="2" t="s">
        <v>202</v>
      </c>
      <c r="H41" s="73" t="s">
        <v>203</v>
      </c>
    </row>
    <row r="42" spans="1:8" x14ac:dyDescent="0.2">
      <c r="A42" s="2"/>
      <c r="B42" s="49" t="s">
        <v>825</v>
      </c>
      <c r="C42" s="114">
        <v>1969</v>
      </c>
      <c r="D42" s="32" t="s">
        <v>110</v>
      </c>
      <c r="E42" s="73" t="s">
        <v>111</v>
      </c>
      <c r="F42" s="111">
        <v>2000</v>
      </c>
      <c r="G42" s="2" t="s">
        <v>200</v>
      </c>
      <c r="H42" s="73" t="s">
        <v>201</v>
      </c>
    </row>
    <row r="43" spans="1:8" x14ac:dyDescent="0.2">
      <c r="A43" s="2"/>
      <c r="B43" s="49" t="s">
        <v>709</v>
      </c>
      <c r="C43" s="114">
        <v>2933</v>
      </c>
      <c r="D43" s="32" t="s">
        <v>710</v>
      </c>
      <c r="E43" s="73" t="s">
        <v>711</v>
      </c>
      <c r="F43" s="111">
        <v>3002</v>
      </c>
      <c r="G43" s="2" t="s">
        <v>718</v>
      </c>
      <c r="H43" s="73" t="s">
        <v>719</v>
      </c>
    </row>
    <row r="44" spans="1:8" x14ac:dyDescent="0.2">
      <c r="A44" s="2" t="s">
        <v>793</v>
      </c>
      <c r="B44" s="49"/>
      <c r="C44" s="112"/>
      <c r="D44" s="49"/>
      <c r="E44" s="110"/>
      <c r="F44" s="11"/>
      <c r="G44" s="2"/>
      <c r="H44" s="73"/>
    </row>
    <row r="45" spans="1:8" x14ac:dyDescent="0.2">
      <c r="A45" s="2" t="s">
        <v>863</v>
      </c>
      <c r="B45" s="49"/>
      <c r="C45" s="112"/>
      <c r="D45" s="49"/>
      <c r="E45" s="110"/>
      <c r="F45" s="11"/>
      <c r="G45" s="2"/>
      <c r="H45" s="73"/>
    </row>
    <row r="46" spans="1:8" x14ac:dyDescent="0.2">
      <c r="A46" s="91"/>
      <c r="B46" s="49" t="s">
        <v>826</v>
      </c>
      <c r="C46" s="114">
        <v>2790</v>
      </c>
      <c r="D46" s="49"/>
      <c r="E46" s="110"/>
      <c r="F46" s="111">
        <v>2792</v>
      </c>
      <c r="G46" s="2" t="s">
        <v>464</v>
      </c>
      <c r="H46" s="73" t="s">
        <v>465</v>
      </c>
    </row>
    <row r="47" spans="1:8" x14ac:dyDescent="0.2">
      <c r="A47" s="91"/>
      <c r="B47" s="49" t="s">
        <v>827</v>
      </c>
      <c r="C47" s="114">
        <v>2790</v>
      </c>
      <c r="D47" s="49"/>
      <c r="E47" s="110"/>
      <c r="F47" s="111">
        <v>2792</v>
      </c>
      <c r="G47" s="2" t="s">
        <v>466</v>
      </c>
      <c r="H47" s="73" t="s">
        <v>467</v>
      </c>
    </row>
    <row r="48" spans="1:8" x14ac:dyDescent="0.2">
      <c r="A48" s="2"/>
      <c r="B48" s="49" t="s">
        <v>828</v>
      </c>
      <c r="C48" s="114">
        <v>2790</v>
      </c>
      <c r="D48" s="49"/>
      <c r="E48" s="110"/>
      <c r="F48" s="111">
        <v>2792</v>
      </c>
      <c r="G48" s="2" t="s">
        <v>468</v>
      </c>
      <c r="H48" s="73" t="s">
        <v>469</v>
      </c>
    </row>
    <row r="49" spans="1:8" x14ac:dyDescent="0.2">
      <c r="A49" s="2" t="s">
        <v>864</v>
      </c>
      <c r="B49" s="49"/>
      <c r="C49" s="112"/>
      <c r="D49" s="49"/>
      <c r="E49" s="110"/>
      <c r="F49" s="11"/>
      <c r="G49" s="2"/>
      <c r="H49" s="73"/>
    </row>
    <row r="50" spans="1:8" ht="34" x14ac:dyDescent="0.2">
      <c r="A50" s="91"/>
      <c r="B50" s="36" t="s">
        <v>124</v>
      </c>
      <c r="C50" s="114">
        <v>2832</v>
      </c>
      <c r="D50" s="32" t="s">
        <v>360</v>
      </c>
      <c r="E50" s="73" t="s">
        <v>125</v>
      </c>
      <c r="F50" s="111">
        <v>2882</v>
      </c>
      <c r="G50" s="2" t="s">
        <v>470</v>
      </c>
      <c r="H50" s="73" t="s">
        <v>471</v>
      </c>
    </row>
    <row r="51" spans="1:8" ht="34" x14ac:dyDescent="0.2">
      <c r="A51" s="91"/>
      <c r="B51" s="36" t="s">
        <v>127</v>
      </c>
      <c r="C51" s="114">
        <v>2832</v>
      </c>
      <c r="D51" s="32" t="s">
        <v>370</v>
      </c>
      <c r="E51" s="73" t="s">
        <v>128</v>
      </c>
      <c r="F51" s="111">
        <v>2882</v>
      </c>
      <c r="G51" s="2" t="s">
        <v>504</v>
      </c>
      <c r="H51" s="73" t="s">
        <v>207</v>
      </c>
    </row>
    <row r="52" spans="1:8" ht="17" x14ac:dyDescent="0.2">
      <c r="A52" s="91"/>
      <c r="B52" s="36" t="s">
        <v>129</v>
      </c>
      <c r="C52" s="114">
        <v>2832</v>
      </c>
      <c r="D52" s="32" t="s">
        <v>130</v>
      </c>
      <c r="E52" s="73" t="s">
        <v>131</v>
      </c>
      <c r="F52" s="111">
        <v>2882</v>
      </c>
      <c r="G52" s="2" t="s">
        <v>501</v>
      </c>
      <c r="H52" s="73" t="s">
        <v>377</v>
      </c>
    </row>
    <row r="53" spans="1:8" ht="17" x14ac:dyDescent="0.2">
      <c r="A53" s="91"/>
      <c r="B53" s="36" t="s">
        <v>133</v>
      </c>
      <c r="C53" s="114">
        <v>2832</v>
      </c>
      <c r="D53" s="32" t="s">
        <v>134</v>
      </c>
      <c r="E53" s="73" t="s">
        <v>135</v>
      </c>
      <c r="F53" s="111">
        <v>2882</v>
      </c>
      <c r="G53" s="2" t="s">
        <v>472</v>
      </c>
      <c r="H53" s="73" t="s">
        <v>473</v>
      </c>
    </row>
    <row r="54" spans="1:8" ht="17" x14ac:dyDescent="0.2">
      <c r="A54" s="2"/>
      <c r="B54" s="36" t="s">
        <v>136</v>
      </c>
      <c r="C54" s="114">
        <v>2832</v>
      </c>
      <c r="D54" s="32" t="s">
        <v>361</v>
      </c>
      <c r="E54" s="73" t="s">
        <v>137</v>
      </c>
      <c r="F54" s="111">
        <v>2882</v>
      </c>
      <c r="G54" s="2" t="s">
        <v>476</v>
      </c>
      <c r="H54" s="73" t="s">
        <v>477</v>
      </c>
    </row>
    <row r="55" spans="1:8" ht="17" x14ac:dyDescent="0.2">
      <c r="A55" s="91"/>
      <c r="B55" s="36" t="s">
        <v>138</v>
      </c>
      <c r="C55" s="114">
        <v>2832</v>
      </c>
      <c r="D55" s="32" t="s">
        <v>363</v>
      </c>
      <c r="E55" s="73" t="s">
        <v>139</v>
      </c>
      <c r="F55" s="111">
        <v>2882</v>
      </c>
      <c r="G55" s="2" t="s">
        <v>485</v>
      </c>
      <c r="H55" s="73" t="s">
        <v>486</v>
      </c>
    </row>
    <row r="56" spans="1:8" ht="17" x14ac:dyDescent="0.2">
      <c r="A56" s="91"/>
      <c r="B56" s="36" t="s">
        <v>140</v>
      </c>
      <c r="C56" s="114">
        <v>2832</v>
      </c>
      <c r="D56" s="32" t="s">
        <v>141</v>
      </c>
      <c r="E56" s="73" t="s">
        <v>142</v>
      </c>
      <c r="F56" s="111">
        <v>2882</v>
      </c>
      <c r="G56" s="2" t="s">
        <v>491</v>
      </c>
      <c r="H56" s="73" t="s">
        <v>492</v>
      </c>
    </row>
    <row r="57" spans="1:8" x14ac:dyDescent="0.2">
      <c r="A57" s="91"/>
      <c r="B57" s="49" t="s">
        <v>143</v>
      </c>
      <c r="C57" s="114">
        <v>2832</v>
      </c>
      <c r="D57" s="32" t="s">
        <v>364</v>
      </c>
      <c r="E57" s="73" t="s">
        <v>365</v>
      </c>
      <c r="F57" s="111">
        <v>2882</v>
      </c>
      <c r="G57" s="2" t="s">
        <v>493</v>
      </c>
      <c r="H57" s="73" t="s">
        <v>494</v>
      </c>
    </row>
    <row r="58" spans="1:8" ht="17" x14ac:dyDescent="0.2">
      <c r="A58" s="91"/>
      <c r="B58" s="36" t="s">
        <v>145</v>
      </c>
      <c r="C58" s="114">
        <v>2832</v>
      </c>
      <c r="D58" s="32" t="s">
        <v>146</v>
      </c>
      <c r="E58" s="73" t="s">
        <v>147</v>
      </c>
      <c r="F58" s="111">
        <v>2882</v>
      </c>
      <c r="G58" s="2" t="s">
        <v>474</v>
      </c>
      <c r="H58" s="73" t="s">
        <v>475</v>
      </c>
    </row>
    <row r="59" spans="1:8" ht="17" x14ac:dyDescent="0.2">
      <c r="A59" s="2"/>
      <c r="B59" s="36" t="s">
        <v>148</v>
      </c>
      <c r="C59" s="114">
        <v>2832</v>
      </c>
      <c r="D59" s="32" t="s">
        <v>362</v>
      </c>
      <c r="E59" s="73" t="s">
        <v>149</v>
      </c>
      <c r="F59" s="111">
        <v>2882</v>
      </c>
      <c r="G59" s="2" t="s">
        <v>483</v>
      </c>
      <c r="H59" s="73" t="s">
        <v>484</v>
      </c>
    </row>
    <row r="60" spans="1:8" ht="17" x14ac:dyDescent="0.2">
      <c r="A60" s="91"/>
      <c r="B60" s="36" t="s">
        <v>151</v>
      </c>
      <c r="C60" s="114">
        <v>2832</v>
      </c>
      <c r="D60" s="32" t="s">
        <v>152</v>
      </c>
      <c r="E60" s="73" t="s">
        <v>153</v>
      </c>
      <c r="F60" s="111">
        <v>2882</v>
      </c>
      <c r="G60" s="2" t="s">
        <v>499</v>
      </c>
      <c r="H60" s="73" t="s">
        <v>500</v>
      </c>
    </row>
    <row r="61" spans="1:8" ht="17" x14ac:dyDescent="0.2">
      <c r="A61" s="91"/>
      <c r="B61" s="36" t="s">
        <v>154</v>
      </c>
      <c r="C61" s="114">
        <v>2832</v>
      </c>
      <c r="D61" s="32" t="s">
        <v>367</v>
      </c>
      <c r="E61" s="73" t="s">
        <v>368</v>
      </c>
      <c r="F61" s="111">
        <v>2882</v>
      </c>
      <c r="G61" s="2" t="s">
        <v>497</v>
      </c>
      <c r="H61" s="73" t="s">
        <v>498</v>
      </c>
    </row>
    <row r="62" spans="1:8" x14ac:dyDescent="0.2">
      <c r="A62" s="91"/>
      <c r="B62" s="49" t="s">
        <v>155</v>
      </c>
      <c r="C62" s="114">
        <v>2832</v>
      </c>
      <c r="D62" s="32" t="s">
        <v>366</v>
      </c>
      <c r="E62" s="73" t="s">
        <v>156</v>
      </c>
      <c r="F62" s="111">
        <v>2882</v>
      </c>
      <c r="G62" s="2" t="s">
        <v>495</v>
      </c>
      <c r="H62" s="73" t="s">
        <v>496</v>
      </c>
    </row>
    <row r="63" spans="1:8" x14ac:dyDescent="0.2">
      <c r="A63" s="91"/>
      <c r="B63" s="49" t="s">
        <v>157</v>
      </c>
      <c r="C63" s="114">
        <v>2832</v>
      </c>
      <c r="D63" s="32" t="s">
        <v>371</v>
      </c>
      <c r="E63" s="73" t="s">
        <v>158</v>
      </c>
      <c r="F63" s="111">
        <v>2882</v>
      </c>
      <c r="G63" s="2" t="s">
        <v>507</v>
      </c>
      <c r="H63" s="73" t="s">
        <v>508</v>
      </c>
    </row>
    <row r="64" spans="1:8" x14ac:dyDescent="0.2">
      <c r="A64" s="91"/>
      <c r="B64" s="49" t="s">
        <v>159</v>
      </c>
      <c r="C64" s="114">
        <v>2832</v>
      </c>
      <c r="D64" s="32" t="s">
        <v>160</v>
      </c>
      <c r="E64" s="73" t="s">
        <v>161</v>
      </c>
      <c r="F64" s="111">
        <v>2882</v>
      </c>
      <c r="G64" s="2" t="s">
        <v>487</v>
      </c>
      <c r="H64" s="73" t="s">
        <v>488</v>
      </c>
    </row>
    <row r="65" spans="1:8" x14ac:dyDescent="0.2">
      <c r="A65" s="91"/>
      <c r="B65" s="49" t="s">
        <v>162</v>
      </c>
      <c r="C65" s="114">
        <v>2832</v>
      </c>
      <c r="D65" s="32" t="s">
        <v>163</v>
      </c>
      <c r="E65" s="73" t="s">
        <v>164</v>
      </c>
      <c r="F65" s="111">
        <v>2882</v>
      </c>
      <c r="G65" s="2" t="s">
        <v>481</v>
      </c>
      <c r="H65" s="73" t="s">
        <v>482</v>
      </c>
    </row>
    <row r="66" spans="1:8" x14ac:dyDescent="0.2">
      <c r="A66" s="2"/>
      <c r="B66" s="49" t="s">
        <v>165</v>
      </c>
      <c r="C66" s="114">
        <v>2832</v>
      </c>
      <c r="D66" s="32" t="s">
        <v>166</v>
      </c>
      <c r="E66" s="73" t="s">
        <v>167</v>
      </c>
      <c r="F66" s="111">
        <v>2882</v>
      </c>
      <c r="G66" s="2" t="s">
        <v>479</v>
      </c>
      <c r="H66" s="73" t="s">
        <v>480</v>
      </c>
    </row>
    <row r="67" spans="1:8" x14ac:dyDescent="0.2">
      <c r="A67" s="91"/>
      <c r="B67" s="49" t="s">
        <v>168</v>
      </c>
      <c r="C67" s="114">
        <v>2832</v>
      </c>
      <c r="D67" s="32" t="s">
        <v>169</v>
      </c>
      <c r="E67" s="73" t="s">
        <v>170</v>
      </c>
      <c r="F67" s="111">
        <v>2882</v>
      </c>
      <c r="G67" s="2" t="s">
        <v>505</v>
      </c>
      <c r="H67" s="73" t="s">
        <v>506</v>
      </c>
    </row>
    <row r="68" spans="1:8" x14ac:dyDescent="0.2">
      <c r="A68" s="91"/>
      <c r="B68" s="49" t="s">
        <v>829</v>
      </c>
      <c r="C68" s="114">
        <v>2832</v>
      </c>
      <c r="D68" s="32" t="s">
        <v>372</v>
      </c>
      <c r="E68" s="73" t="s">
        <v>172</v>
      </c>
      <c r="F68" s="111">
        <v>2882</v>
      </c>
      <c r="G68" s="2" t="s">
        <v>509</v>
      </c>
      <c r="H68" s="73" t="s">
        <v>345</v>
      </c>
    </row>
    <row r="69" spans="1:8" x14ac:dyDescent="0.2">
      <c r="A69" s="91"/>
      <c r="B69" s="49" t="s">
        <v>173</v>
      </c>
      <c r="C69" s="114">
        <v>2832</v>
      </c>
      <c r="D69" s="32" t="s">
        <v>174</v>
      </c>
      <c r="E69" s="73" t="s">
        <v>175</v>
      </c>
      <c r="F69" s="111">
        <v>2882</v>
      </c>
      <c r="G69" s="2" t="s">
        <v>489</v>
      </c>
      <c r="H69" s="73" t="s">
        <v>490</v>
      </c>
    </row>
    <row r="70" spans="1:8" ht="17" x14ac:dyDescent="0.2">
      <c r="A70" s="2"/>
      <c r="B70" s="36" t="s">
        <v>176</v>
      </c>
      <c r="C70" s="114">
        <v>2832</v>
      </c>
      <c r="D70" s="32" t="s">
        <v>177</v>
      </c>
      <c r="E70" s="73" t="s">
        <v>178</v>
      </c>
      <c r="F70" s="111">
        <v>2882</v>
      </c>
      <c r="G70" s="2" t="s">
        <v>478</v>
      </c>
      <c r="H70" s="73" t="s">
        <v>211</v>
      </c>
    </row>
    <row r="71" spans="1:8" x14ac:dyDescent="0.2">
      <c r="A71" s="2"/>
      <c r="B71" s="49" t="s">
        <v>179</v>
      </c>
      <c r="C71" s="114">
        <v>2832</v>
      </c>
      <c r="D71" s="32" t="s">
        <v>369</v>
      </c>
      <c r="E71" s="73" t="s">
        <v>180</v>
      </c>
      <c r="F71" s="111">
        <v>2882</v>
      </c>
      <c r="G71" s="2" t="s">
        <v>502</v>
      </c>
      <c r="H71" s="73" t="s">
        <v>212</v>
      </c>
    </row>
    <row r="72" spans="1:8" ht="17" x14ac:dyDescent="0.2">
      <c r="A72" s="91"/>
      <c r="B72" s="36" t="s">
        <v>181</v>
      </c>
      <c r="C72" s="114">
        <v>2832</v>
      </c>
      <c r="D72" s="32" t="s">
        <v>182</v>
      </c>
      <c r="E72" s="73" t="s">
        <v>183</v>
      </c>
      <c r="F72" s="111">
        <v>2882</v>
      </c>
      <c r="G72" s="2" t="s">
        <v>503</v>
      </c>
      <c r="H72" s="73" t="s">
        <v>213</v>
      </c>
    </row>
    <row r="73" spans="1:8" x14ac:dyDescent="0.2">
      <c r="A73" s="91"/>
      <c r="B73" s="49" t="s">
        <v>184</v>
      </c>
      <c r="C73" s="114">
        <v>2832</v>
      </c>
      <c r="D73" s="32" t="s">
        <v>185</v>
      </c>
      <c r="E73" s="73" t="s">
        <v>186</v>
      </c>
      <c r="F73" s="111">
        <v>2882</v>
      </c>
      <c r="G73" s="2" t="s">
        <v>214</v>
      </c>
      <c r="H73" s="73" t="s">
        <v>194</v>
      </c>
    </row>
  </sheetData>
  <mergeCells count="3">
    <mergeCell ref="A1:K1"/>
    <mergeCell ref="F2:H2"/>
    <mergeCell ref="C2:E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62A6A-F530-E64F-823F-34861A789527}">
  <dimension ref="A1:I79"/>
  <sheetViews>
    <sheetView workbookViewId="0"/>
  </sheetViews>
  <sheetFormatPr baseColWidth="10" defaultRowHeight="16" x14ac:dyDescent="0.2"/>
  <cols>
    <col min="1" max="1" width="47.6640625" bestFit="1" customWidth="1"/>
    <col min="2" max="2" width="4.6640625" style="163" bestFit="1" customWidth="1"/>
    <col min="3" max="3" width="8.83203125" style="97" bestFit="1" customWidth="1"/>
    <col min="4" max="4" width="9.5" style="12" customWidth="1"/>
    <col min="5" max="5" width="13.5" style="25" bestFit="1" customWidth="1"/>
    <col min="6" max="6" width="4.6640625" bestFit="1" customWidth="1"/>
    <col min="7" max="7" width="7.83203125" style="97" bestFit="1" customWidth="1"/>
    <col min="8" max="8" width="8.6640625" style="12" customWidth="1"/>
    <col min="9" max="9" width="13.5" style="25" bestFit="1" customWidth="1"/>
  </cols>
  <sheetData>
    <row r="1" spans="1:9" x14ac:dyDescent="0.2">
      <c r="A1" s="93" t="s">
        <v>871</v>
      </c>
      <c r="B1" s="159"/>
      <c r="C1" s="93"/>
      <c r="D1" s="158"/>
      <c r="E1" s="93"/>
      <c r="F1" s="93"/>
      <c r="G1" s="93"/>
      <c r="H1" s="93"/>
      <c r="I1" s="93"/>
    </row>
    <row r="2" spans="1:9" s="7" customFormat="1" ht="38" customHeight="1" x14ac:dyDescent="0.2">
      <c r="A2" s="94"/>
      <c r="B2" s="148" t="s">
        <v>801</v>
      </c>
      <c r="C2" s="148"/>
      <c r="D2" s="148"/>
      <c r="E2" s="149"/>
      <c r="F2" s="148" t="s">
        <v>802</v>
      </c>
      <c r="G2" s="148"/>
      <c r="H2" s="148"/>
      <c r="I2" s="149"/>
    </row>
    <row r="3" spans="1:9" ht="51" x14ac:dyDescent="0.2">
      <c r="A3" s="103" t="s">
        <v>26</v>
      </c>
      <c r="B3" s="95" t="s">
        <v>27</v>
      </c>
      <c r="C3" s="95" t="s">
        <v>28</v>
      </c>
      <c r="D3" s="101" t="s">
        <v>29</v>
      </c>
      <c r="E3" s="84" t="s">
        <v>30</v>
      </c>
      <c r="F3" s="95" t="s">
        <v>27</v>
      </c>
      <c r="G3" s="95" t="s">
        <v>28</v>
      </c>
      <c r="H3" s="101" t="s">
        <v>29</v>
      </c>
      <c r="I3" s="84" t="s">
        <v>30</v>
      </c>
    </row>
    <row r="4" spans="1:9" ht="17" x14ac:dyDescent="0.2">
      <c r="A4" s="117" t="s">
        <v>868</v>
      </c>
      <c r="B4" s="160"/>
      <c r="C4" s="118"/>
      <c r="E4" s="83"/>
      <c r="I4" s="83"/>
    </row>
    <row r="5" spans="1:9" x14ac:dyDescent="0.2">
      <c r="A5" t="s">
        <v>869</v>
      </c>
      <c r="B5" s="161">
        <v>0.97</v>
      </c>
      <c r="C5" s="2" t="s">
        <v>31</v>
      </c>
      <c r="D5" s="28">
        <v>2.34363771258042E-17</v>
      </c>
      <c r="E5" s="81">
        <f>D5*2</f>
        <v>4.68727542516084E-17</v>
      </c>
      <c r="F5" s="25">
        <v>0.97</v>
      </c>
      <c r="G5" s="25" t="s">
        <v>187</v>
      </c>
      <c r="H5" s="90">
        <v>7.4445025748261898E-16</v>
      </c>
      <c r="I5" s="81">
        <f>H5*2</f>
        <v>1.488900514965238E-15</v>
      </c>
    </row>
    <row r="6" spans="1:9" ht="17" x14ac:dyDescent="0.2">
      <c r="A6" s="6" t="s">
        <v>870</v>
      </c>
      <c r="B6" s="161">
        <v>1.2889999999999999</v>
      </c>
      <c r="C6" s="2" t="s">
        <v>804</v>
      </c>
      <c r="D6" s="28">
        <v>4.6779321417932301E-7</v>
      </c>
      <c r="E6" s="81">
        <f>D6*2</f>
        <v>9.3558642835864602E-7</v>
      </c>
      <c r="F6" s="25">
        <v>1.27</v>
      </c>
      <c r="G6" s="25" t="s">
        <v>807</v>
      </c>
      <c r="H6" s="90">
        <v>3.5217615991625E-9</v>
      </c>
      <c r="I6" s="81">
        <f>H6*2</f>
        <v>7.0435231983250001E-9</v>
      </c>
    </row>
    <row r="7" spans="1:9" ht="17" x14ac:dyDescent="0.2">
      <c r="A7" s="5" t="s">
        <v>806</v>
      </c>
      <c r="B7" s="162"/>
      <c r="C7" s="119"/>
      <c r="D7" s="15"/>
      <c r="E7" s="80"/>
      <c r="F7" s="9"/>
      <c r="G7" s="96"/>
      <c r="H7" s="15"/>
      <c r="I7" s="85"/>
    </row>
    <row r="8" spans="1:9" ht="17" x14ac:dyDescent="0.2">
      <c r="A8" s="6" t="s">
        <v>742</v>
      </c>
      <c r="B8" s="120">
        <v>1.5</v>
      </c>
      <c r="C8" s="99" t="s">
        <v>73</v>
      </c>
      <c r="D8" s="10">
        <v>2.8000000000000001E-2</v>
      </c>
      <c r="E8" s="80">
        <f>D8*2</f>
        <v>5.6000000000000001E-2</v>
      </c>
      <c r="F8" s="3">
        <v>1</v>
      </c>
      <c r="G8" s="97" t="s">
        <v>290</v>
      </c>
      <c r="H8" s="12">
        <v>0.85699999999999998</v>
      </c>
      <c r="I8" s="80">
        <v>1</v>
      </c>
    </row>
    <row r="9" spans="1:9" ht="17" x14ac:dyDescent="0.2">
      <c r="A9" s="6" t="s">
        <v>839</v>
      </c>
      <c r="B9" s="120">
        <v>2.2999999999999998</v>
      </c>
      <c r="C9" s="99" t="s">
        <v>885</v>
      </c>
      <c r="D9" s="10">
        <v>2.3599999999999999E-2</v>
      </c>
      <c r="E9" s="79">
        <f>D9*2</f>
        <v>4.7199999999999999E-2</v>
      </c>
      <c r="F9" s="3">
        <v>0.7</v>
      </c>
      <c r="G9" s="97" t="s">
        <v>757</v>
      </c>
      <c r="H9" s="12">
        <v>0.186</v>
      </c>
      <c r="I9" s="80">
        <f>H9*2</f>
        <v>0.372</v>
      </c>
    </row>
    <row r="10" spans="1:9" ht="17" x14ac:dyDescent="0.2">
      <c r="A10" s="5" t="s">
        <v>747</v>
      </c>
      <c r="B10" s="120"/>
      <c r="C10" s="99"/>
      <c r="D10" s="10"/>
      <c r="E10" s="80"/>
      <c r="F10" s="3"/>
      <c r="I10" s="78"/>
    </row>
    <row r="11" spans="1:9" ht="17" x14ac:dyDescent="0.2">
      <c r="A11" s="34" t="s">
        <v>831</v>
      </c>
      <c r="B11" s="120">
        <v>1.2</v>
      </c>
      <c r="C11" s="99" t="s">
        <v>703</v>
      </c>
      <c r="D11" s="10">
        <v>2.7999999999999998E-4</v>
      </c>
      <c r="E11" s="79">
        <f>D11*6</f>
        <v>1.6799999999999999E-3</v>
      </c>
      <c r="F11" s="3">
        <v>1.1000000000000001</v>
      </c>
      <c r="G11" s="97" t="s">
        <v>754</v>
      </c>
      <c r="H11" s="12">
        <v>0.186</v>
      </c>
      <c r="I11" s="78">
        <f t="shared" ref="I11" si="0">H11*3</f>
        <v>0.55800000000000005</v>
      </c>
    </row>
    <row r="12" spans="1:9" ht="17" x14ac:dyDescent="0.2">
      <c r="A12" s="6" t="s">
        <v>830</v>
      </c>
      <c r="B12" s="120">
        <v>1.5</v>
      </c>
      <c r="C12" s="99" t="s">
        <v>126</v>
      </c>
      <c r="D12" s="10">
        <v>4.8000000000000001E-4</v>
      </c>
      <c r="E12" s="79">
        <f t="shared" ref="E12:E16" si="1">D12*6</f>
        <v>2.8800000000000002E-3</v>
      </c>
      <c r="F12" s="3">
        <v>1.2</v>
      </c>
      <c r="G12" s="97" t="s">
        <v>755</v>
      </c>
      <c r="H12" s="12">
        <v>9.4399999999999998E-2</v>
      </c>
      <c r="I12" s="78">
        <f>H12*3</f>
        <v>0.28320000000000001</v>
      </c>
    </row>
    <row r="13" spans="1:9" ht="17" x14ac:dyDescent="0.2">
      <c r="A13" s="34" t="s">
        <v>832</v>
      </c>
      <c r="B13" s="120">
        <v>1.1000000000000001</v>
      </c>
      <c r="C13" s="99" t="s">
        <v>704</v>
      </c>
      <c r="D13" s="10">
        <v>1.9E-13</v>
      </c>
      <c r="E13" s="79">
        <f t="shared" si="1"/>
        <v>1.14E-12</v>
      </c>
      <c r="F13" s="3">
        <v>1</v>
      </c>
      <c r="G13" s="97" t="s">
        <v>705</v>
      </c>
      <c r="H13" s="12">
        <v>0.40300000000000002</v>
      </c>
      <c r="I13" s="78">
        <v>1</v>
      </c>
    </row>
    <row r="14" spans="1:9" ht="17" x14ac:dyDescent="0.2">
      <c r="A14" s="6" t="s">
        <v>36</v>
      </c>
      <c r="B14" s="120">
        <v>1.7</v>
      </c>
      <c r="C14" s="99" t="s">
        <v>100</v>
      </c>
      <c r="D14" s="10">
        <v>1.77E-8</v>
      </c>
      <c r="E14" s="79">
        <f t="shared" si="1"/>
        <v>1.062E-7</v>
      </c>
      <c r="F14" s="3">
        <v>1</v>
      </c>
      <c r="G14" s="97" t="s">
        <v>424</v>
      </c>
      <c r="H14" s="12">
        <v>0.63800000000000001</v>
      </c>
      <c r="I14" s="78">
        <v>1</v>
      </c>
    </row>
    <row r="15" spans="1:9" ht="34" x14ac:dyDescent="0.2">
      <c r="A15" s="34" t="s">
        <v>833</v>
      </c>
      <c r="B15" s="120">
        <v>0.97</v>
      </c>
      <c r="C15" s="99" t="s">
        <v>748</v>
      </c>
      <c r="D15" s="10">
        <v>2.1299999999999999E-3</v>
      </c>
      <c r="E15" s="79">
        <f t="shared" si="1"/>
        <v>1.278E-2</v>
      </c>
      <c r="F15" s="25">
        <v>1</v>
      </c>
      <c r="G15" s="97" t="s">
        <v>756</v>
      </c>
      <c r="H15" s="12">
        <v>0.73399999999999999</v>
      </c>
      <c r="I15" s="78">
        <v>1</v>
      </c>
    </row>
    <row r="16" spans="1:9" ht="20" customHeight="1" x14ac:dyDescent="0.2">
      <c r="A16" s="6" t="s">
        <v>37</v>
      </c>
      <c r="B16" s="120">
        <v>1.3</v>
      </c>
      <c r="C16" s="99" t="s">
        <v>82</v>
      </c>
      <c r="D16" s="10">
        <v>3.9199999999999999E-3</v>
      </c>
      <c r="E16" s="79">
        <f t="shared" si="1"/>
        <v>2.3519999999999999E-2</v>
      </c>
      <c r="F16" s="33">
        <v>1</v>
      </c>
      <c r="G16" s="97" t="s">
        <v>189</v>
      </c>
      <c r="H16" s="30">
        <v>0.8</v>
      </c>
      <c r="I16" s="78">
        <v>1</v>
      </c>
    </row>
    <row r="17" spans="1:9" ht="17" x14ac:dyDescent="0.2">
      <c r="A17" s="5" t="s">
        <v>38</v>
      </c>
      <c r="B17" s="120"/>
      <c r="C17" s="99"/>
      <c r="E17" s="78"/>
      <c r="F17" s="3"/>
      <c r="I17" s="78"/>
    </row>
    <row r="18" spans="1:9" ht="17" x14ac:dyDescent="0.2">
      <c r="A18" s="6" t="s">
        <v>39</v>
      </c>
      <c r="B18" s="120">
        <v>0.95</v>
      </c>
      <c r="C18" s="99" t="s">
        <v>290</v>
      </c>
      <c r="D18" s="12">
        <v>0.80900000000000005</v>
      </c>
      <c r="E18" s="80">
        <v>1</v>
      </c>
      <c r="F18" s="3">
        <v>1</v>
      </c>
      <c r="G18" s="97" t="s">
        <v>60</v>
      </c>
      <c r="H18" s="12">
        <v>0.88300000000000001</v>
      </c>
      <c r="I18" s="78">
        <v>1</v>
      </c>
    </row>
    <row r="19" spans="1:9" ht="17" x14ac:dyDescent="0.2">
      <c r="A19" s="6" t="s">
        <v>44</v>
      </c>
      <c r="B19" s="120">
        <v>0.9</v>
      </c>
      <c r="C19" s="99" t="s">
        <v>340</v>
      </c>
      <c r="D19" s="12">
        <v>0.65400000000000003</v>
      </c>
      <c r="E19" s="80">
        <v>1</v>
      </c>
      <c r="F19" s="3">
        <v>1.1000000000000001</v>
      </c>
      <c r="G19" s="97" t="s">
        <v>89</v>
      </c>
      <c r="H19" s="12">
        <v>0.313</v>
      </c>
      <c r="I19" s="78">
        <v>1</v>
      </c>
    </row>
    <row r="20" spans="1:9" ht="17" x14ac:dyDescent="0.2">
      <c r="A20" s="5" t="s">
        <v>47</v>
      </c>
      <c r="B20" s="120"/>
      <c r="C20" s="99"/>
      <c r="E20" s="80"/>
      <c r="F20" s="3"/>
      <c r="I20" s="78"/>
    </row>
    <row r="21" spans="1:9" ht="17" x14ac:dyDescent="0.2">
      <c r="A21" s="6" t="s">
        <v>215</v>
      </c>
      <c r="B21" s="120">
        <v>1.2</v>
      </c>
      <c r="C21" s="99" t="s">
        <v>49</v>
      </c>
      <c r="D21" s="10">
        <v>3.1800000000000002E-2</v>
      </c>
      <c r="E21" s="80"/>
      <c r="F21" s="3">
        <v>1.05</v>
      </c>
      <c r="G21" s="97" t="s">
        <v>191</v>
      </c>
      <c r="H21" s="12">
        <v>0.52900000000000003</v>
      </c>
      <c r="I21" s="78"/>
    </row>
    <row r="22" spans="1:9" ht="17" x14ac:dyDescent="0.2">
      <c r="A22" s="6" t="s">
        <v>3</v>
      </c>
      <c r="B22" s="161">
        <v>1.25197267512465</v>
      </c>
      <c r="C22" t="s">
        <v>205</v>
      </c>
      <c r="D22" s="12">
        <v>0.132658846590965</v>
      </c>
      <c r="E22" s="78">
        <v>1</v>
      </c>
      <c r="F22" s="3">
        <v>1.2</v>
      </c>
      <c r="G22" s="97" t="s">
        <v>68</v>
      </c>
      <c r="H22" s="12">
        <v>0.27380098339305398</v>
      </c>
      <c r="I22" s="78">
        <v>1</v>
      </c>
    </row>
    <row r="23" spans="1:9" ht="17" x14ac:dyDescent="0.2">
      <c r="A23" s="6" t="s">
        <v>348</v>
      </c>
      <c r="B23" s="161">
        <v>1.87466786266469</v>
      </c>
      <c r="C23" t="s">
        <v>51</v>
      </c>
      <c r="D23" s="10">
        <v>1.3904631956033199E-2</v>
      </c>
      <c r="E23" s="78">
        <v>0.13969999999999999</v>
      </c>
      <c r="F23" s="3">
        <v>1.6</v>
      </c>
      <c r="G23" s="97" t="s">
        <v>758</v>
      </c>
      <c r="H23" s="12">
        <v>7.5800109402727398E-2</v>
      </c>
      <c r="I23" s="78">
        <v>0.90959999999999996</v>
      </c>
    </row>
    <row r="24" spans="1:9" ht="17" x14ac:dyDescent="0.2">
      <c r="A24" s="6" t="s">
        <v>4</v>
      </c>
      <c r="B24" s="161">
        <v>1.3421925565835899</v>
      </c>
      <c r="C24" t="s">
        <v>54</v>
      </c>
      <c r="D24" s="12">
        <v>0.239042713883031</v>
      </c>
      <c r="E24" s="78">
        <v>1</v>
      </c>
      <c r="F24" s="3">
        <v>0.8</v>
      </c>
      <c r="G24" s="97" t="s">
        <v>759</v>
      </c>
      <c r="H24" s="12">
        <v>0.39573116191221802</v>
      </c>
      <c r="I24" s="78">
        <v>1</v>
      </c>
    </row>
    <row r="25" spans="1:9" ht="17" x14ac:dyDescent="0.2">
      <c r="A25" s="6" t="s">
        <v>5</v>
      </c>
      <c r="B25" s="161">
        <v>2.2673711128390499</v>
      </c>
      <c r="C25" t="s">
        <v>749</v>
      </c>
      <c r="D25" s="10">
        <v>9.0538529276913901E-3</v>
      </c>
      <c r="E25" s="78">
        <v>0.1143</v>
      </c>
      <c r="F25" s="3">
        <v>1</v>
      </c>
      <c r="G25" s="98" t="s">
        <v>760</v>
      </c>
      <c r="H25" s="12">
        <v>0.93979472649703699</v>
      </c>
      <c r="I25" s="78">
        <v>1</v>
      </c>
    </row>
    <row r="26" spans="1:9" ht="17" x14ac:dyDescent="0.2">
      <c r="A26" s="6" t="s">
        <v>6</v>
      </c>
      <c r="B26" s="161">
        <v>1.25855092289288</v>
      </c>
      <c r="C26" t="s">
        <v>761</v>
      </c>
      <c r="D26" s="10">
        <v>1.2003433890296801E-2</v>
      </c>
      <c r="E26" s="78">
        <v>0.17249999999999999</v>
      </c>
      <c r="F26" s="3">
        <v>1.1000000000000001</v>
      </c>
      <c r="G26" s="98" t="s">
        <v>190</v>
      </c>
      <c r="H26" s="12">
        <v>0.29823314421894198</v>
      </c>
      <c r="I26" s="78">
        <v>1</v>
      </c>
    </row>
    <row r="27" spans="1:9" x14ac:dyDescent="0.2">
      <c r="A27" t="s">
        <v>7</v>
      </c>
      <c r="B27" s="161">
        <v>1.0110742429002499</v>
      </c>
      <c r="C27" t="s">
        <v>290</v>
      </c>
      <c r="D27" s="12">
        <v>0.943471981667791</v>
      </c>
      <c r="E27" s="78">
        <v>1</v>
      </c>
      <c r="F27" s="3">
        <v>1</v>
      </c>
      <c r="G27" s="98" t="s">
        <v>209</v>
      </c>
      <c r="H27" s="12">
        <v>0.90939494826459299</v>
      </c>
      <c r="I27" s="78">
        <v>1</v>
      </c>
    </row>
    <row r="28" spans="1:9" x14ac:dyDescent="0.2">
      <c r="A28" t="s">
        <v>8</v>
      </c>
      <c r="B28" s="161">
        <v>1.2540456083192899</v>
      </c>
      <c r="C28" t="s">
        <v>886</v>
      </c>
      <c r="D28" s="12">
        <v>0.268444675603139</v>
      </c>
      <c r="E28" s="78">
        <v>1</v>
      </c>
      <c r="F28" s="3">
        <v>1</v>
      </c>
      <c r="G28" s="98" t="s">
        <v>196</v>
      </c>
      <c r="H28" s="12">
        <v>0.91659562635095904</v>
      </c>
      <c r="I28" s="78">
        <v>1</v>
      </c>
    </row>
    <row r="29" spans="1:9" x14ac:dyDescent="0.2">
      <c r="A29" t="s">
        <v>9</v>
      </c>
      <c r="B29" s="161">
        <v>1.29073851922</v>
      </c>
      <c r="C29" t="s">
        <v>144</v>
      </c>
      <c r="D29" s="10">
        <v>3.6256429377449897E-2</v>
      </c>
      <c r="E29" s="78">
        <v>0.47899999999999998</v>
      </c>
      <c r="F29" s="3">
        <v>0.9</v>
      </c>
      <c r="G29" s="98" t="s">
        <v>46</v>
      </c>
      <c r="H29" s="12">
        <v>0.235972274350748</v>
      </c>
      <c r="I29" s="78">
        <v>1</v>
      </c>
    </row>
    <row r="30" spans="1:9" ht="17" x14ac:dyDescent="0.2">
      <c r="A30" s="6" t="s">
        <v>10</v>
      </c>
      <c r="B30" s="161">
        <v>1.2634978594180399</v>
      </c>
      <c r="C30" t="s">
        <v>611</v>
      </c>
      <c r="D30" s="12">
        <v>8.9243487601566501E-2</v>
      </c>
      <c r="E30" s="78">
        <v>1</v>
      </c>
      <c r="F30" s="3">
        <v>0.8</v>
      </c>
      <c r="G30" s="98" t="s">
        <v>198</v>
      </c>
      <c r="H30" s="12">
        <v>0.22105239378036301</v>
      </c>
      <c r="I30" s="78">
        <v>1</v>
      </c>
    </row>
    <row r="31" spans="1:9" x14ac:dyDescent="0.2">
      <c r="A31" t="s">
        <v>14</v>
      </c>
      <c r="B31" s="161">
        <v>1.3785229656845099</v>
      </c>
      <c r="C31" t="s">
        <v>632</v>
      </c>
      <c r="D31" s="12">
        <v>0.16853861003780901</v>
      </c>
      <c r="E31" s="78">
        <v>1</v>
      </c>
      <c r="F31" s="3">
        <v>1</v>
      </c>
      <c r="G31" s="98" t="s">
        <v>613</v>
      </c>
      <c r="H31" s="12">
        <v>0.87644888297975698</v>
      </c>
      <c r="I31" s="78">
        <v>1</v>
      </c>
    </row>
    <row r="32" spans="1:9" ht="17" x14ac:dyDescent="0.2">
      <c r="A32" s="6" t="s">
        <v>11</v>
      </c>
      <c r="B32" s="161">
        <v>1.51091890845233</v>
      </c>
      <c r="C32" t="s">
        <v>73</v>
      </c>
      <c r="D32" s="10">
        <v>1.5769951402499201E-2</v>
      </c>
      <c r="E32" s="78">
        <v>0.24679999999999999</v>
      </c>
      <c r="F32" s="3">
        <v>0.8</v>
      </c>
      <c r="G32" s="98" t="s">
        <v>120</v>
      </c>
      <c r="H32" s="12">
        <v>0.19317560319857099</v>
      </c>
      <c r="I32" s="78">
        <v>1</v>
      </c>
    </row>
    <row r="33" spans="1:9" x14ac:dyDescent="0.2">
      <c r="A33" t="s">
        <v>12</v>
      </c>
      <c r="B33" s="161">
        <v>1.0305911100631</v>
      </c>
      <c r="C33" t="s">
        <v>42</v>
      </c>
      <c r="D33" s="12">
        <v>0.875058392772597</v>
      </c>
      <c r="E33" s="78">
        <v>1</v>
      </c>
      <c r="F33" s="3">
        <v>0.7</v>
      </c>
      <c r="G33" s="98" t="s">
        <v>451</v>
      </c>
      <c r="H33" s="12">
        <v>0.11844945335455</v>
      </c>
      <c r="I33" s="78">
        <v>1</v>
      </c>
    </row>
    <row r="34" spans="1:9" ht="17" x14ac:dyDescent="0.2">
      <c r="A34" s="5" t="s">
        <v>76</v>
      </c>
      <c r="B34" s="120"/>
      <c r="C34" s="99"/>
      <c r="E34" s="80"/>
      <c r="F34" s="3"/>
      <c r="I34" s="78"/>
    </row>
    <row r="35" spans="1:9" x14ac:dyDescent="0.2">
      <c r="A35" t="s">
        <v>77</v>
      </c>
      <c r="B35" s="161">
        <v>1.36065820506447</v>
      </c>
      <c r="C35" t="s">
        <v>79</v>
      </c>
      <c r="D35" s="10">
        <v>5.5189244461969697E-3</v>
      </c>
      <c r="E35" s="81">
        <v>3.73E-2</v>
      </c>
      <c r="F35" s="3">
        <v>1.3</v>
      </c>
      <c r="G35" s="97" t="s">
        <v>82</v>
      </c>
      <c r="H35" s="10">
        <v>1.01579868413631E-2</v>
      </c>
      <c r="I35" s="78">
        <v>7.1099999999999997E-2</v>
      </c>
    </row>
    <row r="36" spans="1:9" x14ac:dyDescent="0.2">
      <c r="A36" t="s">
        <v>80</v>
      </c>
      <c r="B36" s="161">
        <v>1.2709212807132599</v>
      </c>
      <c r="C36" t="s">
        <v>144</v>
      </c>
      <c r="D36" s="10">
        <v>3.10517064970861E-2</v>
      </c>
      <c r="E36" s="78">
        <v>0.26179999999999998</v>
      </c>
      <c r="F36" s="3">
        <v>1.1000000000000001</v>
      </c>
      <c r="G36" s="97" t="s">
        <v>89</v>
      </c>
      <c r="H36" s="12">
        <v>0.18083542830451099</v>
      </c>
      <c r="I36" s="78">
        <v>1</v>
      </c>
    </row>
    <row r="37" spans="1:9" x14ac:dyDescent="0.2">
      <c r="A37" t="s">
        <v>83</v>
      </c>
      <c r="B37" s="161">
        <v>1.0109346189283701</v>
      </c>
      <c r="C37" t="s">
        <v>86</v>
      </c>
      <c r="D37" s="12">
        <v>0.94156177383447803</v>
      </c>
      <c r="E37" s="78">
        <v>1</v>
      </c>
      <c r="F37" s="3">
        <v>0.9</v>
      </c>
      <c r="G37" s="97" t="s">
        <v>60</v>
      </c>
      <c r="H37" s="12">
        <v>0.61295691763079496</v>
      </c>
      <c r="I37" s="78">
        <v>1</v>
      </c>
    </row>
    <row r="38" spans="1:9" ht="17" x14ac:dyDescent="0.2">
      <c r="A38" s="6" t="s">
        <v>87</v>
      </c>
      <c r="B38" s="161">
        <v>1.11731318204712</v>
      </c>
      <c r="C38" t="s">
        <v>89</v>
      </c>
      <c r="D38" s="12">
        <v>0.30764081138160798</v>
      </c>
      <c r="E38" s="78">
        <v>1</v>
      </c>
      <c r="F38" s="3">
        <v>1</v>
      </c>
      <c r="G38" s="98" t="s">
        <v>189</v>
      </c>
      <c r="H38" s="12">
        <v>0.89177847293064905</v>
      </c>
      <c r="I38" s="78">
        <v>1</v>
      </c>
    </row>
    <row r="39" spans="1:9" ht="17" x14ac:dyDescent="0.2">
      <c r="A39" s="6" t="s">
        <v>90</v>
      </c>
      <c r="B39" s="161">
        <v>1.42270808736604</v>
      </c>
      <c r="C39" t="s">
        <v>305</v>
      </c>
      <c r="D39" s="10">
        <v>2.32943066817769E-2</v>
      </c>
      <c r="E39" s="78">
        <v>0.1988</v>
      </c>
      <c r="F39" s="3">
        <v>1</v>
      </c>
      <c r="G39" s="98" t="s">
        <v>60</v>
      </c>
      <c r="H39" s="12">
        <v>0.99102110034906599</v>
      </c>
      <c r="I39" s="78">
        <v>1</v>
      </c>
    </row>
    <row r="40" spans="1:9" ht="17" x14ac:dyDescent="0.2">
      <c r="A40" s="6" t="s">
        <v>93</v>
      </c>
      <c r="B40" s="161">
        <v>0.95753196414911401</v>
      </c>
      <c r="C40" t="s">
        <v>60</v>
      </c>
      <c r="D40" s="12">
        <v>0.79278322067249696</v>
      </c>
      <c r="E40" s="78">
        <v>1</v>
      </c>
      <c r="F40" s="3">
        <v>0.8</v>
      </c>
      <c r="G40" s="98" t="s">
        <v>198</v>
      </c>
      <c r="H40" s="12">
        <v>0.20207002753143299</v>
      </c>
      <c r="I40" s="78">
        <v>1</v>
      </c>
    </row>
    <row r="41" spans="1:9" ht="17" x14ac:dyDescent="0.2">
      <c r="A41" s="6" t="s">
        <v>95</v>
      </c>
      <c r="B41" s="161">
        <v>1.2359297159388301</v>
      </c>
      <c r="C41" t="s">
        <v>97</v>
      </c>
      <c r="D41" s="12">
        <v>6.05054968866977E-2</v>
      </c>
      <c r="E41" s="78">
        <v>0.42170000000000002</v>
      </c>
      <c r="F41" s="3">
        <v>1.1000000000000001</v>
      </c>
      <c r="G41" s="98" t="s">
        <v>190</v>
      </c>
      <c r="H41" s="12">
        <v>0.57883450583398299</v>
      </c>
      <c r="I41" s="78">
        <v>1</v>
      </c>
    </row>
    <row r="42" spans="1:9" ht="17" x14ac:dyDescent="0.2">
      <c r="A42" s="5" t="s">
        <v>98</v>
      </c>
      <c r="B42" s="120"/>
      <c r="C42" s="99"/>
      <c r="E42" s="80"/>
      <c r="F42" s="3"/>
      <c r="I42" s="80"/>
    </row>
    <row r="43" spans="1:9" ht="17" x14ac:dyDescent="0.2">
      <c r="A43" s="6" t="s">
        <v>101</v>
      </c>
      <c r="B43" s="120">
        <v>1.1000000000000001</v>
      </c>
      <c r="C43" s="99" t="s">
        <v>103</v>
      </c>
      <c r="D43" s="12">
        <v>0.13</v>
      </c>
      <c r="E43" s="86">
        <f>D43*6</f>
        <v>0.78</v>
      </c>
      <c r="F43">
        <v>1.3</v>
      </c>
      <c r="G43" s="97" t="s">
        <v>82</v>
      </c>
      <c r="H43" s="10">
        <v>2.9099999999999998E-3</v>
      </c>
      <c r="I43" s="81">
        <f>H43*6</f>
        <v>1.746E-2</v>
      </c>
    </row>
    <row r="44" spans="1:9" ht="17" x14ac:dyDescent="0.2">
      <c r="A44" s="6" t="s">
        <v>104</v>
      </c>
      <c r="B44" s="120">
        <v>1.3</v>
      </c>
      <c r="C44" s="99" t="s">
        <v>82</v>
      </c>
      <c r="D44" s="10">
        <v>6.5799999999999999E-3</v>
      </c>
      <c r="E44" s="86">
        <f t="shared" ref="E44" si="2">D44*6</f>
        <v>3.9480000000000001E-2</v>
      </c>
      <c r="F44" s="3">
        <v>1</v>
      </c>
      <c r="G44" s="97" t="s">
        <v>190</v>
      </c>
      <c r="H44" s="12">
        <v>0.72599999999999998</v>
      </c>
      <c r="I44" s="88">
        <v>1</v>
      </c>
    </row>
    <row r="45" spans="1:9" ht="17" x14ac:dyDescent="0.2">
      <c r="A45" s="6" t="s">
        <v>106</v>
      </c>
      <c r="B45" s="120">
        <v>1.1000000000000001</v>
      </c>
      <c r="C45" s="99" t="s">
        <v>89</v>
      </c>
      <c r="D45" s="12">
        <v>0.33800000000000002</v>
      </c>
      <c r="E45" s="86">
        <v>1</v>
      </c>
      <c r="F45" s="3">
        <v>0.9</v>
      </c>
      <c r="G45" s="97" t="s">
        <v>46</v>
      </c>
      <c r="H45" s="12">
        <v>0.23499999999999999</v>
      </c>
      <c r="I45" s="88">
        <v>1</v>
      </c>
    </row>
    <row r="46" spans="1:9" ht="17" x14ac:dyDescent="0.2">
      <c r="A46" s="6" t="s">
        <v>109</v>
      </c>
      <c r="B46" s="120">
        <v>1.2</v>
      </c>
      <c r="C46" s="99" t="s">
        <v>68</v>
      </c>
      <c r="D46" s="12">
        <v>0.21299999999999999</v>
      </c>
      <c r="E46" s="86">
        <v>1</v>
      </c>
      <c r="F46" s="3">
        <v>1.3</v>
      </c>
      <c r="G46" s="98" t="s">
        <v>65</v>
      </c>
      <c r="H46" s="12">
        <v>8.6699999999999999E-2</v>
      </c>
      <c r="I46" s="88">
        <f>H46*6</f>
        <v>0.5202</v>
      </c>
    </row>
    <row r="47" spans="1:9" ht="17" x14ac:dyDescent="0.2">
      <c r="A47" s="6" t="s">
        <v>112</v>
      </c>
      <c r="B47" s="120">
        <v>0.9</v>
      </c>
      <c r="C47" s="99" t="s">
        <v>60</v>
      </c>
      <c r="D47" s="12">
        <v>0.72399999999999998</v>
      </c>
      <c r="E47" s="86">
        <v>1</v>
      </c>
      <c r="F47" s="3">
        <v>0.8</v>
      </c>
      <c r="G47" s="97" t="s">
        <v>198</v>
      </c>
      <c r="H47" s="12">
        <v>0.24299999999999999</v>
      </c>
      <c r="I47" s="88">
        <v>1</v>
      </c>
    </row>
    <row r="48" spans="1:9" ht="17" x14ac:dyDescent="0.2">
      <c r="A48" s="6" t="s">
        <v>709</v>
      </c>
      <c r="B48" s="120">
        <v>1.4</v>
      </c>
      <c r="C48" s="99" t="s">
        <v>712</v>
      </c>
      <c r="D48" s="12">
        <v>0.24</v>
      </c>
      <c r="E48" s="86">
        <v>1</v>
      </c>
      <c r="F48" s="3">
        <v>0.9</v>
      </c>
      <c r="G48" s="97" t="s">
        <v>121</v>
      </c>
      <c r="H48" s="12">
        <v>0.75</v>
      </c>
      <c r="I48" s="88">
        <v>1</v>
      </c>
    </row>
    <row r="49" spans="1:9" ht="17" x14ac:dyDescent="0.2">
      <c r="A49" s="5" t="s">
        <v>116</v>
      </c>
      <c r="B49" s="120"/>
      <c r="C49" s="99"/>
      <c r="E49" s="80"/>
      <c r="F49" s="3"/>
      <c r="I49" s="78"/>
    </row>
    <row r="50" spans="1:9" ht="34" x14ac:dyDescent="0.2">
      <c r="A50" s="6" t="s">
        <v>118</v>
      </c>
      <c r="B50" s="120">
        <v>1.4</v>
      </c>
      <c r="C50" s="99" t="s">
        <v>119</v>
      </c>
      <c r="D50" s="28">
        <v>1.4E-3</v>
      </c>
      <c r="E50" s="80"/>
      <c r="F50" s="3">
        <v>1.3</v>
      </c>
      <c r="G50" s="97" t="s">
        <v>235</v>
      </c>
      <c r="H50" s="10">
        <v>7.9900000000000006E-3</v>
      </c>
      <c r="I50" s="78"/>
    </row>
    <row r="51" spans="1:9" ht="17" x14ac:dyDescent="0.2">
      <c r="A51" s="5" t="s">
        <v>797</v>
      </c>
      <c r="B51" s="120"/>
      <c r="C51" s="99"/>
      <c r="D51" s="29"/>
      <c r="E51" s="80"/>
      <c r="F51" s="3"/>
      <c r="I51" s="78"/>
    </row>
    <row r="52" spans="1:9" ht="17" x14ac:dyDescent="0.2">
      <c r="A52" s="6" t="s">
        <v>798</v>
      </c>
      <c r="B52" s="120">
        <v>0.7</v>
      </c>
      <c r="C52" s="99" t="s">
        <v>794</v>
      </c>
      <c r="D52" s="28">
        <v>5.5000000000000003E-4</v>
      </c>
      <c r="E52" s="79">
        <f>D52*4</f>
        <v>2.2000000000000001E-3</v>
      </c>
      <c r="F52" s="3">
        <v>0.8</v>
      </c>
      <c r="G52" s="97" t="s">
        <v>198</v>
      </c>
      <c r="H52" s="12">
        <v>0.15</v>
      </c>
      <c r="I52" s="78">
        <f>H52*4</f>
        <v>0.6</v>
      </c>
    </row>
    <row r="53" spans="1:9" ht="17" x14ac:dyDescent="0.2">
      <c r="A53" s="6" t="s">
        <v>799</v>
      </c>
      <c r="B53" s="120">
        <v>1.3</v>
      </c>
      <c r="C53" s="99" t="s">
        <v>65</v>
      </c>
      <c r="D53" s="29">
        <v>6.6000000000000003E-2</v>
      </c>
      <c r="E53" s="80">
        <v>1</v>
      </c>
      <c r="F53" s="3">
        <v>1.3</v>
      </c>
      <c r="G53" s="97" t="s">
        <v>205</v>
      </c>
      <c r="H53" s="12">
        <v>0.154</v>
      </c>
      <c r="I53" s="78">
        <f t="shared" ref="I53" si="3">H53*4</f>
        <v>0.61599999999999999</v>
      </c>
    </row>
    <row r="54" spans="1:9" ht="17" x14ac:dyDescent="0.2">
      <c r="A54" s="6" t="s">
        <v>800</v>
      </c>
      <c r="B54" s="120">
        <v>1.2</v>
      </c>
      <c r="C54" s="99" t="s">
        <v>68</v>
      </c>
      <c r="D54" s="29">
        <v>0.25</v>
      </c>
      <c r="E54" s="80">
        <v>1</v>
      </c>
      <c r="F54" s="3">
        <v>1</v>
      </c>
      <c r="G54" s="97" t="s">
        <v>206</v>
      </c>
      <c r="H54" s="12">
        <v>0.95</v>
      </c>
      <c r="I54" s="78">
        <v>1</v>
      </c>
    </row>
    <row r="55" spans="1:9" ht="17" x14ac:dyDescent="0.2">
      <c r="A55" s="5" t="s">
        <v>123</v>
      </c>
      <c r="B55" s="120"/>
      <c r="C55" s="99"/>
      <c r="D55" s="29"/>
      <c r="E55" s="80"/>
      <c r="F55" s="3"/>
      <c r="I55" s="78"/>
    </row>
    <row r="56" spans="1:9" ht="17" x14ac:dyDescent="0.2">
      <c r="A56" s="6" t="s">
        <v>124</v>
      </c>
      <c r="B56" s="120">
        <v>1.5</v>
      </c>
      <c r="C56" s="99" t="s">
        <v>126</v>
      </c>
      <c r="D56" s="28">
        <v>2.9799999999999998E-4</v>
      </c>
      <c r="E56" s="80"/>
      <c r="F56" s="3">
        <v>1.1000000000000001</v>
      </c>
      <c r="G56" s="97" t="s">
        <v>89</v>
      </c>
      <c r="H56" s="12">
        <v>0.189</v>
      </c>
      <c r="I56" s="78"/>
    </row>
    <row r="57" spans="1:9" ht="17" x14ac:dyDescent="0.2">
      <c r="A57" s="6" t="s">
        <v>127</v>
      </c>
      <c r="B57" s="120">
        <v>1.4</v>
      </c>
      <c r="C57" s="99" t="s">
        <v>79</v>
      </c>
      <c r="D57" s="28">
        <v>7.9825459695140202E-4</v>
      </c>
      <c r="E57" s="81">
        <v>1.8359855729882298E-2</v>
      </c>
      <c r="F57" s="3">
        <v>1.3</v>
      </c>
      <c r="G57" s="97" t="s">
        <v>761</v>
      </c>
      <c r="H57" s="10">
        <v>1.0852630952920999E-2</v>
      </c>
      <c r="I57" s="78">
        <v>0.249610511917183</v>
      </c>
    </row>
    <row r="58" spans="1:9" ht="17" x14ac:dyDescent="0.2">
      <c r="A58" s="6" t="s">
        <v>129</v>
      </c>
      <c r="B58" s="120">
        <v>1.5</v>
      </c>
      <c r="C58" s="99" t="s">
        <v>132</v>
      </c>
      <c r="D58" s="28">
        <v>1.8655438767669601E-5</v>
      </c>
      <c r="E58" s="81">
        <v>4.2907509165640101E-4</v>
      </c>
      <c r="F58" s="3">
        <v>1.2</v>
      </c>
      <c r="G58" s="97" t="s">
        <v>97</v>
      </c>
      <c r="H58" s="10">
        <v>2.4475420297153799E-2</v>
      </c>
      <c r="I58" s="78">
        <v>0.56293466683453697</v>
      </c>
    </row>
    <row r="59" spans="1:9" ht="17" x14ac:dyDescent="0.2">
      <c r="A59" s="6" t="s">
        <v>133</v>
      </c>
      <c r="B59" s="120">
        <v>1.3</v>
      </c>
      <c r="C59" s="99" t="s">
        <v>79</v>
      </c>
      <c r="D59" s="28">
        <v>4.8478711236307204E-3</v>
      </c>
      <c r="E59" s="78">
        <v>0.111501035843506</v>
      </c>
      <c r="F59" s="3">
        <v>1.2</v>
      </c>
      <c r="G59" s="97" t="s">
        <v>208</v>
      </c>
      <c r="H59" s="12">
        <v>0.12504382516398199</v>
      </c>
      <c r="I59" s="78">
        <v>1</v>
      </c>
    </row>
    <row r="60" spans="1:9" ht="17" x14ac:dyDescent="0.2">
      <c r="A60" s="6" t="s">
        <v>136</v>
      </c>
      <c r="B60" s="120">
        <v>1.4</v>
      </c>
      <c r="C60" s="102" t="s">
        <v>79</v>
      </c>
      <c r="D60" s="28">
        <v>3.80928731000695E-3</v>
      </c>
      <c r="E60" s="78">
        <v>8.7613608130159795E-2</v>
      </c>
      <c r="F60" s="3">
        <v>1.3</v>
      </c>
      <c r="G60" s="98" t="s">
        <v>97</v>
      </c>
      <c r="H60" s="10">
        <v>3.50668084817745E-2</v>
      </c>
      <c r="I60" s="78">
        <v>0.80653659508081299</v>
      </c>
    </row>
    <row r="61" spans="1:9" ht="17" x14ac:dyDescent="0.2">
      <c r="A61" s="6" t="s">
        <v>138</v>
      </c>
      <c r="B61" s="120">
        <v>1.4</v>
      </c>
      <c r="C61" s="102" t="s">
        <v>79</v>
      </c>
      <c r="D61" s="28">
        <v>5.7541273378121996E-3</v>
      </c>
      <c r="E61" s="78">
        <v>0.13234492876968099</v>
      </c>
      <c r="F61" s="3">
        <v>1</v>
      </c>
      <c r="G61" s="98" t="s">
        <v>209</v>
      </c>
      <c r="H61" s="12">
        <v>0.92155331365006199</v>
      </c>
      <c r="I61" s="78">
        <v>1</v>
      </c>
    </row>
    <row r="62" spans="1:9" ht="17" x14ac:dyDescent="0.2">
      <c r="A62" s="6" t="s">
        <v>140</v>
      </c>
      <c r="B62" s="120">
        <v>1.4</v>
      </c>
      <c r="C62" s="102" t="s">
        <v>79</v>
      </c>
      <c r="D62" s="28">
        <v>7.4631243080019102E-3</v>
      </c>
      <c r="E62" s="78">
        <v>0.17165185908404401</v>
      </c>
      <c r="F62" s="3">
        <v>1.4</v>
      </c>
      <c r="G62" s="98" t="s">
        <v>79</v>
      </c>
      <c r="H62" s="10">
        <v>3.87714438035981E-3</v>
      </c>
      <c r="I62" s="78">
        <v>8.9174320748275596E-2</v>
      </c>
    </row>
    <row r="63" spans="1:9" x14ac:dyDescent="0.2">
      <c r="A63" t="s">
        <v>143</v>
      </c>
      <c r="B63" s="120">
        <v>1.3</v>
      </c>
      <c r="C63" s="102" t="s">
        <v>144</v>
      </c>
      <c r="D63" s="28">
        <v>3.7476836396402598E-2</v>
      </c>
      <c r="E63" s="78">
        <v>0.86196723711725998</v>
      </c>
      <c r="F63" s="3">
        <v>1</v>
      </c>
      <c r="G63" s="98" t="s">
        <v>209</v>
      </c>
      <c r="H63" s="12">
        <v>0.86131547547090204</v>
      </c>
      <c r="I63" s="78">
        <v>1</v>
      </c>
    </row>
    <row r="64" spans="1:9" ht="17" x14ac:dyDescent="0.2">
      <c r="A64" s="6" t="s">
        <v>145</v>
      </c>
      <c r="B64" s="120">
        <v>1.3</v>
      </c>
      <c r="C64" s="102" t="s">
        <v>611</v>
      </c>
      <c r="D64" s="28">
        <v>2.3065404524112199E-2</v>
      </c>
      <c r="E64" s="78">
        <v>0.53050430405458004</v>
      </c>
      <c r="F64" s="3">
        <v>1.2</v>
      </c>
      <c r="G64" s="98" t="s">
        <v>97</v>
      </c>
      <c r="H64" s="12">
        <v>8.5297379770181203E-2</v>
      </c>
      <c r="I64" s="78">
        <v>1</v>
      </c>
    </row>
    <row r="65" spans="1:9" ht="17" x14ac:dyDescent="0.2">
      <c r="A65" s="6" t="s">
        <v>148</v>
      </c>
      <c r="B65" s="120">
        <v>1.7</v>
      </c>
      <c r="C65" s="102" t="s">
        <v>150</v>
      </c>
      <c r="D65" s="28">
        <v>8.9600884738637207E-5</v>
      </c>
      <c r="E65" s="78">
        <v>2.0608203489886601E-3</v>
      </c>
      <c r="F65" s="3">
        <v>1.3</v>
      </c>
      <c r="G65" s="98" t="s">
        <v>611</v>
      </c>
      <c r="H65" s="10">
        <v>1.77320611527047E-2</v>
      </c>
      <c r="I65" s="78">
        <v>0.40783740651220801</v>
      </c>
    </row>
    <row r="66" spans="1:9" ht="17" x14ac:dyDescent="0.2">
      <c r="A66" s="6" t="s">
        <v>151</v>
      </c>
      <c r="B66" s="120">
        <v>1.4</v>
      </c>
      <c r="C66" s="102" t="s">
        <v>119</v>
      </c>
      <c r="D66" s="28">
        <v>3.5778569483933499E-3</v>
      </c>
      <c r="E66" s="78">
        <v>8.2290709813047105E-2</v>
      </c>
      <c r="F66" s="3">
        <v>1.2</v>
      </c>
      <c r="G66" s="98" t="s">
        <v>122</v>
      </c>
      <c r="H66" s="12">
        <v>0.16257241176724599</v>
      </c>
      <c r="I66" s="78">
        <v>1</v>
      </c>
    </row>
    <row r="67" spans="1:9" ht="17" x14ac:dyDescent="0.2">
      <c r="A67" s="6" t="s">
        <v>154</v>
      </c>
      <c r="B67" s="120">
        <v>1.4</v>
      </c>
      <c r="C67" s="102" t="s">
        <v>119</v>
      </c>
      <c r="D67" s="28">
        <v>1.6309869477087902E-2</v>
      </c>
      <c r="E67" s="78">
        <v>0.37512699797302301</v>
      </c>
      <c r="F67" s="3">
        <v>1.2</v>
      </c>
      <c r="G67" s="98" t="s">
        <v>122</v>
      </c>
      <c r="H67" s="12">
        <v>0.25190792649798199</v>
      </c>
      <c r="I67" s="78">
        <v>1</v>
      </c>
    </row>
    <row r="68" spans="1:9" x14ac:dyDescent="0.2">
      <c r="A68" t="s">
        <v>155</v>
      </c>
      <c r="B68" s="120">
        <v>1.4</v>
      </c>
      <c r="C68" s="102" t="s">
        <v>119</v>
      </c>
      <c r="D68" s="28">
        <v>2.06163475502853E-2</v>
      </c>
      <c r="E68" s="78">
        <v>0.47417599365656099</v>
      </c>
      <c r="F68" s="3">
        <v>1.2</v>
      </c>
      <c r="G68" s="98" t="s">
        <v>122</v>
      </c>
      <c r="H68" s="12">
        <v>0.23730306759682401</v>
      </c>
      <c r="I68" s="78">
        <v>1</v>
      </c>
    </row>
    <row r="69" spans="1:9" x14ac:dyDescent="0.2">
      <c r="A69" t="s">
        <v>157</v>
      </c>
      <c r="B69" s="120">
        <v>1.2</v>
      </c>
      <c r="C69" s="99" t="s">
        <v>68</v>
      </c>
      <c r="D69" s="29">
        <v>0.13383147504215401</v>
      </c>
      <c r="E69" s="78">
        <v>1</v>
      </c>
      <c r="F69" s="3">
        <v>0.7</v>
      </c>
      <c r="G69" s="97" t="s">
        <v>762</v>
      </c>
      <c r="H69" s="12">
        <v>5.0459346004435801E-2</v>
      </c>
      <c r="I69" s="78">
        <v>1</v>
      </c>
    </row>
    <row r="70" spans="1:9" x14ac:dyDescent="0.2">
      <c r="A70" t="s">
        <v>159</v>
      </c>
      <c r="B70" s="120">
        <v>1.2</v>
      </c>
      <c r="C70" s="99" t="s">
        <v>144</v>
      </c>
      <c r="D70" s="29">
        <v>0.106714671078004</v>
      </c>
      <c r="E70" s="78">
        <v>1</v>
      </c>
      <c r="F70" s="3">
        <v>0.9</v>
      </c>
      <c r="G70" s="97" t="s">
        <v>340</v>
      </c>
      <c r="H70" s="12">
        <v>0.55033477856193402</v>
      </c>
      <c r="I70" s="78">
        <v>1</v>
      </c>
    </row>
    <row r="71" spans="1:9" x14ac:dyDescent="0.2">
      <c r="A71" t="s">
        <v>162</v>
      </c>
      <c r="B71" s="120">
        <v>1.5</v>
      </c>
      <c r="C71" s="99" t="s">
        <v>73</v>
      </c>
      <c r="D71" s="28">
        <v>1.07767377423369E-2</v>
      </c>
      <c r="E71" s="78">
        <v>0.24786496807375</v>
      </c>
      <c r="F71" s="3">
        <v>1</v>
      </c>
      <c r="G71" s="97" t="s">
        <v>86</v>
      </c>
      <c r="H71" s="12">
        <v>0.91201431596895799</v>
      </c>
      <c r="I71" s="78">
        <v>1</v>
      </c>
    </row>
    <row r="72" spans="1:9" x14ac:dyDescent="0.2">
      <c r="A72" t="s">
        <v>165</v>
      </c>
      <c r="B72" s="120">
        <v>1.2</v>
      </c>
      <c r="C72" s="99" t="s">
        <v>43</v>
      </c>
      <c r="D72" s="29">
        <v>0.27747763123685698</v>
      </c>
      <c r="E72" s="78">
        <v>1</v>
      </c>
      <c r="F72" s="3">
        <v>1.1000000000000001</v>
      </c>
      <c r="G72" s="97" t="s">
        <v>210</v>
      </c>
      <c r="H72" s="12">
        <v>0.498737187226023</v>
      </c>
      <c r="I72" s="78">
        <v>1</v>
      </c>
    </row>
    <row r="73" spans="1:9" x14ac:dyDescent="0.2">
      <c r="A73" t="s">
        <v>168</v>
      </c>
      <c r="B73" s="120">
        <v>1.3</v>
      </c>
      <c r="C73" s="99" t="s">
        <v>633</v>
      </c>
      <c r="D73" s="29">
        <v>0.12130577003079</v>
      </c>
      <c r="E73" s="78">
        <v>1</v>
      </c>
      <c r="F73" s="3">
        <v>0.9</v>
      </c>
      <c r="G73" s="97" t="s">
        <v>278</v>
      </c>
      <c r="H73" s="12">
        <v>0.59520396929638897</v>
      </c>
      <c r="I73" s="78">
        <v>1</v>
      </c>
    </row>
    <row r="74" spans="1:9" x14ac:dyDescent="0.2">
      <c r="A74" t="s">
        <v>171</v>
      </c>
      <c r="B74" s="120">
        <v>1.3</v>
      </c>
      <c r="C74" s="99" t="s">
        <v>378</v>
      </c>
      <c r="D74" s="29">
        <v>0.28407144838956799</v>
      </c>
      <c r="E74" s="78">
        <v>1</v>
      </c>
      <c r="F74" s="3">
        <v>1</v>
      </c>
      <c r="G74" s="97" t="s">
        <v>196</v>
      </c>
      <c r="H74" s="12">
        <v>0.96103167307354498</v>
      </c>
      <c r="I74" s="78">
        <v>1</v>
      </c>
    </row>
    <row r="75" spans="1:9" x14ac:dyDescent="0.2">
      <c r="A75" t="s">
        <v>173</v>
      </c>
      <c r="B75" s="120">
        <v>1.3</v>
      </c>
      <c r="C75" s="99" t="s">
        <v>633</v>
      </c>
      <c r="D75" s="29">
        <v>0.19143111916811301</v>
      </c>
      <c r="E75" s="78">
        <v>1</v>
      </c>
      <c r="F75" s="3">
        <v>1</v>
      </c>
      <c r="G75" s="97" t="s">
        <v>42</v>
      </c>
      <c r="H75" s="12">
        <v>0.98856612007378797</v>
      </c>
      <c r="I75" s="78">
        <v>1</v>
      </c>
    </row>
    <row r="76" spans="1:9" ht="17" x14ac:dyDescent="0.2">
      <c r="A76" s="6" t="s">
        <v>176</v>
      </c>
      <c r="B76" s="120">
        <v>1.4</v>
      </c>
      <c r="C76" s="99" t="s">
        <v>262</v>
      </c>
      <c r="D76" s="29">
        <v>0.200802924176889</v>
      </c>
      <c r="E76" s="78">
        <v>1</v>
      </c>
      <c r="F76" s="3">
        <v>1</v>
      </c>
      <c r="G76" s="97" t="s">
        <v>337</v>
      </c>
      <c r="H76" s="12">
        <v>0.94816453396886102</v>
      </c>
      <c r="I76" s="78">
        <v>1</v>
      </c>
    </row>
    <row r="77" spans="1:9" x14ac:dyDescent="0.2">
      <c r="A77" t="s">
        <v>179</v>
      </c>
      <c r="B77" s="120">
        <v>1.2</v>
      </c>
      <c r="C77" s="99" t="s">
        <v>416</v>
      </c>
      <c r="D77" s="29">
        <v>0.44027267005565601</v>
      </c>
      <c r="E77" s="78">
        <v>1</v>
      </c>
      <c r="F77" s="3">
        <v>1.3</v>
      </c>
      <c r="G77" s="97" t="s">
        <v>378</v>
      </c>
      <c r="H77" s="12">
        <v>0.25013689480866103</v>
      </c>
      <c r="I77" s="78">
        <v>1</v>
      </c>
    </row>
    <row r="78" spans="1:9" ht="17" x14ac:dyDescent="0.2">
      <c r="A78" s="6" t="s">
        <v>181</v>
      </c>
      <c r="B78" s="120">
        <v>3.4</v>
      </c>
      <c r="C78" s="99" t="s">
        <v>752</v>
      </c>
      <c r="D78" s="28">
        <v>2.5101361612848501E-3</v>
      </c>
      <c r="E78" s="78">
        <v>5.7733131709551501E-2</v>
      </c>
      <c r="F78" s="27">
        <v>1</v>
      </c>
      <c r="G78" s="99" t="s">
        <v>763</v>
      </c>
      <c r="H78" s="29">
        <v>0.90848247515968095</v>
      </c>
      <c r="I78" s="78">
        <v>1</v>
      </c>
    </row>
    <row r="79" spans="1:9" x14ac:dyDescent="0.2">
      <c r="A79" s="14" t="s">
        <v>184</v>
      </c>
      <c r="B79" s="121">
        <v>2.5</v>
      </c>
      <c r="C79" s="100" t="s">
        <v>753</v>
      </c>
      <c r="D79" s="26">
        <v>3.5641435390093998E-2</v>
      </c>
      <c r="E79" s="82">
        <v>0.81975301397216105</v>
      </c>
      <c r="F79" s="87">
        <v>1.1000000000000001</v>
      </c>
      <c r="G79" s="100" t="s">
        <v>379</v>
      </c>
      <c r="H79" s="31">
        <v>0.73243670234514002</v>
      </c>
      <c r="I79" s="82">
        <v>1</v>
      </c>
    </row>
  </sheetData>
  <mergeCells count="2">
    <mergeCell ref="B2:E2"/>
    <mergeCell ref="F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B154E-5E83-DE4E-9CD8-595A8AED9796}">
  <dimension ref="A1:I5"/>
  <sheetViews>
    <sheetView workbookViewId="0"/>
  </sheetViews>
  <sheetFormatPr baseColWidth="10" defaultRowHeight="16" x14ac:dyDescent="0.2"/>
  <cols>
    <col min="1" max="1" width="37.6640625" customWidth="1"/>
  </cols>
  <sheetData>
    <row r="1" spans="1:9" ht="27" customHeight="1" x14ac:dyDescent="0.2">
      <c r="A1" s="51" t="s">
        <v>872</v>
      </c>
      <c r="B1" s="35"/>
      <c r="C1" s="35"/>
      <c r="D1" s="35"/>
      <c r="E1" s="35"/>
      <c r="F1" s="35"/>
      <c r="G1" s="35"/>
      <c r="H1" s="35"/>
      <c r="I1" s="35"/>
    </row>
    <row r="2" spans="1:9" x14ac:dyDescent="0.2">
      <c r="B2" t="s">
        <v>27</v>
      </c>
      <c r="C2" t="s">
        <v>28</v>
      </c>
      <c r="D2" t="s">
        <v>29</v>
      </c>
    </row>
    <row r="3" spans="1:9" ht="34" x14ac:dyDescent="0.2">
      <c r="A3" s="34" t="s">
        <v>840</v>
      </c>
      <c r="B3">
        <v>1.1000000000000001</v>
      </c>
      <c r="C3" t="s">
        <v>706</v>
      </c>
      <c r="D3" s="17">
        <v>9.7999999999999997E-3</v>
      </c>
    </row>
    <row r="4" spans="1:9" ht="34" x14ac:dyDescent="0.2">
      <c r="A4" s="34" t="s">
        <v>841</v>
      </c>
      <c r="B4">
        <v>1.1000000000000001</v>
      </c>
      <c r="C4" t="s">
        <v>704</v>
      </c>
      <c r="D4" s="17">
        <v>3.3000000000000002E-9</v>
      </c>
    </row>
    <row r="5" spans="1:9" ht="51" x14ac:dyDescent="0.2">
      <c r="A5" s="34" t="s">
        <v>842</v>
      </c>
      <c r="B5">
        <v>0.68</v>
      </c>
      <c r="C5" t="s">
        <v>708</v>
      </c>
      <c r="D5" s="17">
        <v>1.3000000000000001E-63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A224-C1AF-1248-801F-931BFB3B3A92}">
  <dimension ref="A1:M79"/>
  <sheetViews>
    <sheetView tabSelected="1" workbookViewId="0">
      <selection sqref="A1:M1"/>
    </sheetView>
  </sheetViews>
  <sheetFormatPr baseColWidth="10" defaultRowHeight="16" x14ac:dyDescent="0.2"/>
  <cols>
    <col min="1" max="1" width="32.5" customWidth="1"/>
    <col min="4" max="4" width="10.83203125" style="3"/>
    <col min="6" max="6" width="10.83203125" style="12"/>
    <col min="7" max="7" width="10.83203125" style="25"/>
    <col min="8" max="8" width="10.83203125" style="122"/>
    <col min="12" max="12" width="10.83203125" style="12"/>
    <col min="13" max="13" width="10.83203125" style="25"/>
  </cols>
  <sheetData>
    <row r="1" spans="1:13" x14ac:dyDescent="0.2">
      <c r="A1" s="152" t="s">
        <v>873</v>
      </c>
      <c r="B1" s="152"/>
      <c r="C1" s="152"/>
      <c r="D1" s="152"/>
      <c r="E1" s="152"/>
      <c r="F1" s="152"/>
      <c r="G1" s="152"/>
      <c r="H1" s="152"/>
      <c r="I1" s="152"/>
      <c r="J1" s="152"/>
      <c r="K1" s="152"/>
      <c r="L1" s="152"/>
      <c r="M1" s="153"/>
    </row>
    <row r="2" spans="1:13" x14ac:dyDescent="0.2">
      <c r="A2" s="73"/>
      <c r="B2" s="150" t="s">
        <v>636</v>
      </c>
      <c r="C2" s="150"/>
      <c r="D2" s="150"/>
      <c r="E2" s="150"/>
      <c r="F2" s="150"/>
      <c r="G2" s="150"/>
      <c r="H2" s="150" t="s">
        <v>795</v>
      </c>
      <c r="I2" s="150"/>
      <c r="J2" s="150"/>
      <c r="K2" s="150"/>
      <c r="L2" s="150"/>
      <c r="M2" s="151"/>
    </row>
    <row r="3" spans="1:13" ht="36" customHeight="1" x14ac:dyDescent="0.2">
      <c r="A3" s="73"/>
      <c r="B3" s="154" t="s">
        <v>874</v>
      </c>
      <c r="C3" s="155"/>
      <c r="D3" s="155"/>
      <c r="E3" s="155"/>
      <c r="F3" s="155"/>
      <c r="G3" s="155"/>
      <c r="H3" s="154" t="s">
        <v>875</v>
      </c>
      <c r="I3" s="155"/>
      <c r="J3" s="155"/>
      <c r="K3" s="155"/>
      <c r="L3" s="155"/>
      <c r="M3" s="155"/>
    </row>
    <row r="4" spans="1:13" ht="119" customHeight="1" x14ac:dyDescent="0.2">
      <c r="A4" s="8" t="s">
        <v>26</v>
      </c>
      <c r="B4" s="127" t="s">
        <v>750</v>
      </c>
      <c r="C4" s="128" t="s">
        <v>751</v>
      </c>
      <c r="D4" s="129" t="s">
        <v>27</v>
      </c>
      <c r="E4" s="130" t="s">
        <v>28</v>
      </c>
      <c r="F4" s="131" t="s">
        <v>29</v>
      </c>
      <c r="G4" s="84" t="s">
        <v>30</v>
      </c>
      <c r="H4" s="132" t="s">
        <v>750</v>
      </c>
      <c r="I4" s="128" t="s">
        <v>751</v>
      </c>
      <c r="J4" s="22" t="s">
        <v>27</v>
      </c>
      <c r="K4" s="23" t="s">
        <v>28</v>
      </c>
      <c r="L4" s="24" t="s">
        <v>29</v>
      </c>
      <c r="M4" s="84" t="s">
        <v>30</v>
      </c>
    </row>
    <row r="5" spans="1:13" ht="17" customHeight="1" x14ac:dyDescent="0.2">
      <c r="A5" s="77" t="s">
        <v>806</v>
      </c>
      <c r="B5" s="18"/>
      <c r="C5" s="18"/>
      <c r="D5" s="19"/>
      <c r="E5" s="19"/>
      <c r="F5" s="15"/>
      <c r="G5" s="78"/>
      <c r="J5" s="16"/>
      <c r="K5" s="16"/>
      <c r="L5" s="15"/>
      <c r="M5" s="78"/>
    </row>
    <row r="6" spans="1:13" ht="34" x14ac:dyDescent="0.2">
      <c r="A6" s="74" t="s">
        <v>742</v>
      </c>
      <c r="B6" s="76" t="s">
        <v>236</v>
      </c>
      <c r="C6" s="18" t="s">
        <v>383</v>
      </c>
      <c r="D6" s="3">
        <v>1.6</v>
      </c>
      <c r="E6" t="s">
        <v>319</v>
      </c>
      <c r="F6" s="10">
        <v>1.8800000000000001E-2</v>
      </c>
      <c r="G6" s="78">
        <f>F6*2</f>
        <v>3.7600000000000001E-2</v>
      </c>
      <c r="H6" s="122" t="s">
        <v>330</v>
      </c>
      <c r="I6" t="s">
        <v>525</v>
      </c>
      <c r="J6">
        <v>1.1000000000000001</v>
      </c>
      <c r="K6" t="s">
        <v>510</v>
      </c>
      <c r="L6" s="12">
        <v>0.61299999999999999</v>
      </c>
      <c r="M6" s="78">
        <f>L6*2</f>
        <v>1.226</v>
      </c>
    </row>
    <row r="7" spans="1:13" ht="17" x14ac:dyDescent="0.2">
      <c r="A7" s="74" t="s">
        <v>839</v>
      </c>
      <c r="B7" s="18" t="s">
        <v>237</v>
      </c>
      <c r="C7" s="18" t="s">
        <v>238</v>
      </c>
      <c r="D7" s="3">
        <v>2.2000000000000002</v>
      </c>
      <c r="E7" t="s">
        <v>779</v>
      </c>
      <c r="F7" s="10">
        <v>3.1800000000000002E-2</v>
      </c>
      <c r="G7" s="78">
        <f>F7*2</f>
        <v>6.3600000000000004E-2</v>
      </c>
      <c r="H7" s="123" t="s">
        <v>331</v>
      </c>
      <c r="I7" t="s">
        <v>526</v>
      </c>
      <c r="J7">
        <v>0.65900000000000003</v>
      </c>
      <c r="K7" t="s">
        <v>766</v>
      </c>
      <c r="L7" s="12">
        <v>0.27</v>
      </c>
      <c r="M7" s="78">
        <f>L7*2</f>
        <v>0.54</v>
      </c>
    </row>
    <row r="8" spans="1:13" ht="17" x14ac:dyDescent="0.2">
      <c r="A8" s="77" t="s">
        <v>747</v>
      </c>
      <c r="B8" s="18"/>
      <c r="C8" s="18"/>
      <c r="F8" s="10"/>
      <c r="G8" s="78"/>
      <c r="H8" s="123"/>
      <c r="M8" s="78"/>
    </row>
    <row r="9" spans="1:13" ht="34" x14ac:dyDescent="0.2">
      <c r="A9" s="126" t="s">
        <v>831</v>
      </c>
      <c r="B9" s="20"/>
      <c r="C9" s="18"/>
      <c r="D9" s="3">
        <v>1.3</v>
      </c>
      <c r="E9" t="s">
        <v>707</v>
      </c>
      <c r="F9" s="10">
        <v>8.6199999999999996E-7</v>
      </c>
      <c r="G9" s="79">
        <f t="shared" ref="G9" si="0">F9*3</f>
        <v>2.5859999999999999E-6</v>
      </c>
      <c r="J9">
        <v>1.1000000000000001</v>
      </c>
      <c r="K9" t="s">
        <v>706</v>
      </c>
      <c r="L9" s="12">
        <v>6.5100000000000005E-2</v>
      </c>
      <c r="M9" s="78">
        <f t="shared" ref="M9" si="1">L9*3</f>
        <v>0.19530000000000003</v>
      </c>
    </row>
    <row r="10" spans="1:13" ht="17" x14ac:dyDescent="0.2">
      <c r="A10" s="74" t="s">
        <v>830</v>
      </c>
      <c r="B10" s="20" t="s">
        <v>775</v>
      </c>
      <c r="C10" s="18" t="s">
        <v>776</v>
      </c>
      <c r="D10" s="3">
        <v>1.7</v>
      </c>
      <c r="E10" t="s">
        <v>150</v>
      </c>
      <c r="F10" s="10">
        <v>1.9899999999999999E-5</v>
      </c>
      <c r="G10" s="79">
        <f>F10*3</f>
        <v>5.9700000000000001E-5</v>
      </c>
      <c r="H10" s="122" t="s">
        <v>764</v>
      </c>
      <c r="I10" t="s">
        <v>765</v>
      </c>
      <c r="J10">
        <v>1.3</v>
      </c>
      <c r="K10" t="s">
        <v>235</v>
      </c>
      <c r="L10" s="12">
        <v>6.4699999999999994E-2</v>
      </c>
      <c r="M10" s="78">
        <f>L10*3</f>
        <v>0.19409999999999999</v>
      </c>
    </row>
    <row r="11" spans="1:13" ht="34" x14ac:dyDescent="0.2">
      <c r="A11" s="126" t="s">
        <v>832</v>
      </c>
      <c r="B11" s="18"/>
      <c r="C11" s="18"/>
      <c r="D11" s="3">
        <v>1.1000000000000001</v>
      </c>
      <c r="E11" t="s">
        <v>704</v>
      </c>
      <c r="F11" s="10">
        <v>1.22E-17</v>
      </c>
      <c r="G11" s="79">
        <f t="shared" ref="G11:G14" si="2">F11*3</f>
        <v>3.6599999999999999E-17</v>
      </c>
      <c r="J11">
        <v>1</v>
      </c>
      <c r="K11" t="s">
        <v>705</v>
      </c>
      <c r="L11" s="12">
        <v>0.13</v>
      </c>
      <c r="M11" s="78">
        <f t="shared" ref="M11:M13" si="3">L11*3</f>
        <v>0.39</v>
      </c>
    </row>
    <row r="12" spans="1:13" ht="34" x14ac:dyDescent="0.2">
      <c r="A12" s="74" t="s">
        <v>36</v>
      </c>
      <c r="B12" s="18" t="s">
        <v>239</v>
      </c>
      <c r="C12" s="18" t="s">
        <v>380</v>
      </c>
      <c r="D12" s="3">
        <v>2.1</v>
      </c>
      <c r="E12" t="s">
        <v>777</v>
      </c>
      <c r="F12" s="10">
        <v>7.9800000000000003E-13</v>
      </c>
      <c r="G12" s="79">
        <f t="shared" si="2"/>
        <v>2.3940000000000001E-12</v>
      </c>
      <c r="H12" s="122" t="s">
        <v>517</v>
      </c>
      <c r="I12" t="s">
        <v>518</v>
      </c>
      <c r="J12">
        <v>1.3</v>
      </c>
      <c r="K12" t="s">
        <v>49</v>
      </c>
      <c r="L12" s="10">
        <v>4.1700000000000001E-2</v>
      </c>
      <c r="M12" s="78">
        <f t="shared" si="3"/>
        <v>0.12509999999999999</v>
      </c>
    </row>
    <row r="13" spans="1:13" ht="34" x14ac:dyDescent="0.2">
      <c r="A13" s="126" t="s">
        <v>833</v>
      </c>
      <c r="B13" s="18"/>
      <c r="C13" s="18"/>
      <c r="D13" s="3">
        <v>0.96</v>
      </c>
      <c r="E13" t="s">
        <v>778</v>
      </c>
      <c r="F13" s="10">
        <v>2.1699999999999999E-5</v>
      </c>
      <c r="G13" s="79">
        <f t="shared" si="2"/>
        <v>6.5099999999999997E-5</v>
      </c>
      <c r="J13">
        <v>1</v>
      </c>
      <c r="K13" t="s">
        <v>756</v>
      </c>
      <c r="L13" s="30">
        <v>0.32700000000000001</v>
      </c>
      <c r="M13" s="78">
        <f t="shared" si="3"/>
        <v>0.98100000000000009</v>
      </c>
    </row>
    <row r="14" spans="1:13" ht="34" x14ac:dyDescent="0.2">
      <c r="A14" s="74" t="s">
        <v>37</v>
      </c>
      <c r="B14" s="18" t="s">
        <v>240</v>
      </c>
      <c r="C14" s="18" t="s">
        <v>241</v>
      </c>
      <c r="D14" s="3">
        <v>1.5</v>
      </c>
      <c r="E14" t="s">
        <v>126</v>
      </c>
      <c r="F14" s="10">
        <v>8.1899999999999999E-5</v>
      </c>
      <c r="G14" s="79">
        <f t="shared" si="2"/>
        <v>2.4570000000000001E-4</v>
      </c>
      <c r="H14" s="122" t="s">
        <v>519</v>
      </c>
      <c r="I14" t="s">
        <v>520</v>
      </c>
      <c r="J14">
        <v>1.2</v>
      </c>
      <c r="K14" t="s">
        <v>122</v>
      </c>
      <c r="L14" s="12">
        <v>0.154</v>
      </c>
      <c r="M14" s="78">
        <v>1</v>
      </c>
    </row>
    <row r="15" spans="1:13" ht="17" x14ac:dyDescent="0.2">
      <c r="A15" s="77" t="s">
        <v>834</v>
      </c>
      <c r="G15" s="78"/>
      <c r="M15" s="78"/>
    </row>
    <row r="16" spans="1:13" ht="17" x14ac:dyDescent="0.2">
      <c r="A16" s="74" t="s">
        <v>39</v>
      </c>
      <c r="B16" s="13" t="s">
        <v>243</v>
      </c>
      <c r="C16" t="s">
        <v>244</v>
      </c>
      <c r="D16" s="3">
        <v>1</v>
      </c>
      <c r="E16" t="s">
        <v>196</v>
      </c>
      <c r="F16" s="12">
        <v>0.98899999999999999</v>
      </c>
      <c r="G16" s="80">
        <v>1</v>
      </c>
      <c r="H16" s="122" t="s">
        <v>523</v>
      </c>
      <c r="I16" t="s">
        <v>524</v>
      </c>
      <c r="J16">
        <v>1.17</v>
      </c>
      <c r="K16" t="s">
        <v>210</v>
      </c>
      <c r="L16" s="12">
        <v>0.34799999999999998</v>
      </c>
      <c r="M16" s="78">
        <f>L16*3</f>
        <v>1.044</v>
      </c>
    </row>
    <row r="17" spans="1:13" ht="17" x14ac:dyDescent="0.2">
      <c r="A17" s="74" t="s">
        <v>44</v>
      </c>
      <c r="B17" s="13" t="s">
        <v>381</v>
      </c>
      <c r="C17" t="s">
        <v>382</v>
      </c>
      <c r="D17" s="3">
        <v>0.9</v>
      </c>
      <c r="E17" t="s">
        <v>340</v>
      </c>
      <c r="F17" s="12">
        <v>0.61</v>
      </c>
      <c r="G17" s="80">
        <f t="shared" ref="G17" si="4">F17*3</f>
        <v>1.83</v>
      </c>
      <c r="H17" s="122" t="s">
        <v>521</v>
      </c>
      <c r="I17" t="s">
        <v>522</v>
      </c>
      <c r="J17">
        <v>1</v>
      </c>
      <c r="K17" t="s">
        <v>209</v>
      </c>
      <c r="L17" s="12">
        <v>0.90300000000000002</v>
      </c>
      <c r="M17" s="78">
        <v>1</v>
      </c>
    </row>
    <row r="18" spans="1:13" ht="17" x14ac:dyDescent="0.2">
      <c r="A18" s="77" t="s">
        <v>47</v>
      </c>
      <c r="B18" s="18"/>
      <c r="C18" s="18"/>
      <c r="G18" s="78"/>
      <c r="J18" s="6"/>
      <c r="M18" s="78"/>
    </row>
    <row r="19" spans="1:13" ht="17" x14ac:dyDescent="0.2">
      <c r="A19" s="74" t="s">
        <v>245</v>
      </c>
      <c r="B19" s="18" t="s">
        <v>384</v>
      </c>
      <c r="C19" s="18" t="s">
        <v>385</v>
      </c>
      <c r="D19" s="3">
        <v>1.3</v>
      </c>
      <c r="E19" t="s">
        <v>79</v>
      </c>
      <c r="F19" s="10">
        <v>5.64E-3</v>
      </c>
      <c r="G19" s="78"/>
      <c r="H19" s="122" t="s">
        <v>527</v>
      </c>
      <c r="I19" t="s">
        <v>528</v>
      </c>
      <c r="J19" s="3">
        <v>1.17</v>
      </c>
      <c r="K19" t="s">
        <v>89</v>
      </c>
      <c r="L19" s="12">
        <v>0.151</v>
      </c>
      <c r="M19" s="78"/>
    </row>
    <row r="20" spans="1:13" ht="17" x14ac:dyDescent="0.2">
      <c r="A20" s="74" t="s">
        <v>3</v>
      </c>
      <c r="B20" s="13" t="s">
        <v>386</v>
      </c>
      <c r="C20" s="13" t="s">
        <v>387</v>
      </c>
      <c r="D20" s="3">
        <v>1.4</v>
      </c>
      <c r="E20" t="s">
        <v>612</v>
      </c>
      <c r="F20" s="10">
        <v>4.8520618935841697E-2</v>
      </c>
      <c r="G20" s="78">
        <v>0.58220000000000005</v>
      </c>
      <c r="H20" s="122" t="s">
        <v>333</v>
      </c>
      <c r="I20" t="s">
        <v>529</v>
      </c>
      <c r="J20" s="3">
        <v>1.2</v>
      </c>
      <c r="K20" t="s">
        <v>268</v>
      </c>
      <c r="L20" s="12">
        <v>0.24944877373971799</v>
      </c>
      <c r="M20" s="78">
        <v>1</v>
      </c>
    </row>
    <row r="21" spans="1:13" ht="17" x14ac:dyDescent="0.2">
      <c r="A21" s="74" t="s">
        <v>348</v>
      </c>
      <c r="B21" s="13" t="s">
        <v>246</v>
      </c>
      <c r="C21" s="13" t="s">
        <v>247</v>
      </c>
      <c r="D21" s="3">
        <v>2</v>
      </c>
      <c r="E21" t="s">
        <v>780</v>
      </c>
      <c r="F21" s="10">
        <v>8.0743372338937993E-3</v>
      </c>
      <c r="G21" s="78">
        <v>9.69E-2</v>
      </c>
      <c r="H21" s="122" t="s">
        <v>334</v>
      </c>
      <c r="I21" t="s">
        <v>530</v>
      </c>
      <c r="J21" s="3">
        <v>2.1</v>
      </c>
      <c r="K21" t="s">
        <v>767</v>
      </c>
      <c r="L21" s="10">
        <v>1.34233046497216E-2</v>
      </c>
      <c r="M21" s="78">
        <v>0.16109999999999999</v>
      </c>
    </row>
    <row r="22" spans="1:13" ht="17" x14ac:dyDescent="0.2">
      <c r="A22" s="74" t="s">
        <v>4</v>
      </c>
      <c r="B22" s="13" t="s">
        <v>248</v>
      </c>
      <c r="C22" s="13" t="s">
        <v>249</v>
      </c>
      <c r="D22" s="3">
        <v>1.2</v>
      </c>
      <c r="E22" t="s">
        <v>416</v>
      </c>
      <c r="F22" s="12">
        <v>0.43180873429983901</v>
      </c>
      <c r="G22" s="78">
        <v>1</v>
      </c>
      <c r="H22" s="123" t="s">
        <v>335</v>
      </c>
      <c r="I22" t="s">
        <v>531</v>
      </c>
      <c r="J22" s="3">
        <v>0.9</v>
      </c>
      <c r="K22" t="s">
        <v>768</v>
      </c>
      <c r="L22" s="12">
        <v>0.66412952196959696</v>
      </c>
      <c r="M22" s="78">
        <v>1</v>
      </c>
    </row>
    <row r="23" spans="1:13" ht="17" x14ac:dyDescent="0.2">
      <c r="A23" s="74" t="s">
        <v>5</v>
      </c>
      <c r="B23" s="13" t="s">
        <v>250</v>
      </c>
      <c r="C23" s="13" t="s">
        <v>251</v>
      </c>
      <c r="D23" s="3">
        <v>2.4</v>
      </c>
      <c r="E23" s="12" t="s">
        <v>781</v>
      </c>
      <c r="F23" s="10">
        <v>7.6868116537344303E-3</v>
      </c>
      <c r="G23" s="78">
        <v>9.2200000000000004E-2</v>
      </c>
      <c r="H23" s="123" t="s">
        <v>532</v>
      </c>
      <c r="I23" t="s">
        <v>533</v>
      </c>
      <c r="J23" s="3">
        <v>1.2</v>
      </c>
      <c r="K23" s="12" t="s">
        <v>769</v>
      </c>
      <c r="L23" s="12">
        <v>0.66337963233439001</v>
      </c>
      <c r="M23" s="78">
        <v>1</v>
      </c>
    </row>
    <row r="24" spans="1:13" ht="17" x14ac:dyDescent="0.2">
      <c r="A24" s="74" t="s">
        <v>6</v>
      </c>
      <c r="B24" s="13" t="s">
        <v>388</v>
      </c>
      <c r="C24" s="13" t="s">
        <v>252</v>
      </c>
      <c r="D24" s="3">
        <v>1.4</v>
      </c>
      <c r="E24" s="12" t="s">
        <v>79</v>
      </c>
      <c r="F24" s="10">
        <v>1.5898012593585501E-3</v>
      </c>
      <c r="G24" s="81">
        <v>1.9099999999999999E-2</v>
      </c>
      <c r="H24" s="122" t="s">
        <v>534</v>
      </c>
      <c r="I24" t="s">
        <v>535</v>
      </c>
      <c r="J24" s="3">
        <v>1.2</v>
      </c>
      <c r="K24" s="12" t="s">
        <v>89</v>
      </c>
      <c r="L24" s="12">
        <v>0.16320271408415499</v>
      </c>
      <c r="M24" s="78">
        <v>1</v>
      </c>
    </row>
    <row r="25" spans="1:13" x14ac:dyDescent="0.2">
      <c r="A25" s="73" t="s">
        <v>7</v>
      </c>
      <c r="B25" s="13" t="s">
        <v>253</v>
      </c>
      <c r="C25" s="13" t="s">
        <v>254</v>
      </c>
      <c r="D25" s="3">
        <v>1.2</v>
      </c>
      <c r="E25" s="12" t="s">
        <v>68</v>
      </c>
      <c r="F25" s="12">
        <v>0.31846894162824801</v>
      </c>
      <c r="G25" s="78">
        <v>1</v>
      </c>
      <c r="H25" s="122" t="s">
        <v>536</v>
      </c>
      <c r="I25" t="s">
        <v>537</v>
      </c>
      <c r="J25" s="3">
        <v>1.1000000000000001</v>
      </c>
      <c r="K25" s="12" t="s">
        <v>115</v>
      </c>
      <c r="L25" s="12">
        <v>0.63622325964294002</v>
      </c>
      <c r="M25" s="78">
        <v>1</v>
      </c>
    </row>
    <row r="26" spans="1:13" x14ac:dyDescent="0.2">
      <c r="A26" s="73" t="s">
        <v>8</v>
      </c>
      <c r="B26" s="13" t="s">
        <v>255</v>
      </c>
      <c r="C26" s="13" t="s">
        <v>256</v>
      </c>
      <c r="D26" s="3">
        <v>1.4</v>
      </c>
      <c r="E26" s="12" t="s">
        <v>632</v>
      </c>
      <c r="F26" s="12">
        <v>0.111110494542167</v>
      </c>
      <c r="G26" s="78">
        <v>1</v>
      </c>
      <c r="H26" s="122" t="s">
        <v>336</v>
      </c>
      <c r="I26" t="s">
        <v>538</v>
      </c>
      <c r="J26" s="3">
        <v>1</v>
      </c>
      <c r="K26" s="12" t="s">
        <v>206</v>
      </c>
      <c r="L26" s="12">
        <v>0.91182166533685205</v>
      </c>
      <c r="M26" s="78">
        <v>1</v>
      </c>
    </row>
    <row r="27" spans="1:13" x14ac:dyDescent="0.2">
      <c r="A27" s="73" t="s">
        <v>9</v>
      </c>
      <c r="B27" s="13" t="s">
        <v>257</v>
      </c>
      <c r="C27" s="13" t="s">
        <v>258</v>
      </c>
      <c r="D27" s="3">
        <v>1.5</v>
      </c>
      <c r="E27" s="12" t="s">
        <v>305</v>
      </c>
      <c r="F27" s="10">
        <v>2.95284470266585E-3</v>
      </c>
      <c r="G27" s="81">
        <v>3.5400000000000001E-2</v>
      </c>
      <c r="H27" s="122" t="s">
        <v>539</v>
      </c>
      <c r="I27" t="s">
        <v>540</v>
      </c>
      <c r="J27" s="3">
        <v>1.1000000000000001</v>
      </c>
      <c r="K27" s="12" t="s">
        <v>115</v>
      </c>
      <c r="L27" s="12">
        <v>0.44671720988610197</v>
      </c>
      <c r="M27" s="78">
        <v>1</v>
      </c>
    </row>
    <row r="28" spans="1:13" ht="17" x14ac:dyDescent="0.2">
      <c r="A28" s="74" t="s">
        <v>10</v>
      </c>
      <c r="B28" s="13" t="s">
        <v>259</v>
      </c>
      <c r="C28" s="13" t="s">
        <v>389</v>
      </c>
      <c r="D28" s="3">
        <v>1.4</v>
      </c>
      <c r="E28" s="12" t="s">
        <v>305</v>
      </c>
      <c r="F28" s="10">
        <v>2.0231442128181901E-2</v>
      </c>
      <c r="G28" s="78">
        <v>0.24279999999999999</v>
      </c>
      <c r="H28" s="122" t="s">
        <v>423</v>
      </c>
      <c r="I28" t="s">
        <v>541</v>
      </c>
      <c r="J28" s="3">
        <v>1</v>
      </c>
      <c r="K28" s="12" t="s">
        <v>290</v>
      </c>
      <c r="L28" s="12">
        <v>0.85584832412548295</v>
      </c>
      <c r="M28" s="78">
        <v>1</v>
      </c>
    </row>
    <row r="29" spans="1:13" x14ac:dyDescent="0.2">
      <c r="A29" s="73" t="s">
        <v>14</v>
      </c>
      <c r="B29" s="13" t="s">
        <v>260</v>
      </c>
      <c r="C29" s="13" t="s">
        <v>261</v>
      </c>
      <c r="D29" s="3">
        <v>1.7</v>
      </c>
      <c r="E29" s="12" t="s">
        <v>782</v>
      </c>
      <c r="F29" s="10">
        <v>3.32055971628731E-2</v>
      </c>
      <c r="G29" s="78">
        <v>0.39850000000000002</v>
      </c>
      <c r="H29" s="123" t="s">
        <v>542</v>
      </c>
      <c r="I29" t="s">
        <v>543</v>
      </c>
      <c r="J29" s="3">
        <v>0.9</v>
      </c>
      <c r="K29" s="12" t="s">
        <v>770</v>
      </c>
      <c r="L29" s="12">
        <v>0.79975107025737302</v>
      </c>
      <c r="M29" s="78">
        <v>1</v>
      </c>
    </row>
    <row r="30" spans="1:13" ht="17" x14ac:dyDescent="0.2">
      <c r="A30" s="74" t="s">
        <v>11</v>
      </c>
      <c r="B30" s="13" t="s">
        <v>263</v>
      </c>
      <c r="C30" s="13" t="s">
        <v>264</v>
      </c>
      <c r="D30" s="3">
        <v>1.8</v>
      </c>
      <c r="E30" s="12" t="s">
        <v>265</v>
      </c>
      <c r="F30" s="10">
        <v>7.9118534510390999E-4</v>
      </c>
      <c r="G30" s="81">
        <v>9.4999999999999998E-3</v>
      </c>
      <c r="H30" s="122" t="s">
        <v>544</v>
      </c>
      <c r="I30" t="s">
        <v>545</v>
      </c>
      <c r="J30" s="3">
        <v>0.8</v>
      </c>
      <c r="K30" s="12" t="s">
        <v>548</v>
      </c>
      <c r="L30" s="12">
        <v>0.451352039711307</v>
      </c>
      <c r="M30" s="78">
        <v>1</v>
      </c>
    </row>
    <row r="31" spans="1:13" x14ac:dyDescent="0.2">
      <c r="A31" s="73" t="s">
        <v>12</v>
      </c>
      <c r="B31" s="13" t="s">
        <v>266</v>
      </c>
      <c r="C31" s="13" t="s">
        <v>267</v>
      </c>
      <c r="D31" s="3">
        <v>1.2</v>
      </c>
      <c r="E31" s="12" t="s">
        <v>268</v>
      </c>
      <c r="F31" s="12">
        <v>0.36022001093957901</v>
      </c>
      <c r="G31" s="78">
        <v>1</v>
      </c>
      <c r="H31" s="122" t="s">
        <v>546</v>
      </c>
      <c r="I31" t="s">
        <v>547</v>
      </c>
      <c r="J31" s="3">
        <v>0.9</v>
      </c>
      <c r="K31" s="12" t="s">
        <v>121</v>
      </c>
      <c r="L31" s="12">
        <v>0.74272328232437701</v>
      </c>
      <c r="M31" s="78">
        <v>1</v>
      </c>
    </row>
    <row r="32" spans="1:13" ht="17" x14ac:dyDescent="0.2">
      <c r="A32" s="77" t="s">
        <v>76</v>
      </c>
      <c r="B32" s="13"/>
      <c r="G32" s="78"/>
      <c r="M32" s="78"/>
    </row>
    <row r="33" spans="1:13" x14ac:dyDescent="0.2">
      <c r="A33" s="73" t="s">
        <v>77</v>
      </c>
      <c r="B33" s="13" t="s">
        <v>390</v>
      </c>
      <c r="C33" t="s">
        <v>269</v>
      </c>
      <c r="D33" s="3">
        <v>1.6</v>
      </c>
      <c r="E33" t="s">
        <v>150</v>
      </c>
      <c r="F33" s="10">
        <v>4.7901903707118301E-5</v>
      </c>
      <c r="G33" s="81">
        <v>2.9999999999999997E-4</v>
      </c>
      <c r="H33" s="122" t="s">
        <v>549</v>
      </c>
      <c r="I33" t="s">
        <v>421</v>
      </c>
      <c r="J33" s="3">
        <v>1.5</v>
      </c>
      <c r="K33" t="s">
        <v>305</v>
      </c>
      <c r="L33" s="10">
        <v>2.7282127692047501E-3</v>
      </c>
      <c r="M33" s="81">
        <v>1.9099999999999999E-2</v>
      </c>
    </row>
    <row r="34" spans="1:13" x14ac:dyDescent="0.2">
      <c r="A34" s="73" t="s">
        <v>80</v>
      </c>
      <c r="B34" s="13" t="s">
        <v>391</v>
      </c>
      <c r="C34" t="s">
        <v>270</v>
      </c>
      <c r="D34" s="3">
        <v>1.6</v>
      </c>
      <c r="E34" t="s">
        <v>309</v>
      </c>
      <c r="F34" s="10">
        <v>3.2945652486617201E-4</v>
      </c>
      <c r="G34" s="81">
        <v>2.3E-3</v>
      </c>
      <c r="H34" s="122" t="s">
        <v>550</v>
      </c>
      <c r="I34" t="s">
        <v>551</v>
      </c>
      <c r="J34" s="3">
        <v>1.3</v>
      </c>
      <c r="K34" t="s">
        <v>611</v>
      </c>
      <c r="L34" s="10">
        <v>2.7571036928938201E-2</v>
      </c>
      <c r="M34" s="78">
        <v>0.193</v>
      </c>
    </row>
    <row r="35" spans="1:13" x14ac:dyDescent="0.2">
      <c r="A35" s="73" t="s">
        <v>83</v>
      </c>
      <c r="B35" s="13" t="s">
        <v>271</v>
      </c>
      <c r="C35" t="s">
        <v>272</v>
      </c>
      <c r="D35" s="3">
        <v>1</v>
      </c>
      <c r="E35" t="s">
        <v>86</v>
      </c>
      <c r="F35" s="12">
        <v>0.79604272892164496</v>
      </c>
      <c r="G35" s="78">
        <v>1</v>
      </c>
      <c r="H35" s="122" t="s">
        <v>554</v>
      </c>
      <c r="I35" t="s">
        <v>555</v>
      </c>
      <c r="J35" s="3">
        <v>1</v>
      </c>
      <c r="K35" t="s">
        <v>290</v>
      </c>
      <c r="L35" s="12">
        <v>0.85747686840899295</v>
      </c>
      <c r="M35" s="78">
        <v>1</v>
      </c>
    </row>
    <row r="36" spans="1:13" ht="17" x14ac:dyDescent="0.2">
      <c r="A36" s="74" t="s">
        <v>87</v>
      </c>
      <c r="B36" s="18" t="s">
        <v>273</v>
      </c>
      <c r="C36" s="18" t="s">
        <v>392</v>
      </c>
      <c r="D36" s="3">
        <v>1.2</v>
      </c>
      <c r="E36" s="12" t="s">
        <v>97</v>
      </c>
      <c r="F36" s="10">
        <v>8.5869036479694502E-2</v>
      </c>
      <c r="G36" s="78">
        <v>0.60109999999999997</v>
      </c>
      <c r="H36" s="122" t="s">
        <v>552</v>
      </c>
      <c r="I36" t="s">
        <v>553</v>
      </c>
      <c r="J36" s="3">
        <v>1.1000000000000001</v>
      </c>
      <c r="K36" s="12" t="s">
        <v>89</v>
      </c>
      <c r="L36" s="12">
        <v>0.44656822080597403</v>
      </c>
      <c r="M36" s="78">
        <v>1</v>
      </c>
    </row>
    <row r="37" spans="1:13" ht="17" x14ac:dyDescent="0.2">
      <c r="A37" s="74" t="s">
        <v>90</v>
      </c>
      <c r="B37" s="18" t="s">
        <v>274</v>
      </c>
      <c r="C37" s="18" t="s">
        <v>275</v>
      </c>
      <c r="D37" s="3">
        <v>1.8</v>
      </c>
      <c r="E37" s="12" t="s">
        <v>783</v>
      </c>
      <c r="F37" s="10">
        <v>6.3159303842282195E-4</v>
      </c>
      <c r="G37" s="81">
        <v>4.4000000000000003E-3</v>
      </c>
      <c r="H37" s="122" t="s">
        <v>556</v>
      </c>
      <c r="I37" t="s">
        <v>557</v>
      </c>
      <c r="J37" s="3">
        <v>1.1000000000000001</v>
      </c>
      <c r="K37" s="12" t="s">
        <v>210</v>
      </c>
      <c r="L37" s="12">
        <v>0.56498589655187303</v>
      </c>
      <c r="M37" s="78">
        <v>1</v>
      </c>
    </row>
    <row r="38" spans="1:13" ht="17" x14ac:dyDescent="0.2">
      <c r="A38" s="74" t="s">
        <v>93</v>
      </c>
      <c r="B38" s="18" t="s">
        <v>276</v>
      </c>
      <c r="C38" s="18" t="s">
        <v>277</v>
      </c>
      <c r="D38" s="3">
        <v>0.8</v>
      </c>
      <c r="E38" s="12" t="s">
        <v>94</v>
      </c>
      <c r="F38" s="12">
        <v>0.299531951870116</v>
      </c>
      <c r="G38" s="78">
        <v>1</v>
      </c>
      <c r="H38" s="122" t="s">
        <v>560</v>
      </c>
      <c r="I38" t="s">
        <v>561</v>
      </c>
      <c r="J38" s="3">
        <v>0.8</v>
      </c>
      <c r="K38" s="12" t="s">
        <v>199</v>
      </c>
      <c r="L38" s="12">
        <v>0.30019874236341398</v>
      </c>
      <c r="M38" s="78">
        <v>1</v>
      </c>
    </row>
    <row r="39" spans="1:13" ht="17" x14ac:dyDescent="0.2">
      <c r="A39" s="74" t="s">
        <v>95</v>
      </c>
      <c r="B39" s="18" t="s">
        <v>279</v>
      </c>
      <c r="C39" s="18" t="s">
        <v>393</v>
      </c>
      <c r="D39" s="3">
        <v>1.3</v>
      </c>
      <c r="E39" s="12" t="s">
        <v>144</v>
      </c>
      <c r="F39" s="10">
        <v>2.4799411801564201E-2</v>
      </c>
      <c r="G39" s="78">
        <v>0.1736</v>
      </c>
      <c r="H39" s="122" t="s">
        <v>558</v>
      </c>
      <c r="I39" t="s">
        <v>559</v>
      </c>
      <c r="J39" s="3">
        <v>1.2</v>
      </c>
      <c r="K39" s="12" t="s">
        <v>97</v>
      </c>
      <c r="L39" s="12">
        <v>0.102024828169445</v>
      </c>
      <c r="M39" s="78">
        <v>0.71419999999999995</v>
      </c>
    </row>
    <row r="40" spans="1:13" ht="34" x14ac:dyDescent="0.2">
      <c r="A40" s="77" t="s">
        <v>835</v>
      </c>
      <c r="B40" s="18"/>
      <c r="C40" s="18"/>
      <c r="G40" s="78"/>
      <c r="H40" s="124"/>
      <c r="I40" s="18"/>
      <c r="J40" s="3"/>
      <c r="M40" s="78"/>
    </row>
    <row r="41" spans="1:13" ht="17" x14ac:dyDescent="0.2">
      <c r="A41" s="74" t="s">
        <v>99</v>
      </c>
      <c r="B41" s="18" t="s">
        <v>418</v>
      </c>
      <c r="C41" s="18" t="s">
        <v>280</v>
      </c>
      <c r="D41" s="3">
        <v>1.9</v>
      </c>
      <c r="E41" t="s">
        <v>281</v>
      </c>
      <c r="F41" s="10">
        <v>1.4300000000000001E-8</v>
      </c>
      <c r="G41" s="79">
        <f>F41*7</f>
        <v>1.001E-7</v>
      </c>
      <c r="H41" s="122" t="s">
        <v>618</v>
      </c>
      <c r="I41" s="18" t="s">
        <v>619</v>
      </c>
      <c r="J41" s="6">
        <v>2.1</v>
      </c>
      <c r="K41" t="s">
        <v>339</v>
      </c>
      <c r="L41" s="10">
        <v>1.85E-12</v>
      </c>
      <c r="M41" s="81">
        <f>L41*7</f>
        <v>1.295E-11</v>
      </c>
    </row>
    <row r="42" spans="1:13" ht="17" x14ac:dyDescent="0.2">
      <c r="A42" s="74" t="s">
        <v>101</v>
      </c>
      <c r="B42" s="18" t="s">
        <v>417</v>
      </c>
      <c r="C42" s="18" t="s">
        <v>282</v>
      </c>
      <c r="D42" s="3">
        <v>1.3</v>
      </c>
      <c r="E42" t="s">
        <v>82</v>
      </c>
      <c r="F42" s="10">
        <v>2.48E-3</v>
      </c>
      <c r="G42" s="79">
        <f t="shared" ref="G42:G47" si="5">F42*7</f>
        <v>1.736E-2</v>
      </c>
      <c r="H42" s="122" t="s">
        <v>614</v>
      </c>
      <c r="I42" t="s">
        <v>615</v>
      </c>
      <c r="J42">
        <v>1.6</v>
      </c>
      <c r="K42" t="s">
        <v>296</v>
      </c>
      <c r="L42" s="10">
        <v>1.2E-4</v>
      </c>
      <c r="M42" s="81">
        <f t="shared" ref="M42:M45" si="6">L42*7</f>
        <v>8.4000000000000003E-4</v>
      </c>
    </row>
    <row r="43" spans="1:13" ht="17" x14ac:dyDescent="0.2">
      <c r="A43" s="74" t="s">
        <v>104</v>
      </c>
      <c r="B43" s="18" t="s">
        <v>419</v>
      </c>
      <c r="C43" s="18" t="s">
        <v>420</v>
      </c>
      <c r="D43" s="3">
        <v>1.4</v>
      </c>
      <c r="E43" t="s">
        <v>79</v>
      </c>
      <c r="F43" s="10">
        <v>1.72E-3</v>
      </c>
      <c r="G43" s="79">
        <f t="shared" si="5"/>
        <v>1.204E-2</v>
      </c>
      <c r="H43" s="122" t="s">
        <v>620</v>
      </c>
      <c r="I43" s="18" t="s">
        <v>621</v>
      </c>
      <c r="J43" s="6">
        <v>1.2</v>
      </c>
      <c r="K43" t="s">
        <v>122</v>
      </c>
      <c r="L43" s="12">
        <v>0.193</v>
      </c>
      <c r="M43" s="88">
        <v>1</v>
      </c>
    </row>
    <row r="44" spans="1:13" ht="17" x14ac:dyDescent="0.2">
      <c r="A44" s="74" t="s">
        <v>106</v>
      </c>
      <c r="B44" s="18" t="s">
        <v>283</v>
      </c>
      <c r="C44" s="18" t="s">
        <v>284</v>
      </c>
      <c r="D44" s="3">
        <v>1.2</v>
      </c>
      <c r="E44" t="s">
        <v>122</v>
      </c>
      <c r="F44" s="12">
        <v>0.13200000000000001</v>
      </c>
      <c r="G44" s="79">
        <f t="shared" si="5"/>
        <v>0.92400000000000004</v>
      </c>
      <c r="H44" s="122" t="s">
        <v>616</v>
      </c>
      <c r="I44" t="s">
        <v>617</v>
      </c>
      <c r="J44" s="6">
        <v>0.9</v>
      </c>
      <c r="K44" t="s">
        <v>340</v>
      </c>
      <c r="L44" s="12">
        <v>0.39700000000000002</v>
      </c>
      <c r="M44" s="88">
        <v>1</v>
      </c>
    </row>
    <row r="45" spans="1:13" ht="17" x14ac:dyDescent="0.2">
      <c r="A45" s="74" t="s">
        <v>109</v>
      </c>
      <c r="B45" s="18" t="s">
        <v>285</v>
      </c>
      <c r="C45" s="18" t="s">
        <v>286</v>
      </c>
      <c r="D45" s="3">
        <v>1.3</v>
      </c>
      <c r="E45" t="s">
        <v>287</v>
      </c>
      <c r="F45" s="12">
        <v>0.13</v>
      </c>
      <c r="G45" s="79">
        <f t="shared" si="5"/>
        <v>0.91</v>
      </c>
      <c r="H45" s="122" t="s">
        <v>341</v>
      </c>
      <c r="I45" s="18" t="s">
        <v>342</v>
      </c>
      <c r="J45" s="6">
        <v>1.3</v>
      </c>
      <c r="K45" t="s">
        <v>287</v>
      </c>
      <c r="L45" s="12">
        <v>9.8500000000000004E-2</v>
      </c>
      <c r="M45" s="88">
        <f t="shared" si="6"/>
        <v>0.6895</v>
      </c>
    </row>
    <row r="46" spans="1:13" ht="17" x14ac:dyDescent="0.2">
      <c r="A46" s="74" t="s">
        <v>112</v>
      </c>
      <c r="B46" s="18" t="s">
        <v>288</v>
      </c>
      <c r="C46" s="18" t="s">
        <v>289</v>
      </c>
      <c r="D46" s="3">
        <v>1</v>
      </c>
      <c r="E46" t="s">
        <v>290</v>
      </c>
      <c r="F46" s="12">
        <v>0.83</v>
      </c>
      <c r="G46" s="79">
        <f t="shared" si="5"/>
        <v>5.81</v>
      </c>
      <c r="H46" s="122" t="s">
        <v>343</v>
      </c>
      <c r="I46" t="s">
        <v>344</v>
      </c>
      <c r="J46" s="6">
        <v>0.8</v>
      </c>
      <c r="K46" t="s">
        <v>548</v>
      </c>
      <c r="L46" s="12">
        <v>0.42799999999999999</v>
      </c>
      <c r="M46" s="88">
        <v>1</v>
      </c>
    </row>
    <row r="47" spans="1:13" ht="17" x14ac:dyDescent="0.2">
      <c r="A47" s="74" t="s">
        <v>709</v>
      </c>
      <c r="B47" s="18" t="s">
        <v>713</v>
      </c>
      <c r="C47" s="18" t="s">
        <v>714</v>
      </c>
      <c r="D47" s="3">
        <v>1.6</v>
      </c>
      <c r="E47" t="s">
        <v>715</v>
      </c>
      <c r="F47" s="12">
        <v>0.1</v>
      </c>
      <c r="G47" s="79">
        <f t="shared" si="5"/>
        <v>0.70000000000000007</v>
      </c>
      <c r="H47" s="122" t="s">
        <v>720</v>
      </c>
      <c r="I47" s="18" t="s">
        <v>716</v>
      </c>
      <c r="J47" s="6">
        <v>0.9</v>
      </c>
      <c r="K47" t="s">
        <v>717</v>
      </c>
      <c r="L47" s="12">
        <v>0.79</v>
      </c>
      <c r="M47" s="88">
        <v>1</v>
      </c>
    </row>
    <row r="48" spans="1:13" ht="17" x14ac:dyDescent="0.2">
      <c r="A48" s="77" t="s">
        <v>116</v>
      </c>
      <c r="B48" s="18"/>
      <c r="C48" s="18"/>
      <c r="G48" s="78"/>
      <c r="M48" s="78"/>
    </row>
    <row r="49" spans="1:13" ht="17" x14ac:dyDescent="0.2">
      <c r="A49" s="74" t="s">
        <v>117</v>
      </c>
      <c r="B49" s="18" t="s">
        <v>394</v>
      </c>
      <c r="C49" s="18" t="s">
        <v>395</v>
      </c>
      <c r="G49" s="78"/>
      <c r="H49" s="122" t="s">
        <v>562</v>
      </c>
      <c r="I49" t="s">
        <v>563</v>
      </c>
      <c r="M49" s="78"/>
    </row>
    <row r="50" spans="1:13" ht="51" x14ac:dyDescent="0.2">
      <c r="A50" s="74" t="s">
        <v>118</v>
      </c>
      <c r="B50" s="18" t="s">
        <v>291</v>
      </c>
      <c r="C50" s="18" t="s">
        <v>292</v>
      </c>
      <c r="D50" s="3">
        <v>1.7</v>
      </c>
      <c r="E50" t="s">
        <v>150</v>
      </c>
      <c r="F50" s="10">
        <v>1.24E-5</v>
      </c>
      <c r="G50" s="78"/>
      <c r="H50" s="122" t="s">
        <v>564</v>
      </c>
      <c r="I50" t="s">
        <v>565</v>
      </c>
      <c r="J50" s="3">
        <v>1.2</v>
      </c>
      <c r="K50" t="s">
        <v>49</v>
      </c>
      <c r="L50" s="12">
        <v>0.108</v>
      </c>
      <c r="M50" s="78"/>
    </row>
    <row r="51" spans="1:13" ht="17" x14ac:dyDescent="0.2">
      <c r="A51" s="77" t="s">
        <v>797</v>
      </c>
      <c r="B51" s="18"/>
      <c r="C51" s="18"/>
      <c r="G51" s="78"/>
      <c r="M51" s="78"/>
    </row>
    <row r="52" spans="1:13" ht="34" x14ac:dyDescent="0.2">
      <c r="A52" s="74" t="s">
        <v>798</v>
      </c>
      <c r="B52" s="18" t="s">
        <v>836</v>
      </c>
      <c r="C52" s="18"/>
      <c r="D52" s="3">
        <v>0.7</v>
      </c>
      <c r="E52" t="s">
        <v>837</v>
      </c>
      <c r="F52" s="10">
        <v>1.8E-3</v>
      </c>
      <c r="G52" s="79">
        <f>F52*3</f>
        <v>5.4000000000000003E-3</v>
      </c>
      <c r="H52" s="122" t="s">
        <v>562</v>
      </c>
      <c r="J52">
        <v>0.96</v>
      </c>
      <c r="K52" t="s">
        <v>60</v>
      </c>
      <c r="L52" s="12">
        <v>0.74</v>
      </c>
      <c r="M52" s="78">
        <f>L52*4</f>
        <v>2.96</v>
      </c>
    </row>
    <row r="53" spans="1:13" ht="34" x14ac:dyDescent="0.2">
      <c r="A53" s="74" t="s">
        <v>799</v>
      </c>
      <c r="B53" s="18" t="s">
        <v>836</v>
      </c>
      <c r="C53" s="18"/>
      <c r="D53" s="3">
        <v>1.35</v>
      </c>
      <c r="E53" t="s">
        <v>838</v>
      </c>
      <c r="F53" s="10">
        <v>3.4000000000000002E-2</v>
      </c>
      <c r="G53" s="86">
        <f t="shared" ref="G53" si="7">F53*3</f>
        <v>0.10200000000000001</v>
      </c>
      <c r="H53" s="122" t="s">
        <v>562</v>
      </c>
      <c r="J53">
        <v>1.1000000000000001</v>
      </c>
      <c r="K53" t="s">
        <v>86</v>
      </c>
      <c r="L53" s="12">
        <v>0.51</v>
      </c>
      <c r="M53" s="78">
        <v>1</v>
      </c>
    </row>
    <row r="54" spans="1:13" ht="34" x14ac:dyDescent="0.2">
      <c r="A54" s="74" t="s">
        <v>800</v>
      </c>
      <c r="B54" s="18" t="s">
        <v>836</v>
      </c>
      <c r="C54" s="18"/>
      <c r="D54" s="3">
        <v>1</v>
      </c>
      <c r="E54" t="s">
        <v>42</v>
      </c>
      <c r="F54" s="12">
        <v>0.88</v>
      </c>
      <c r="G54" s="86">
        <v>1</v>
      </c>
      <c r="H54" s="122" t="s">
        <v>562</v>
      </c>
      <c r="J54">
        <v>0.87</v>
      </c>
      <c r="K54" t="s">
        <v>94</v>
      </c>
      <c r="L54" s="12">
        <v>0.44500000000000001</v>
      </c>
      <c r="M54" s="78">
        <v>1</v>
      </c>
    </row>
    <row r="55" spans="1:13" ht="34" x14ac:dyDescent="0.2">
      <c r="A55" s="77" t="s">
        <v>123</v>
      </c>
      <c r="B55" s="18"/>
      <c r="C55" s="18"/>
      <c r="D55" s="27"/>
      <c r="E55" s="2"/>
      <c r="F55" s="29"/>
      <c r="G55" s="78"/>
      <c r="M55" s="78"/>
    </row>
    <row r="56" spans="1:13" ht="17" x14ac:dyDescent="0.2">
      <c r="A56" s="74" t="s">
        <v>124</v>
      </c>
      <c r="B56" s="76" t="s">
        <v>294</v>
      </c>
      <c r="C56" s="18" t="s">
        <v>295</v>
      </c>
      <c r="D56" s="27">
        <v>1.6</v>
      </c>
      <c r="E56" s="2" t="s">
        <v>150</v>
      </c>
      <c r="F56" s="28">
        <v>4.7700000000000001E-5</v>
      </c>
      <c r="G56" s="78"/>
      <c r="H56" s="122" t="s">
        <v>566</v>
      </c>
      <c r="I56" t="s">
        <v>567</v>
      </c>
      <c r="J56" s="2">
        <v>1.1000000000000001</v>
      </c>
      <c r="K56" s="2" t="s">
        <v>89</v>
      </c>
      <c r="L56" s="29">
        <v>0.29399999999999998</v>
      </c>
      <c r="M56" s="78"/>
    </row>
    <row r="57" spans="1:13" ht="17" x14ac:dyDescent="0.2">
      <c r="A57" s="74" t="s">
        <v>127</v>
      </c>
      <c r="B57" s="13" t="s">
        <v>410</v>
      </c>
      <c r="C57" s="13" t="s">
        <v>297</v>
      </c>
      <c r="D57" s="27">
        <v>1.4</v>
      </c>
      <c r="E57" s="2" t="s">
        <v>126</v>
      </c>
      <c r="F57" s="28">
        <v>6.7477639521884298E-4</v>
      </c>
      <c r="G57" s="81">
        <v>1.5519857090033401E-2</v>
      </c>
      <c r="H57" s="122" t="s">
        <v>603</v>
      </c>
      <c r="I57" t="s">
        <v>604</v>
      </c>
      <c r="J57" s="27">
        <v>1.3</v>
      </c>
      <c r="K57" s="2" t="s">
        <v>144</v>
      </c>
      <c r="L57" s="28">
        <v>4.7479993082101803E-2</v>
      </c>
      <c r="M57" s="78">
        <v>1</v>
      </c>
    </row>
    <row r="58" spans="1:13" ht="17" x14ac:dyDescent="0.2">
      <c r="A58" s="74" t="s">
        <v>129</v>
      </c>
      <c r="B58" s="13" t="s">
        <v>298</v>
      </c>
      <c r="C58" s="13" t="s">
        <v>407</v>
      </c>
      <c r="D58" s="27">
        <v>1.7</v>
      </c>
      <c r="E58" s="2" t="s">
        <v>100</v>
      </c>
      <c r="F58" s="28">
        <v>1.3475381247074E-6</v>
      </c>
      <c r="G58" s="81">
        <v>3.0993376868270199E-5</v>
      </c>
      <c r="H58" s="122" t="s">
        <v>596</v>
      </c>
      <c r="I58" t="s">
        <v>597</v>
      </c>
      <c r="J58" s="27">
        <v>1.2</v>
      </c>
      <c r="K58" s="2" t="s">
        <v>97</v>
      </c>
      <c r="L58" s="29">
        <v>0.1136250979129</v>
      </c>
      <c r="M58" s="78">
        <v>1</v>
      </c>
    </row>
    <row r="59" spans="1:13" ht="17" x14ac:dyDescent="0.2">
      <c r="A59" s="74" t="s">
        <v>133</v>
      </c>
      <c r="B59" s="13" t="s">
        <v>299</v>
      </c>
      <c r="C59" s="13" t="s">
        <v>396</v>
      </c>
      <c r="D59" s="27">
        <v>1.5</v>
      </c>
      <c r="E59" s="2" t="s">
        <v>242</v>
      </c>
      <c r="F59" s="28">
        <v>2.3139465945268099E-4</v>
      </c>
      <c r="G59" s="81">
        <v>5.3220771674116702E-3</v>
      </c>
      <c r="H59" s="122" t="s">
        <v>568</v>
      </c>
      <c r="I59" t="s">
        <v>422</v>
      </c>
      <c r="J59" s="27">
        <v>1.1000000000000001</v>
      </c>
      <c r="K59" s="2" t="s">
        <v>86</v>
      </c>
      <c r="L59" s="29">
        <v>0.52589089462608996</v>
      </c>
      <c r="M59" s="78">
        <v>1</v>
      </c>
    </row>
    <row r="60" spans="1:13" ht="17" x14ac:dyDescent="0.2">
      <c r="A60" s="74" t="s">
        <v>136</v>
      </c>
      <c r="B60" s="18" t="s">
        <v>397</v>
      </c>
      <c r="C60" s="18" t="s">
        <v>300</v>
      </c>
      <c r="D60" s="27">
        <v>1.5</v>
      </c>
      <c r="E60" s="29" t="s">
        <v>242</v>
      </c>
      <c r="F60" s="28">
        <v>2.5870932618814798E-4</v>
      </c>
      <c r="G60" s="81">
        <v>5.9503145023274097E-3</v>
      </c>
      <c r="H60" s="122" t="s">
        <v>571</v>
      </c>
      <c r="I60" t="s">
        <v>572</v>
      </c>
      <c r="J60" s="27">
        <v>1.3</v>
      </c>
      <c r="K60" s="29" t="s">
        <v>611</v>
      </c>
      <c r="L60" s="28">
        <v>2.67500413379331E-2</v>
      </c>
      <c r="M60" s="78">
        <v>0.61525095077246095</v>
      </c>
    </row>
    <row r="61" spans="1:13" ht="17" x14ac:dyDescent="0.2">
      <c r="A61" s="74" t="s">
        <v>138</v>
      </c>
      <c r="B61" s="13" t="s">
        <v>399</v>
      </c>
      <c r="C61" s="13" t="s">
        <v>400</v>
      </c>
      <c r="D61" s="27">
        <v>1.5</v>
      </c>
      <c r="E61" s="29" t="s">
        <v>309</v>
      </c>
      <c r="F61" s="28">
        <v>3.1770751178026099E-4</v>
      </c>
      <c r="G61" s="81">
        <v>7.3072727709459998E-3</v>
      </c>
      <c r="H61" s="122" t="s">
        <v>581</v>
      </c>
      <c r="I61" t="s">
        <v>582</v>
      </c>
      <c r="J61" s="27">
        <v>1.1000000000000001</v>
      </c>
      <c r="K61" s="29" t="s">
        <v>86</v>
      </c>
      <c r="L61" s="29">
        <v>0.45564979017221702</v>
      </c>
      <c r="M61" s="78">
        <v>1</v>
      </c>
    </row>
    <row r="62" spans="1:13" ht="17" x14ac:dyDescent="0.2">
      <c r="A62" s="74" t="s">
        <v>140</v>
      </c>
      <c r="B62" s="13" t="s">
        <v>301</v>
      </c>
      <c r="C62" s="13" t="s">
        <v>401</v>
      </c>
      <c r="D62" s="27">
        <v>1.5</v>
      </c>
      <c r="E62" s="29" t="s">
        <v>242</v>
      </c>
      <c r="F62" s="28">
        <v>9.0133195387202901E-4</v>
      </c>
      <c r="G62" s="81">
        <v>2.0730634939056702E-2</v>
      </c>
      <c r="H62" s="122" t="s">
        <v>586</v>
      </c>
      <c r="I62" t="s">
        <v>587</v>
      </c>
      <c r="J62" s="27">
        <v>1.5</v>
      </c>
      <c r="K62" s="29" t="s">
        <v>305</v>
      </c>
      <c r="L62" s="28">
        <v>4.1194015890230499E-3</v>
      </c>
      <c r="M62" s="78">
        <v>9.4746236547530102E-2</v>
      </c>
    </row>
    <row r="63" spans="1:13" x14ac:dyDescent="0.2">
      <c r="A63" s="73" t="s">
        <v>143</v>
      </c>
      <c r="B63" s="13" t="s">
        <v>402</v>
      </c>
      <c r="C63" s="13" t="s">
        <v>302</v>
      </c>
      <c r="D63" s="27">
        <v>1.4</v>
      </c>
      <c r="E63" s="29" t="s">
        <v>119</v>
      </c>
      <c r="F63" s="28">
        <v>3.0751259373409901E-3</v>
      </c>
      <c r="G63" s="78">
        <v>7.0727896558842901E-2</v>
      </c>
      <c r="H63" s="122" t="s">
        <v>588</v>
      </c>
      <c r="I63" t="s">
        <v>589</v>
      </c>
      <c r="J63" s="27">
        <v>1</v>
      </c>
      <c r="K63" s="29" t="s">
        <v>60</v>
      </c>
      <c r="L63" s="29">
        <v>0.75384955495816897</v>
      </c>
      <c r="M63" s="78">
        <v>1</v>
      </c>
    </row>
    <row r="64" spans="1:13" ht="17" x14ac:dyDescent="0.2">
      <c r="A64" s="74" t="s">
        <v>145</v>
      </c>
      <c r="B64" s="13" t="s">
        <v>303</v>
      </c>
      <c r="C64" s="13" t="s">
        <v>304</v>
      </c>
      <c r="D64" s="27">
        <v>1.4</v>
      </c>
      <c r="E64" s="29" t="s">
        <v>119</v>
      </c>
      <c r="F64" s="28">
        <v>4.3750194810933396E-3</v>
      </c>
      <c r="G64" s="78">
        <v>0.10062544806514701</v>
      </c>
      <c r="H64" s="122" t="s">
        <v>569</v>
      </c>
      <c r="I64" t="s">
        <v>570</v>
      </c>
      <c r="J64" s="27">
        <v>1.3</v>
      </c>
      <c r="K64" s="29" t="s">
        <v>611</v>
      </c>
      <c r="L64" s="29">
        <v>5.6682501821604302E-2</v>
      </c>
      <c r="M64" s="78">
        <v>1</v>
      </c>
    </row>
    <row r="65" spans="1:13" ht="17" x14ac:dyDescent="0.2">
      <c r="A65" s="74" t="s">
        <v>148</v>
      </c>
      <c r="B65" s="13" t="s">
        <v>398</v>
      </c>
      <c r="C65" s="13" t="s">
        <v>306</v>
      </c>
      <c r="D65" s="27">
        <v>1.8</v>
      </c>
      <c r="E65" s="29" t="s">
        <v>307</v>
      </c>
      <c r="F65" s="28">
        <v>4.4984785022385799E-6</v>
      </c>
      <c r="G65" s="81">
        <v>1.03465005551487E-4</v>
      </c>
      <c r="H65" s="122" t="s">
        <v>579</v>
      </c>
      <c r="I65" t="s">
        <v>580</v>
      </c>
      <c r="J65" s="27">
        <v>1.4</v>
      </c>
      <c r="K65" s="29" t="s">
        <v>119</v>
      </c>
      <c r="L65" s="28">
        <v>1.77314333186624E-2</v>
      </c>
      <c r="M65" s="78">
        <v>0.40782296632923398</v>
      </c>
    </row>
    <row r="66" spans="1:13" ht="17" x14ac:dyDescent="0.2">
      <c r="A66" s="74" t="s">
        <v>151</v>
      </c>
      <c r="B66" s="13" t="s">
        <v>308</v>
      </c>
      <c r="C66" s="13" t="s">
        <v>406</v>
      </c>
      <c r="D66" s="27">
        <v>1.6</v>
      </c>
      <c r="E66" s="29" t="s">
        <v>415</v>
      </c>
      <c r="F66" s="28">
        <v>3.0413315487015202E-4</v>
      </c>
      <c r="G66" s="81">
        <v>6.9950625620134902E-3</v>
      </c>
      <c r="H66" s="122" t="s">
        <v>594</v>
      </c>
      <c r="I66" t="s">
        <v>595</v>
      </c>
      <c r="J66" s="27">
        <v>1.3</v>
      </c>
      <c r="K66" s="29" t="s">
        <v>611</v>
      </c>
      <c r="L66" s="29">
        <v>5.16772419641221E-2</v>
      </c>
      <c r="M66" s="78">
        <v>1</v>
      </c>
    </row>
    <row r="67" spans="1:13" ht="17" x14ac:dyDescent="0.2">
      <c r="A67" s="74" t="s">
        <v>154</v>
      </c>
      <c r="B67" s="13" t="s">
        <v>405</v>
      </c>
      <c r="C67" s="13" t="s">
        <v>310</v>
      </c>
      <c r="D67" s="27">
        <v>1.6</v>
      </c>
      <c r="E67" s="29" t="s">
        <v>415</v>
      </c>
      <c r="F67" s="28">
        <v>1.1763943534350901E-3</v>
      </c>
      <c r="G67" s="81">
        <v>2.7057070129006999E-2</v>
      </c>
      <c r="H67" s="122" t="s">
        <v>592</v>
      </c>
      <c r="I67" t="s">
        <v>593</v>
      </c>
      <c r="J67" s="27">
        <v>1.4</v>
      </c>
      <c r="K67" s="29" t="s">
        <v>771</v>
      </c>
      <c r="L67" s="28">
        <v>4.6657272971014102E-2</v>
      </c>
      <c r="M67" s="78">
        <v>1</v>
      </c>
    </row>
    <row r="68" spans="1:13" x14ac:dyDescent="0.2">
      <c r="A68" s="73" t="s">
        <v>155</v>
      </c>
      <c r="B68" s="13" t="s">
        <v>403</v>
      </c>
      <c r="C68" s="13" t="s">
        <v>404</v>
      </c>
      <c r="D68" s="27">
        <v>1.6</v>
      </c>
      <c r="E68" s="29" t="s">
        <v>415</v>
      </c>
      <c r="F68" s="28">
        <v>1.4890888728157901E-3</v>
      </c>
      <c r="G68" s="81">
        <v>3.4249044074763098E-2</v>
      </c>
      <c r="H68" s="122" t="s">
        <v>590</v>
      </c>
      <c r="I68" t="s">
        <v>591</v>
      </c>
      <c r="J68" s="27">
        <v>1.3</v>
      </c>
      <c r="K68" s="29" t="s">
        <v>205</v>
      </c>
      <c r="L68" s="29">
        <v>0.114770468667878</v>
      </c>
      <c r="M68" s="78">
        <v>1</v>
      </c>
    </row>
    <row r="69" spans="1:13" ht="17" x14ac:dyDescent="0.2">
      <c r="A69" s="73" t="s">
        <v>157</v>
      </c>
      <c r="B69" s="18" t="s">
        <v>411</v>
      </c>
      <c r="C69" s="18" t="s">
        <v>412</v>
      </c>
      <c r="D69" s="27">
        <v>1.4</v>
      </c>
      <c r="E69" s="2" t="s">
        <v>305</v>
      </c>
      <c r="F69" s="28">
        <v>1.0892004796412001E-2</v>
      </c>
      <c r="G69" s="78">
        <v>0.250516110317477</v>
      </c>
      <c r="H69" s="122" t="s">
        <v>607</v>
      </c>
      <c r="I69" t="s">
        <v>608</v>
      </c>
      <c r="J69" s="27">
        <v>0.7</v>
      </c>
      <c r="K69" s="2" t="s">
        <v>120</v>
      </c>
      <c r="L69" s="29">
        <v>0.119202576601039</v>
      </c>
      <c r="M69" s="78">
        <v>1</v>
      </c>
    </row>
    <row r="70" spans="1:13" ht="17" x14ac:dyDescent="0.2">
      <c r="A70" s="73" t="s">
        <v>159</v>
      </c>
      <c r="B70" s="18" t="s">
        <v>311</v>
      </c>
      <c r="C70" s="18" t="s">
        <v>312</v>
      </c>
      <c r="D70" s="27">
        <v>1.5</v>
      </c>
      <c r="E70" s="2" t="s">
        <v>92</v>
      </c>
      <c r="F70" s="28">
        <v>4.7264866346605899E-3</v>
      </c>
      <c r="G70" s="78">
        <v>0.108709192597194</v>
      </c>
      <c r="H70" s="122" t="s">
        <v>583</v>
      </c>
      <c r="I70" t="s">
        <v>584</v>
      </c>
      <c r="J70" s="27">
        <v>0.9</v>
      </c>
      <c r="K70" s="2" t="s">
        <v>60</v>
      </c>
      <c r="L70" s="29">
        <v>0.73887265749356301</v>
      </c>
      <c r="M70" s="78">
        <v>1</v>
      </c>
    </row>
    <row r="71" spans="1:13" x14ac:dyDescent="0.2">
      <c r="A71" s="73" t="s">
        <v>162</v>
      </c>
      <c r="B71" s="13" t="s">
        <v>313</v>
      </c>
      <c r="C71" s="13" t="s">
        <v>314</v>
      </c>
      <c r="D71" s="27">
        <v>1.6</v>
      </c>
      <c r="E71" s="2" t="s">
        <v>784</v>
      </c>
      <c r="F71" s="28">
        <v>4.7565005178527098E-3</v>
      </c>
      <c r="G71" s="78">
        <v>0.10939951191061199</v>
      </c>
      <c r="H71" s="122" t="s">
        <v>577</v>
      </c>
      <c r="I71" t="s">
        <v>578</v>
      </c>
      <c r="J71" s="27">
        <v>1.1000000000000001</v>
      </c>
      <c r="K71" s="2" t="s">
        <v>42</v>
      </c>
      <c r="L71" s="29">
        <v>0.73692306792173701</v>
      </c>
      <c r="M71" s="78">
        <v>1</v>
      </c>
    </row>
    <row r="72" spans="1:13" x14ac:dyDescent="0.2">
      <c r="A72" s="73" t="s">
        <v>165</v>
      </c>
      <c r="B72" s="13" t="s">
        <v>315</v>
      </c>
      <c r="C72" s="13" t="s">
        <v>316</v>
      </c>
      <c r="D72" s="27">
        <v>1.4</v>
      </c>
      <c r="E72" s="2" t="s">
        <v>785</v>
      </c>
      <c r="F72" s="29">
        <v>0.12500265213502099</v>
      </c>
      <c r="G72" s="78">
        <v>1</v>
      </c>
      <c r="H72" s="122" t="s">
        <v>575</v>
      </c>
      <c r="I72" t="s">
        <v>576</v>
      </c>
      <c r="J72" s="27">
        <v>1.2</v>
      </c>
      <c r="K72" s="2" t="s">
        <v>204</v>
      </c>
      <c r="L72" s="29">
        <v>0.51499833594539601</v>
      </c>
      <c r="M72" s="78">
        <v>1</v>
      </c>
    </row>
    <row r="73" spans="1:13" ht="17" x14ac:dyDescent="0.2">
      <c r="A73" s="73" t="s">
        <v>168</v>
      </c>
      <c r="B73" s="18" t="s">
        <v>317</v>
      </c>
      <c r="C73" s="18" t="s">
        <v>318</v>
      </c>
      <c r="D73" s="27">
        <v>1.6</v>
      </c>
      <c r="E73" s="2" t="s">
        <v>786</v>
      </c>
      <c r="F73" s="28">
        <v>1.6067551344582001E-2</v>
      </c>
      <c r="G73" s="78">
        <v>0.36955368092538599</v>
      </c>
      <c r="H73" s="122" t="s">
        <v>605</v>
      </c>
      <c r="I73" t="s">
        <v>606</v>
      </c>
      <c r="J73" s="27">
        <v>1.4</v>
      </c>
      <c r="K73" s="2" t="s">
        <v>632</v>
      </c>
      <c r="L73" s="29">
        <v>0.103772202441745</v>
      </c>
      <c r="M73" s="78">
        <v>1</v>
      </c>
    </row>
    <row r="74" spans="1:13" ht="17" x14ac:dyDescent="0.2">
      <c r="A74" s="73" t="s">
        <v>171</v>
      </c>
      <c r="B74" s="18" t="s">
        <v>413</v>
      </c>
      <c r="C74" s="18" t="s">
        <v>414</v>
      </c>
      <c r="D74" s="27">
        <v>1.7</v>
      </c>
      <c r="E74" s="2" t="s">
        <v>787</v>
      </c>
      <c r="F74" s="28">
        <v>2.3263464413192499E-2</v>
      </c>
      <c r="G74" s="78">
        <v>0.53505968150342798</v>
      </c>
      <c r="H74" s="122" t="s">
        <v>609</v>
      </c>
      <c r="I74" t="s">
        <v>610</v>
      </c>
      <c r="J74" s="27">
        <v>0.8</v>
      </c>
      <c r="K74" s="2" t="s">
        <v>759</v>
      </c>
      <c r="L74" s="29">
        <v>0.45362478576386001</v>
      </c>
      <c r="M74" s="78">
        <v>1</v>
      </c>
    </row>
    <row r="75" spans="1:13" x14ac:dyDescent="0.2">
      <c r="A75" s="73" t="s">
        <v>173</v>
      </c>
      <c r="B75" s="13" t="s">
        <v>320</v>
      </c>
      <c r="C75" s="13" t="s">
        <v>321</v>
      </c>
      <c r="D75" s="27">
        <v>1.6</v>
      </c>
      <c r="E75" s="2" t="s">
        <v>322</v>
      </c>
      <c r="F75" s="28">
        <v>4.5423207746323802E-2</v>
      </c>
      <c r="G75" s="78">
        <v>1</v>
      </c>
      <c r="H75" s="122" t="s">
        <v>585</v>
      </c>
      <c r="I75" t="s">
        <v>346</v>
      </c>
      <c r="J75" s="27">
        <v>1.1000000000000001</v>
      </c>
      <c r="K75" s="2" t="s">
        <v>204</v>
      </c>
      <c r="L75" s="29">
        <v>0.57816716265687096</v>
      </c>
      <c r="M75" s="78">
        <v>1</v>
      </c>
    </row>
    <row r="76" spans="1:13" ht="17" x14ac:dyDescent="0.2">
      <c r="A76" s="74" t="s">
        <v>176</v>
      </c>
      <c r="B76" s="13" t="s">
        <v>323</v>
      </c>
      <c r="C76" s="13" t="s">
        <v>324</v>
      </c>
      <c r="D76" s="27">
        <v>1.5</v>
      </c>
      <c r="E76" s="2" t="s">
        <v>758</v>
      </c>
      <c r="F76" s="29">
        <v>0.106284715297122</v>
      </c>
      <c r="G76" s="78">
        <v>1</v>
      </c>
      <c r="H76" s="122" t="s">
        <v>573</v>
      </c>
      <c r="I76" t="s">
        <v>574</v>
      </c>
      <c r="J76" s="27">
        <v>1.1000000000000001</v>
      </c>
      <c r="K76" s="2" t="s">
        <v>772</v>
      </c>
      <c r="L76" s="29">
        <v>0.83979854468215298</v>
      </c>
      <c r="M76" s="78">
        <v>1</v>
      </c>
    </row>
    <row r="77" spans="1:13" x14ac:dyDescent="0.2">
      <c r="A77" s="73" t="s">
        <v>179</v>
      </c>
      <c r="B77" s="13" t="s">
        <v>408</v>
      </c>
      <c r="C77" s="13" t="s">
        <v>409</v>
      </c>
      <c r="D77" s="27">
        <v>1.2</v>
      </c>
      <c r="E77" s="2" t="s">
        <v>416</v>
      </c>
      <c r="F77" s="29">
        <v>0.54085338119598303</v>
      </c>
      <c r="G77" s="78">
        <v>1</v>
      </c>
      <c r="H77" s="122" t="s">
        <v>598</v>
      </c>
      <c r="I77" t="s">
        <v>599</v>
      </c>
      <c r="J77" s="27">
        <v>1.1000000000000001</v>
      </c>
      <c r="K77" s="2" t="s">
        <v>195</v>
      </c>
      <c r="L77" s="29">
        <v>0.74029345445827199</v>
      </c>
      <c r="M77" s="78">
        <v>1</v>
      </c>
    </row>
    <row r="78" spans="1:13" ht="17" x14ac:dyDescent="0.2">
      <c r="A78" s="74" t="s">
        <v>181</v>
      </c>
      <c r="B78" s="13" t="s">
        <v>325</v>
      </c>
      <c r="C78" s="13" t="s">
        <v>326</v>
      </c>
      <c r="D78" s="27">
        <v>4</v>
      </c>
      <c r="E78" s="2" t="s">
        <v>327</v>
      </c>
      <c r="F78" s="28">
        <v>7.2697636140353595E-4</v>
      </c>
      <c r="G78" s="81">
        <v>1.67204563122813E-2</v>
      </c>
      <c r="H78" s="123" t="s">
        <v>601</v>
      </c>
      <c r="I78" t="s">
        <v>602</v>
      </c>
      <c r="J78" s="27">
        <v>1.1000000000000001</v>
      </c>
      <c r="K78" s="2" t="s">
        <v>773</v>
      </c>
      <c r="L78" s="29">
        <v>0.85407321191893404</v>
      </c>
      <c r="M78" s="78">
        <v>1</v>
      </c>
    </row>
    <row r="79" spans="1:13" x14ac:dyDescent="0.2">
      <c r="A79" s="75" t="s">
        <v>184</v>
      </c>
      <c r="B79" s="21" t="s">
        <v>328</v>
      </c>
      <c r="C79" s="21" t="s">
        <v>329</v>
      </c>
      <c r="D79" s="87">
        <v>2.7</v>
      </c>
      <c r="E79" s="14" t="s">
        <v>788</v>
      </c>
      <c r="F79" s="26">
        <v>2.95341110316171E-2</v>
      </c>
      <c r="G79" s="82">
        <v>0.67928455372719398</v>
      </c>
      <c r="H79" s="125" t="s">
        <v>347</v>
      </c>
      <c r="I79" s="14" t="s">
        <v>600</v>
      </c>
      <c r="J79" s="87">
        <v>0.9</v>
      </c>
      <c r="K79" s="14" t="s">
        <v>774</v>
      </c>
      <c r="L79" s="31">
        <v>0.80592089776052001</v>
      </c>
      <c r="M79" s="82">
        <v>1</v>
      </c>
    </row>
  </sheetData>
  <mergeCells count="5">
    <mergeCell ref="B2:G2"/>
    <mergeCell ref="H2:M2"/>
    <mergeCell ref="A1:M1"/>
    <mergeCell ref="B3:G3"/>
    <mergeCell ref="H3:M3"/>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Table S1</vt:lpstr>
      <vt:lpstr>Table S2</vt:lpstr>
      <vt:lpstr>Table S3</vt:lpstr>
      <vt:lpstr>Table S4</vt:lpstr>
      <vt:lpstr>Table S5</vt:lpstr>
      <vt:lpstr>Table S6</vt:lpstr>
      <vt:lpstr>Table S7</vt:lpstr>
      <vt:lpstr>Table S8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Kiewa</dc:creator>
  <cp:lastModifiedBy>Jacqueline Kiewa</cp:lastModifiedBy>
  <dcterms:created xsi:type="dcterms:W3CDTF">2020-06-14T23:55:02Z</dcterms:created>
  <dcterms:modified xsi:type="dcterms:W3CDTF">2021-11-11T04:48:18Z</dcterms:modified>
</cp:coreProperties>
</file>