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425" windowHeight="8970" firstSheet="4" activeTab="8"/>
  </bookViews>
  <sheets>
    <sheet name="germination" sheetId="1" r:id="rId1"/>
    <sheet name="hypocotyl length" sheetId="2" r:id="rId2"/>
    <sheet name="Melatonin content" sheetId="25" r:id="rId3"/>
    <sheet name="starch" sheetId="5" r:id="rId4"/>
    <sheet name="α-AMS" sheetId="3" r:id="rId5"/>
    <sheet name="β-GAL" sheetId="4" r:id="rId6"/>
    <sheet name="ABA" sheetId="7" r:id="rId7"/>
    <sheet name="GA" sheetId="8" r:id="rId8"/>
    <sheet name="qRT-PCR" sheetId="28" r:id="rId9"/>
    <sheet name="RNA-Seq(gene)" sheetId="22" r:id="rId10"/>
    <sheet name="ABA&amp;GA-heatmap" sheetId="20" r:id="rId11"/>
  </sheets>
  <calcPr calcId="144525"/>
</workbook>
</file>

<file path=xl/comments1.xml><?xml version="1.0" encoding="utf-8"?>
<comments xmlns="http://schemas.openxmlformats.org/spreadsheetml/2006/main">
  <authors>
    <author>Administrator</author>
  </authors>
  <commentList>
    <comment ref="R14"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<sst xmlns="http://schemas.openxmlformats.org/spreadsheetml/2006/main" count="898" uniqueCount="143">
  <si>
    <t>Control</t>
  </si>
  <si>
    <t>germination time/d</t>
  </si>
  <si>
    <t>Con-1</t>
  </si>
  <si>
    <t>Con-2</t>
  </si>
  <si>
    <t>Con-3</t>
  </si>
  <si>
    <t>Con-4</t>
  </si>
  <si>
    <t>Con-5</t>
  </si>
  <si>
    <t>Con-6</t>
  </si>
  <si>
    <t>AVE</t>
  </si>
  <si>
    <t>SD</t>
  </si>
  <si>
    <t>germination potential</t>
  </si>
  <si>
    <t>germination rate</t>
  </si>
  <si>
    <t>germination index</t>
  </si>
  <si>
    <t>Salt</t>
  </si>
  <si>
    <t>Salt-1</t>
  </si>
  <si>
    <t>Salt-2</t>
  </si>
  <si>
    <t>Salt-3</t>
  </si>
  <si>
    <t>Salt-4</t>
  </si>
  <si>
    <t>Salt-5</t>
  </si>
  <si>
    <t>Salt-6</t>
  </si>
  <si>
    <t>SM</t>
  </si>
  <si>
    <t>SM-1</t>
  </si>
  <si>
    <t>SM-2</t>
  </si>
  <si>
    <t>SM-3</t>
  </si>
  <si>
    <t>SM-4</t>
  </si>
  <si>
    <t>SM-5</t>
  </si>
  <si>
    <t>SM-6</t>
  </si>
  <si>
    <t>Explanation: In these tables, Control means control without melatonin and NaCl; Salt means only application NaCl; SM means salt stress + melatonin. We did six repeated germination data at different treatments. Finally, six repeated averages were obtained as the final result. These tables show the germination number of seeds treated with different treatments of melatonin (500 cotton seeds are placed in each plate).</t>
  </si>
  <si>
    <t>Hypocotyl length</t>
  </si>
  <si>
    <t>Treatment</t>
  </si>
  <si>
    <t>Con</t>
  </si>
  <si>
    <t>Explanation: This table is the raw data of hypocotyl length determination. We set up six repetitions in each experiment to ensure the reliability of the results, and finally take the average as the final result.</t>
  </si>
  <si>
    <t>Sample</t>
  </si>
  <si>
    <t>Position</t>
  </si>
  <si>
    <t>OD value</t>
  </si>
  <si>
    <t>Result</t>
  </si>
  <si>
    <t>0h Control (CK)</t>
  </si>
  <si>
    <t>A03</t>
  </si>
  <si>
    <t>6h Control (CK)</t>
  </si>
  <si>
    <t>D03</t>
  </si>
  <si>
    <t>A04</t>
  </si>
  <si>
    <t>D04</t>
  </si>
  <si>
    <t>A05</t>
  </si>
  <si>
    <t>D05</t>
  </si>
  <si>
    <t>0h Salt    (S)</t>
  </si>
  <si>
    <t>B03</t>
  </si>
  <si>
    <t>6h Salt    (S)</t>
  </si>
  <si>
    <t>E03</t>
  </si>
  <si>
    <t>B04</t>
  </si>
  <si>
    <t>E04</t>
  </si>
  <si>
    <t>B05</t>
  </si>
  <si>
    <t>E05</t>
  </si>
  <si>
    <t>0h Salt+Melatonin (SM)</t>
  </si>
  <si>
    <t>C03</t>
  </si>
  <si>
    <t>6h Salt+Melatonin (SM)</t>
  </si>
  <si>
    <t>F03</t>
  </si>
  <si>
    <t>C04</t>
  </si>
  <si>
    <t>F04</t>
  </si>
  <si>
    <t>C05</t>
  </si>
  <si>
    <t>F05</t>
  </si>
  <si>
    <t>12h Control (CK)</t>
  </si>
  <si>
    <t>A06</t>
  </si>
  <si>
    <t>24h Control (CK)</t>
  </si>
  <si>
    <t>D06</t>
  </si>
  <si>
    <t>A07</t>
  </si>
  <si>
    <t>D07</t>
  </si>
  <si>
    <t>A08</t>
  </si>
  <si>
    <t>D08</t>
  </si>
  <si>
    <t>12h Salt    (S)</t>
  </si>
  <si>
    <t>B06</t>
  </si>
  <si>
    <t>24h Salt    (S)</t>
  </si>
  <si>
    <t>E06</t>
  </si>
  <si>
    <t>B07</t>
  </si>
  <si>
    <t>E07</t>
  </si>
  <si>
    <t>B08</t>
  </si>
  <si>
    <t>E08</t>
  </si>
  <si>
    <t>12h Salt+Melatonin (SM)</t>
  </si>
  <si>
    <t>C06</t>
  </si>
  <si>
    <t>24h Salt+Melatonin (SM)</t>
  </si>
  <si>
    <t>F06</t>
  </si>
  <si>
    <t>C07</t>
  </si>
  <si>
    <t>F07</t>
  </si>
  <si>
    <t>C08</t>
  </si>
  <si>
    <t>F08</t>
  </si>
  <si>
    <t>Explanation: In these tables, Control means without melatonin and NaCl; Salt means only application NaCl; Salt+Melatonin means application NaCl and Melatonin. "Position" means the exact position of each sample in a 96-well ELISA plate. In order to enhance the accuracy, each sample was used in the experiment were three replicates in the ELISA plate, so we can see 9 values in the above table.</t>
  </si>
  <si>
    <t>Starch  mg/g</t>
  </si>
  <si>
    <t>Explanation: This table is the raw data of starch content determination. We set up six repetitions in each experiment to ensure the reliability of the results, and finally take the average as the final result.</t>
  </si>
  <si>
    <t>α-AMS U/mg</t>
  </si>
  <si>
    <t>Explanation: This table is the raw data of α-AMS content determination. We set up six repetitions in each experiment to ensure the reliability of the results, and finally take the average as the final result.</t>
  </si>
  <si>
    <t>β-GAL U/mg</t>
  </si>
  <si>
    <t>Explanation: This table is the raw data of β-GAL content determination. We set up six repetitions in each experiment to ensure the reliability of the results, and finally take the average as the final result.</t>
  </si>
  <si>
    <t>gene-id</t>
  </si>
  <si>
    <t>gene-name</t>
  </si>
  <si>
    <t>6h-Control (CK)</t>
  </si>
  <si>
    <t>evm.TU.Gh_A03G2095</t>
  </si>
  <si>
    <t>GhABF2</t>
  </si>
  <si>
    <t>evm.TU.Gh_A09G0901</t>
  </si>
  <si>
    <t>GhDPBF2</t>
  </si>
  <si>
    <t>evm.TU.Gh_A13G1518</t>
  </si>
  <si>
    <t>GhGID1C</t>
  </si>
  <si>
    <t>evm.TU.Gh_D11G1242</t>
  </si>
  <si>
    <t>GhGID1B</t>
  </si>
  <si>
    <t>6h-Salt (S)</t>
  </si>
  <si>
    <t>6h-Salt+Melatonin (SM)</t>
  </si>
  <si>
    <t>12h-Control (CK)</t>
  </si>
  <si>
    <t>12h-Salt (S)</t>
  </si>
  <si>
    <t>12h-Salt+Melatonin (SM)</t>
  </si>
  <si>
    <t>24h-Control (CK)</t>
  </si>
  <si>
    <t>24h-Salt (S)</t>
  </si>
  <si>
    <t>24h-Salt+Melatonin (SM)</t>
  </si>
  <si>
    <t>ABA</t>
  </si>
  <si>
    <t>gene_id</t>
  </si>
  <si>
    <t>Z</t>
  </si>
  <si>
    <t>C6</t>
  </si>
  <si>
    <t>S6</t>
  </si>
  <si>
    <t>SM6</t>
  </si>
  <si>
    <t>C12</t>
  </si>
  <si>
    <t>S12</t>
  </si>
  <si>
    <t>SM12</t>
  </si>
  <si>
    <t>C24</t>
  </si>
  <si>
    <t>S24</t>
  </si>
  <si>
    <t>SM24</t>
  </si>
  <si>
    <t>evm.TU.Gh_D05G1468</t>
  </si>
  <si>
    <t>evm.TU.Gh_A10G2142</t>
  </si>
  <si>
    <t>evm.TU.Gh_D10G2305</t>
  </si>
  <si>
    <t>evm.TU.Gh_D02G0839</t>
  </si>
  <si>
    <t>evm.TU.Gh_A09G1649</t>
  </si>
  <si>
    <t>evm.TU.Gh_D02G1835</t>
  </si>
  <si>
    <t>evm.TU.Gh_A03G0015</t>
  </si>
  <si>
    <t>evm.TU.Gh_A01G1990</t>
  </si>
  <si>
    <t>evm.TU.Gh_D03G0739</t>
  </si>
  <si>
    <t>evm.TU.Gh_A12G2380</t>
  </si>
  <si>
    <t>evm.TU.Gh_A08G1117</t>
  </si>
  <si>
    <t>evm.TU.Gh_D10G2388</t>
  </si>
  <si>
    <t>evm.TU.Gh_D07G0193</t>
  </si>
  <si>
    <t>evm.TU.Gh_A09G1646</t>
  </si>
  <si>
    <t>evm.TU.Gh_D12G0247</t>
  </si>
  <si>
    <t>evm.TU.Gh_A12G0641</t>
  </si>
  <si>
    <t>evm.TU.Gh_D02G2302</t>
  </si>
  <si>
    <t>GA</t>
  </si>
  <si>
    <t>evm.TU.Gh_D04G1354</t>
  </si>
  <si>
    <t>evm.TU.Gh_A05G2244</t>
  </si>
  <si>
    <t>evm.TU.Gh_D07G0779</t>
  </si>
</sst>
</file>

<file path=xl/styles.xml><?xml version="1.0" encoding="utf-8"?>
<styleSheet xmlns="http://schemas.openxmlformats.org/spreadsheetml/2006/main">
  <numFmts count="8">
    <numFmt numFmtId="176" formatCode="0.0000000"/>
    <numFmt numFmtId="177" formatCode="0.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8" formatCode="0.0000"/>
    <numFmt numFmtId="179" formatCode="0.00000"/>
  </numFmts>
  <fonts count="41">
    <font>
      <sz val="11"/>
      <color theme="1"/>
      <name val="等线"/>
      <charset val="134"/>
      <scheme val="minor"/>
    </font>
    <font>
      <b/>
      <sz val="11"/>
      <color theme="1"/>
      <name val="等线"/>
      <charset val="134"/>
      <scheme val="minor"/>
    </font>
    <font>
      <sz val="11"/>
      <color indexed="8"/>
      <name val="Times New Roman"/>
      <charset val="134"/>
    </font>
    <font>
      <b/>
      <sz val="11"/>
      <color indexed="8"/>
      <name val="Times New Roman"/>
      <charset val="134"/>
    </font>
    <font>
      <sz val="12"/>
      <color rgb="FFFF0000"/>
      <name val="Times New Roman"/>
      <charset val="134"/>
    </font>
    <font>
      <b/>
      <sz val="11"/>
      <color theme="1"/>
      <name val="Times New Roman"/>
      <charset val="134"/>
    </font>
    <font>
      <b/>
      <sz val="12"/>
      <color rgb="FFFF0000"/>
      <name val="Times New Roman"/>
      <charset val="134"/>
    </font>
    <font>
      <sz val="11"/>
      <color theme="1"/>
      <name val="Times New Roman"/>
      <charset val="134"/>
    </font>
    <font>
      <i/>
      <sz val="11"/>
      <color theme="1"/>
      <name val="Times New Roman"/>
      <charset val="134"/>
    </font>
    <font>
      <sz val="11"/>
      <color rgb="FFFF0000"/>
      <name val="Times New Roman"/>
      <charset val="134"/>
    </font>
    <font>
      <sz val="11"/>
      <color rgb="FFFF0000"/>
      <name val="等线"/>
      <charset val="134"/>
      <scheme val="minor"/>
    </font>
    <font>
      <sz val="12"/>
      <color theme="1"/>
      <name val="Times New Roman"/>
      <charset val="134"/>
    </font>
    <font>
      <sz val="10"/>
      <name val="Times New Roman"/>
      <charset val="134"/>
    </font>
    <font>
      <sz val="10"/>
      <color rgb="FFFF0000"/>
      <name val="Times New Roman"/>
      <charset val="134"/>
    </font>
    <font>
      <sz val="11"/>
      <name val="Times New Roman"/>
      <charset val="134"/>
    </font>
    <font>
      <sz val="12"/>
      <name val="Times New Roman"/>
      <charset val="134"/>
    </font>
    <font>
      <sz val="10"/>
      <name val="Arial"/>
      <charset val="134"/>
    </font>
    <font>
      <sz val="11"/>
      <color theme="1"/>
      <name val="Arial"/>
      <charset val="134"/>
    </font>
    <font>
      <sz val="10.5"/>
      <color rgb="FF000000"/>
      <name val="Times New Roman"/>
      <charset val="134"/>
    </font>
    <font>
      <sz val="10.5"/>
      <color theme="1"/>
      <name val="等线"/>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9"/>
      <name val="宋体"/>
      <charset val="134"/>
    </font>
    <font>
      <b/>
      <sz val="9"/>
      <name val="宋体"/>
      <charset val="134"/>
    </font>
  </fonts>
  <fills count="34">
    <fill>
      <patternFill patternType="none"/>
    </fill>
    <fill>
      <patternFill patternType="gray125"/>
    </fill>
    <fill>
      <patternFill patternType="solid">
        <fgColor theme="7"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27" borderId="0" applyNumberFormat="0" applyBorder="0" applyAlignment="0" applyProtection="0">
      <alignment vertical="center"/>
    </xf>
    <xf numFmtId="0" fontId="35" fillId="2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8" fillId="23"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6" borderId="18" applyNumberFormat="0" applyFont="0" applyAlignment="0" applyProtection="0">
      <alignment vertical="center"/>
    </xf>
    <xf numFmtId="0" fontId="28" fillId="29"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6" applyNumberFormat="0" applyFill="0" applyAlignment="0" applyProtection="0">
      <alignment vertical="center"/>
    </xf>
    <xf numFmtId="0" fontId="22" fillId="0" borderId="16" applyNumberFormat="0" applyFill="0" applyAlignment="0" applyProtection="0">
      <alignment vertical="center"/>
    </xf>
    <xf numFmtId="0" fontId="28" fillId="22" borderId="0" applyNumberFormat="0" applyBorder="0" applyAlignment="0" applyProtection="0">
      <alignment vertical="center"/>
    </xf>
    <xf numFmtId="0" fontId="25" fillId="0" borderId="20" applyNumberFormat="0" applyFill="0" applyAlignment="0" applyProtection="0">
      <alignment vertical="center"/>
    </xf>
    <xf numFmtId="0" fontId="28" fillId="21" borderId="0" applyNumberFormat="0" applyBorder="0" applyAlignment="0" applyProtection="0">
      <alignment vertical="center"/>
    </xf>
    <xf numFmtId="0" fontId="29" fillId="15" borderId="17" applyNumberFormat="0" applyAlignment="0" applyProtection="0">
      <alignment vertical="center"/>
    </xf>
    <xf numFmtId="0" fontId="38" fillId="15" borderId="21" applyNumberFormat="0" applyAlignment="0" applyProtection="0">
      <alignment vertical="center"/>
    </xf>
    <xf numFmtId="0" fontId="21" fillId="7" borderId="15" applyNumberFormat="0" applyAlignment="0" applyProtection="0">
      <alignment vertical="center"/>
    </xf>
    <xf numFmtId="0" fontId="20" fillId="26" borderId="0" applyNumberFormat="0" applyBorder="0" applyAlignment="0" applyProtection="0">
      <alignment vertical="center"/>
    </xf>
    <xf numFmtId="0" fontId="28" fillId="14" borderId="0" applyNumberFormat="0" applyBorder="0" applyAlignment="0" applyProtection="0">
      <alignment vertical="center"/>
    </xf>
    <xf numFmtId="0" fontId="37" fillId="0" borderId="22" applyNumberFormat="0" applyFill="0" applyAlignment="0" applyProtection="0">
      <alignment vertical="center"/>
    </xf>
    <xf numFmtId="0" fontId="31" fillId="0" borderId="19" applyNumberFormat="0" applyFill="0" applyAlignment="0" applyProtection="0">
      <alignment vertical="center"/>
    </xf>
    <xf numFmtId="0" fontId="36" fillId="25" borderId="0" applyNumberFormat="0" applyBorder="0" applyAlignment="0" applyProtection="0">
      <alignment vertical="center"/>
    </xf>
    <xf numFmtId="0" fontId="34" fillId="20" borderId="0" applyNumberFormat="0" applyBorder="0" applyAlignment="0" applyProtection="0">
      <alignment vertical="center"/>
    </xf>
    <xf numFmtId="0" fontId="20" fillId="33" borderId="0" applyNumberFormat="0" applyBorder="0" applyAlignment="0" applyProtection="0">
      <alignment vertical="center"/>
    </xf>
    <xf numFmtId="0" fontId="28" fillId="13" borderId="0" applyNumberFormat="0" applyBorder="0" applyAlignment="0" applyProtection="0">
      <alignment vertical="center"/>
    </xf>
    <xf numFmtId="0" fontId="20" fillId="32" borderId="0" applyNumberFormat="0" applyBorder="0" applyAlignment="0" applyProtection="0">
      <alignment vertical="center"/>
    </xf>
    <xf numFmtId="0" fontId="20" fillId="6"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8" fillId="18" borderId="0" applyNumberFormat="0" applyBorder="0" applyAlignment="0" applyProtection="0">
      <alignment vertical="center"/>
    </xf>
    <xf numFmtId="0" fontId="28" fillId="12"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8" fillId="11" borderId="0" applyNumberFormat="0" applyBorder="0" applyAlignment="0" applyProtection="0">
      <alignment vertical="center"/>
    </xf>
    <xf numFmtId="0" fontId="20" fillId="3" borderId="0" applyNumberFormat="0" applyBorder="0" applyAlignment="0" applyProtection="0">
      <alignment vertical="center"/>
    </xf>
    <xf numFmtId="0" fontId="28" fillId="28" borderId="0" applyNumberFormat="0" applyBorder="0" applyAlignment="0" applyProtection="0">
      <alignment vertical="center"/>
    </xf>
    <xf numFmtId="0" fontId="28" fillId="17" borderId="0" applyNumberFormat="0" applyBorder="0" applyAlignment="0" applyProtection="0">
      <alignment vertical="center"/>
    </xf>
    <xf numFmtId="0" fontId="20" fillId="8"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cellStyleXfs>
  <cellXfs count="144">
    <xf numFmtId="0" fontId="0" fillId="0" borderId="0" xfId="0">
      <alignment vertical="center"/>
    </xf>
    <xf numFmtId="0" fontId="1" fillId="0" borderId="0" xfId="0" applyFont="1">
      <alignment vertical="center"/>
    </xf>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9" xfId="49" applyFont="1" applyBorder="1" applyAlignment="1">
      <alignment horizontal="center" vertical="center" wrapText="1"/>
    </xf>
    <xf numFmtId="0" fontId="5" fillId="0" borderId="2" xfId="49" applyFont="1" applyBorder="1" applyAlignment="1">
      <alignment horizontal="center" vertical="center" wrapText="1"/>
    </xf>
    <xf numFmtId="0" fontId="6" fillId="0" borderId="6" xfId="0" applyFont="1" applyBorder="1" applyAlignment="1">
      <alignment horizontal="center" vertical="center"/>
    </xf>
    <xf numFmtId="0" fontId="7" fillId="0" borderId="10" xfId="49"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wrapText="1"/>
    </xf>
    <xf numFmtId="177" fontId="4" fillId="0" borderId="7" xfId="0" applyNumberFormat="1" applyFont="1" applyBorder="1" applyAlignment="1">
      <alignment horizontal="center" vertical="center"/>
    </xf>
    <xf numFmtId="0" fontId="7" fillId="0" borderId="11" xfId="49" applyFont="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wrapText="1"/>
    </xf>
    <xf numFmtId="177" fontId="4" fillId="0" borderId="8" xfId="0" applyNumberFormat="1" applyFont="1" applyBorder="1" applyAlignment="1">
      <alignment horizontal="center" vertical="center"/>
    </xf>
    <xf numFmtId="0" fontId="7" fillId="0" borderId="0" xfId="49" applyFont="1" applyBorder="1" applyAlignment="1">
      <alignment horizontal="center" vertical="center" wrapText="1"/>
    </xf>
    <xf numFmtId="0" fontId="7" fillId="0" borderId="0" xfId="0" applyFont="1" applyBorder="1" applyAlignment="1">
      <alignment horizontal="center" vertical="center" wrapText="1"/>
    </xf>
    <xf numFmtId="0" fontId="9" fillId="0" borderId="0" xfId="49" applyFont="1" applyBorder="1" applyAlignment="1">
      <alignment horizontal="center" vertical="center" wrapText="1"/>
    </xf>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0" xfId="0" applyFont="1" applyAlignment="1">
      <alignment horizontal="center" vertical="center"/>
    </xf>
    <xf numFmtId="0" fontId="0" fillId="0" borderId="0" xfId="0" applyFill="1">
      <alignment vertical="center"/>
    </xf>
    <xf numFmtId="0" fontId="0" fillId="0" borderId="0" xfId="0" applyFont="1" applyFill="1">
      <alignment vertical="center"/>
    </xf>
    <xf numFmtId="0" fontId="5" fillId="0" borderId="1" xfId="49" applyFont="1" applyBorder="1" applyAlignment="1">
      <alignment horizontal="center" vertical="center" wrapText="1"/>
    </xf>
    <xf numFmtId="0" fontId="5" fillId="0" borderId="2" xfId="49" applyFont="1" applyFill="1" applyBorder="1" applyAlignment="1">
      <alignment horizontal="center" vertical="center" wrapText="1"/>
    </xf>
    <xf numFmtId="0" fontId="7" fillId="0" borderId="3" xfId="49" applyFont="1" applyBorder="1" applyAlignment="1">
      <alignment horizontal="center" vertical="center" wrapText="1"/>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176" fontId="7" fillId="0" borderId="0" xfId="0" applyNumberFormat="1" applyFont="1" applyFill="1" applyBorder="1" applyAlignment="1" applyProtection="1">
      <alignment horizontal="center" vertical="center"/>
    </xf>
    <xf numFmtId="177" fontId="4" fillId="0" borderId="7" xfId="0"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76" fontId="7" fillId="0" borderId="5" xfId="0" applyNumberFormat="1" applyFont="1" applyFill="1" applyBorder="1" applyAlignment="1">
      <alignment horizontal="center" vertical="center"/>
    </xf>
    <xf numFmtId="1" fontId="5" fillId="0" borderId="2" xfId="49" applyNumberFormat="1" applyFont="1" applyBorder="1" applyAlignment="1">
      <alignment horizontal="center" vertical="center" wrapText="1"/>
    </xf>
    <xf numFmtId="176" fontId="7" fillId="0" borderId="0"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0" xfId="0" applyNumberFormat="1" applyFont="1" applyFill="1" applyBorder="1" applyAlignment="1">
      <alignment horizontal="center"/>
    </xf>
    <xf numFmtId="0" fontId="0" fillId="0" borderId="0" xfId="0" applyFont="1">
      <alignment vertical="center"/>
    </xf>
    <xf numFmtId="176" fontId="7" fillId="0" borderId="0" xfId="0" applyNumberFormat="1" applyFont="1" applyFill="1" applyAlignment="1">
      <alignment horizontal="center" vertical="center"/>
    </xf>
    <xf numFmtId="177" fontId="0" fillId="0" borderId="0" xfId="0" applyNumberFormat="1" applyFont="1" applyFill="1">
      <alignment vertical="center"/>
    </xf>
    <xf numFmtId="177" fontId="0" fillId="0" borderId="0" xfId="0" applyNumberFormat="1">
      <alignment vertical="center"/>
    </xf>
    <xf numFmtId="177" fontId="0" fillId="0" borderId="0" xfId="0" applyNumberFormat="1" applyFill="1">
      <alignment vertical="center"/>
    </xf>
    <xf numFmtId="177" fontId="0" fillId="0" borderId="0" xfId="0" applyNumberFormat="1" applyFont="1" applyFill="1" applyAlignment="1">
      <alignment horizontal="center" vertical="center"/>
    </xf>
    <xf numFmtId="177" fontId="11"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0" fillId="0" borderId="0" xfId="0" applyFill="1" applyBorder="1">
      <alignment vertical="center"/>
    </xf>
    <xf numFmtId="0" fontId="0" fillId="0" borderId="0" xfId="0" applyBorder="1">
      <alignment vertical="center"/>
    </xf>
    <xf numFmtId="0" fontId="0" fillId="2" borderId="0" xfId="0" applyFill="1">
      <alignment vertical="center"/>
    </xf>
    <xf numFmtId="0" fontId="12" fillId="0" borderId="1" xfId="49" applyFont="1" applyBorder="1" applyAlignment="1">
      <alignment horizontal="center" vertical="center" wrapText="1"/>
    </xf>
    <xf numFmtId="0" fontId="12" fillId="0" borderId="2" xfId="49" applyFont="1" applyBorder="1" applyAlignment="1">
      <alignment horizontal="center" vertical="center" wrapText="1"/>
    </xf>
    <xf numFmtId="0" fontId="13" fillId="0" borderId="2" xfId="49" applyFont="1" applyBorder="1" applyAlignment="1">
      <alignment horizontal="center" vertical="center" wrapText="1"/>
    </xf>
    <xf numFmtId="0" fontId="13" fillId="0" borderId="6" xfId="49" applyFont="1" applyBorder="1" applyAlignment="1">
      <alignment horizontal="center" vertical="center" wrapText="1"/>
    </xf>
    <xf numFmtId="0" fontId="7" fillId="0" borderId="0" xfId="0" applyFont="1" applyAlignment="1">
      <alignment horizontal="center" vertical="center"/>
    </xf>
    <xf numFmtId="0" fontId="9" fillId="0" borderId="7" xfId="49" applyFont="1" applyBorder="1" applyAlignment="1">
      <alignment horizontal="center" vertical="center" wrapText="1"/>
    </xf>
    <xf numFmtId="0" fontId="7" fillId="0" borderId="4" xfId="49" applyFont="1" applyBorder="1" applyAlignment="1">
      <alignment horizontal="center" vertical="center" wrapText="1"/>
    </xf>
    <xf numFmtId="0" fontId="9" fillId="0" borderId="5" xfId="49" applyFont="1" applyBorder="1" applyAlignment="1">
      <alignment horizontal="center" vertical="center" wrapText="1"/>
    </xf>
    <xf numFmtId="0" fontId="9" fillId="0" borderId="8" xfId="49"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177" fontId="7" fillId="0" borderId="0" xfId="0" applyNumberFormat="1" applyFont="1" applyBorder="1" applyAlignment="1">
      <alignment horizontal="center" vertical="center" wrapText="1"/>
    </xf>
    <xf numFmtId="177" fontId="7" fillId="0" borderId="5" xfId="0" applyNumberFormat="1" applyFont="1" applyBorder="1" applyAlignment="1">
      <alignment horizontal="center" vertical="center" wrapText="1"/>
    </xf>
    <xf numFmtId="178" fontId="0" fillId="0" borderId="0" xfId="0" applyNumberFormat="1" applyFill="1">
      <alignment vertical="center"/>
    </xf>
    <xf numFmtId="0" fontId="0" fillId="0" borderId="5" xfId="0"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4" fillId="0" borderId="0"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177" fontId="7" fillId="0" borderId="0"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Font="1" applyFill="1" applyBorder="1" applyAlignment="1">
      <alignment horizontal="center" vertical="center"/>
    </xf>
    <xf numFmtId="177" fontId="14" fillId="0" borderId="0" xfId="0" applyNumberFormat="1" applyFont="1" applyFill="1" applyBorder="1" applyAlignment="1" applyProtection="1">
      <alignment horizontal="center"/>
    </xf>
    <xf numFmtId="177" fontId="14" fillId="0" borderId="5" xfId="0" applyNumberFormat="1" applyFont="1" applyFill="1" applyBorder="1" applyAlignment="1" applyProtection="1">
      <alignment horizontal="center"/>
    </xf>
    <xf numFmtId="177" fontId="16" fillId="0" borderId="0" xfId="0" applyNumberFormat="1" applyFont="1" applyFill="1" applyBorder="1" applyAlignment="1" applyProtection="1">
      <alignment horizontal="center"/>
    </xf>
    <xf numFmtId="0" fontId="17" fillId="0" borderId="0" xfId="0" applyFont="1" applyFill="1" applyBorder="1" applyAlignment="1">
      <alignment horizontal="center" vertical="center"/>
    </xf>
    <xf numFmtId="177" fontId="9" fillId="0" borderId="0" xfId="0" applyNumberFormat="1" applyFont="1" applyBorder="1" applyAlignment="1">
      <alignment horizontal="center" vertical="center"/>
    </xf>
    <xf numFmtId="177" fontId="9" fillId="0" borderId="5" xfId="0" applyNumberFormat="1" applyFont="1" applyBorder="1" applyAlignment="1">
      <alignment horizontal="center" vertical="center"/>
    </xf>
    <xf numFmtId="0" fontId="12" fillId="0" borderId="1" xfId="49" applyFont="1" applyFill="1" applyBorder="1" applyAlignment="1">
      <alignment horizontal="center" vertical="center" wrapText="1"/>
    </xf>
    <xf numFmtId="0" fontId="12" fillId="0" borderId="2" xfId="49" applyFont="1" applyFill="1" applyBorder="1" applyAlignment="1">
      <alignment horizontal="center" vertical="center" wrapText="1"/>
    </xf>
    <xf numFmtId="0" fontId="13" fillId="0" borderId="2" xfId="49" applyFont="1" applyFill="1" applyBorder="1" applyAlignment="1">
      <alignment horizontal="center" vertical="center" wrapText="1"/>
    </xf>
    <xf numFmtId="0" fontId="13" fillId="0" borderId="6" xfId="49" applyFont="1" applyFill="1" applyBorder="1" applyAlignment="1">
      <alignment horizontal="center" vertical="center" wrapText="1"/>
    </xf>
    <xf numFmtId="0" fontId="7" fillId="0" borderId="0" xfId="0" applyFont="1" applyFill="1" applyAlignment="1">
      <alignment horizontal="center" vertical="center"/>
    </xf>
    <xf numFmtId="0" fontId="7" fillId="0" borderId="3" xfId="49" applyFont="1" applyFill="1" applyBorder="1" applyAlignment="1">
      <alignment horizontal="center" vertical="center" wrapText="1"/>
    </xf>
    <xf numFmtId="0" fontId="7" fillId="0" borderId="0" xfId="0" applyFont="1" applyFill="1" applyBorder="1" applyAlignment="1">
      <alignment horizontal="center" vertical="center" wrapText="1"/>
    </xf>
    <xf numFmtId="179" fontId="7" fillId="0" borderId="0" xfId="0" applyNumberFormat="1" applyFont="1" applyFill="1" applyBorder="1" applyAlignment="1">
      <alignment horizontal="center" vertical="center" wrapText="1"/>
    </xf>
    <xf numFmtId="0" fontId="9" fillId="0" borderId="0" xfId="49" applyFont="1" applyFill="1" applyBorder="1" applyAlignment="1">
      <alignment horizontal="center" vertical="center" wrapText="1"/>
    </xf>
    <xf numFmtId="0" fontId="9" fillId="0" borderId="7"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9" fillId="0" borderId="5" xfId="49" applyFont="1" applyFill="1" applyBorder="1" applyAlignment="1">
      <alignment horizontal="center" vertical="center" wrapText="1"/>
    </xf>
    <xf numFmtId="0" fontId="9" fillId="0" borderId="8" xfId="49" applyFont="1" applyFill="1" applyBorder="1" applyAlignment="1">
      <alignment horizontal="center" vertical="center" wrapText="1"/>
    </xf>
    <xf numFmtId="0" fontId="7" fillId="0" borderId="0" xfId="0" applyFont="1" applyFill="1" applyAlignment="1">
      <alignment horizontal="center" vertical="center" wrapText="1"/>
    </xf>
    <xf numFmtId="179" fontId="7" fillId="0" borderId="0" xfId="0" applyNumberFormat="1" applyFont="1" applyFill="1" applyAlignment="1">
      <alignment horizontal="center" vertical="center" wrapText="1"/>
    </xf>
    <xf numFmtId="0" fontId="7" fillId="0" borderId="5" xfId="0" applyFont="1" applyFill="1" applyBorder="1" applyAlignment="1">
      <alignment horizontal="center" vertical="center" wrapText="1"/>
    </xf>
    <xf numFmtId="179" fontId="7" fillId="0" borderId="5"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7" fillId="0" borderId="0" xfId="0" applyFont="1" applyAlignment="1">
      <alignment horizontal="center" vertical="center"/>
    </xf>
    <xf numFmtId="0" fontId="15" fillId="0" borderId="5" xfId="0" applyFont="1" applyFill="1" applyBorder="1" applyAlignment="1">
      <alignment horizontal="center" vertical="center"/>
    </xf>
    <xf numFmtId="0" fontId="7" fillId="0" borderId="1" xfId="49" applyFont="1" applyBorder="1" applyAlignment="1">
      <alignment horizontal="center" vertical="center"/>
    </xf>
    <xf numFmtId="0" fontId="7" fillId="0" borderId="2" xfId="49" applyFont="1" applyBorder="1" applyAlignment="1">
      <alignment horizontal="center" vertical="center"/>
    </xf>
    <xf numFmtId="0" fontId="7" fillId="0" borderId="2" xfId="0" applyFont="1" applyBorder="1" applyAlignment="1">
      <alignment horizontal="center" vertical="center"/>
    </xf>
    <xf numFmtId="0" fontId="7" fillId="0" borderId="3" xfId="49" applyFont="1" applyBorder="1" applyAlignment="1">
      <alignment horizontal="center" vertical="center"/>
    </xf>
    <xf numFmtId="0" fontId="7" fillId="0" borderId="0" xfId="49" applyFont="1" applyBorder="1" applyAlignment="1">
      <alignment horizontal="center" vertical="center"/>
    </xf>
    <xf numFmtId="0" fontId="9" fillId="0" borderId="0" xfId="49" applyFont="1" applyBorder="1" applyAlignment="1">
      <alignment horizontal="center" vertical="center"/>
    </xf>
    <xf numFmtId="0" fontId="7" fillId="0" borderId="4" xfId="49" applyFont="1" applyBorder="1" applyAlignment="1">
      <alignment horizontal="center" vertical="center"/>
    </xf>
    <xf numFmtId="0" fontId="9" fillId="0" borderId="5" xfId="49" applyFont="1" applyBorder="1" applyAlignment="1">
      <alignment horizontal="center" vertical="center"/>
    </xf>
    <xf numFmtId="0" fontId="7" fillId="0" borderId="12" xfId="49" applyFont="1" applyBorder="1" applyAlignment="1">
      <alignment horizontal="center" vertical="center"/>
    </xf>
    <xf numFmtId="0" fontId="7" fillId="0" borderId="13" xfId="49" applyFont="1" applyBorder="1" applyAlignment="1">
      <alignment horizontal="center" vertical="center"/>
    </xf>
    <xf numFmtId="0" fontId="7" fillId="0" borderId="6" xfId="49" applyFont="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7" fillId="0" borderId="14" xfId="49" applyFont="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2" fontId="0" fillId="0" borderId="0" xfId="0" applyNumberFormat="1">
      <alignment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2" fontId="7" fillId="0" borderId="0" xfId="0" applyNumberFormat="1" applyFont="1" applyBorder="1" applyAlignment="1">
      <alignment horizontal="center" vertical="center"/>
    </xf>
    <xf numFmtId="0" fontId="9" fillId="0" borderId="0" xfId="49" applyFont="1" applyBorder="1">
      <alignment vertical="center"/>
    </xf>
    <xf numFmtId="0" fontId="7" fillId="0" borderId="0" xfId="49" applyFont="1" applyBorder="1">
      <alignment vertical="center"/>
    </xf>
    <xf numFmtId="0" fontId="14" fillId="0" borderId="0" xfId="49" applyFont="1" applyBorder="1">
      <alignment vertical="center"/>
    </xf>
    <xf numFmtId="0" fontId="7" fillId="0" borderId="0" xfId="49" applyFont="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B67AAB"/>
      <color rgb="009C74D6"/>
      <color rgb="00FDE44D"/>
      <color rgb="00F5293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11"/>
  <sheetViews>
    <sheetView workbookViewId="0">
      <selection activeCell="T9" sqref="T9"/>
    </sheetView>
  </sheetViews>
  <sheetFormatPr defaultColWidth="9" defaultRowHeight="14.25"/>
  <cols>
    <col min="2" max="2" width="18.125" customWidth="1"/>
    <col min="3" max="10" width="9.625" customWidth="1"/>
    <col min="12" max="12" width="16.625" customWidth="1"/>
    <col min="13" max="13" width="17.625" customWidth="1"/>
    <col min="14" max="14" width="21.375" customWidth="1"/>
    <col min="15" max="15" width="20.625" customWidth="1"/>
  </cols>
  <sheetData>
    <row r="2" ht="15"/>
    <row r="3" ht="15.75" spans="2:10">
      <c r="B3" s="120" t="s">
        <v>0</v>
      </c>
      <c r="C3" s="121"/>
      <c r="D3" s="121"/>
      <c r="E3" s="121"/>
      <c r="F3" s="121"/>
      <c r="G3" s="121"/>
      <c r="H3" s="121"/>
      <c r="I3" s="121"/>
      <c r="J3" s="130"/>
    </row>
    <row r="4" ht="15" spans="2:10">
      <c r="B4" s="120" t="s">
        <v>1</v>
      </c>
      <c r="C4" s="121" t="s">
        <v>2</v>
      </c>
      <c r="D4" s="121" t="s">
        <v>3</v>
      </c>
      <c r="E4" s="121" t="s">
        <v>4</v>
      </c>
      <c r="F4" s="121" t="s">
        <v>5</v>
      </c>
      <c r="G4" s="121" t="s">
        <v>6</v>
      </c>
      <c r="H4" s="122" t="s">
        <v>7</v>
      </c>
      <c r="I4" s="131" t="s">
        <v>8</v>
      </c>
      <c r="J4" s="132" t="s">
        <v>9</v>
      </c>
    </row>
    <row r="5" ht="15" spans="2:10">
      <c r="B5" s="123">
        <v>1</v>
      </c>
      <c r="C5" s="78">
        <v>382</v>
      </c>
      <c r="D5" s="78">
        <v>407</v>
      </c>
      <c r="E5" s="78">
        <v>362</v>
      </c>
      <c r="F5" s="124">
        <v>370</v>
      </c>
      <c r="G5" s="124">
        <v>365</v>
      </c>
      <c r="H5" s="78">
        <v>381</v>
      </c>
      <c r="I5" s="84">
        <f>AVERAGE(C5:H5)</f>
        <v>377.833333333333</v>
      </c>
      <c r="J5" s="85">
        <f>STDEVP(C5:H5)</f>
        <v>15.0268278607148</v>
      </c>
    </row>
    <row r="6" ht="15" spans="2:10">
      <c r="B6" s="123">
        <v>2</v>
      </c>
      <c r="C6" s="78">
        <v>394</v>
      </c>
      <c r="D6" s="78">
        <v>437</v>
      </c>
      <c r="E6" s="78">
        <v>382</v>
      </c>
      <c r="F6" s="124">
        <v>388</v>
      </c>
      <c r="G6" s="124">
        <v>382</v>
      </c>
      <c r="H6" s="78">
        <v>407</v>
      </c>
      <c r="I6" s="84">
        <f t="shared" ref="I6:I11" si="0">AVERAGE(C6:H6)</f>
        <v>398.333333333333</v>
      </c>
      <c r="J6" s="85">
        <f t="shared" ref="J6:J14" si="1">STDEVP(C6:H6)</f>
        <v>19.2757763930679</v>
      </c>
    </row>
    <row r="7" ht="15" spans="2:12">
      <c r="B7" s="123">
        <v>3</v>
      </c>
      <c r="C7" s="78">
        <v>396</v>
      </c>
      <c r="D7" s="78">
        <v>454</v>
      </c>
      <c r="E7" s="78">
        <v>401</v>
      </c>
      <c r="F7" s="124">
        <v>419</v>
      </c>
      <c r="G7" s="124">
        <v>425</v>
      </c>
      <c r="H7" s="78">
        <v>429</v>
      </c>
      <c r="I7" s="84">
        <f t="shared" si="0"/>
        <v>420.666666666667</v>
      </c>
      <c r="J7" s="85">
        <f t="shared" si="1"/>
        <v>19.1369334592098</v>
      </c>
      <c r="L7" s="125"/>
    </row>
    <row r="8" ht="15" spans="2:10">
      <c r="B8" s="123">
        <v>4</v>
      </c>
      <c r="C8" s="78">
        <v>399</v>
      </c>
      <c r="D8" s="78">
        <v>465</v>
      </c>
      <c r="E8" s="78">
        <v>411</v>
      </c>
      <c r="F8" s="124">
        <v>421</v>
      </c>
      <c r="G8" s="124">
        <v>429</v>
      </c>
      <c r="H8" s="78">
        <v>430</v>
      </c>
      <c r="I8" s="84">
        <f t="shared" si="0"/>
        <v>425.833333333333</v>
      </c>
      <c r="J8" s="85">
        <f t="shared" si="1"/>
        <v>20.5135456602596</v>
      </c>
    </row>
    <row r="9" ht="15" spans="2:10">
      <c r="B9" s="123">
        <v>5</v>
      </c>
      <c r="C9" s="78">
        <v>407</v>
      </c>
      <c r="D9" s="78">
        <v>467</v>
      </c>
      <c r="E9" s="78">
        <v>423</v>
      </c>
      <c r="F9" s="124">
        <v>437</v>
      </c>
      <c r="G9" s="124">
        <v>439</v>
      </c>
      <c r="H9" s="78">
        <v>440</v>
      </c>
      <c r="I9" s="84">
        <f t="shared" si="0"/>
        <v>435.5</v>
      </c>
      <c r="J9" s="85">
        <f t="shared" si="1"/>
        <v>18.2368674210604</v>
      </c>
    </row>
    <row r="10" ht="15" spans="2:10">
      <c r="B10" s="123">
        <v>6</v>
      </c>
      <c r="C10" s="78">
        <v>411</v>
      </c>
      <c r="D10" s="78">
        <v>469</v>
      </c>
      <c r="E10" s="78">
        <v>434</v>
      </c>
      <c r="F10" s="124">
        <v>439</v>
      </c>
      <c r="G10" s="124">
        <v>444</v>
      </c>
      <c r="H10" s="78">
        <v>456</v>
      </c>
      <c r="I10" s="84">
        <f t="shared" si="0"/>
        <v>442.166666666667</v>
      </c>
      <c r="J10" s="85">
        <f t="shared" si="1"/>
        <v>18.0869811988869</v>
      </c>
    </row>
    <row r="11" ht="15" spans="2:10">
      <c r="B11" s="123">
        <v>7</v>
      </c>
      <c r="C11" s="78">
        <v>412</v>
      </c>
      <c r="D11" s="78">
        <v>471</v>
      </c>
      <c r="E11" s="78">
        <v>436</v>
      </c>
      <c r="F11" s="124">
        <v>449</v>
      </c>
      <c r="G11" s="124">
        <v>452</v>
      </c>
      <c r="H11" s="78">
        <v>469</v>
      </c>
      <c r="I11" s="84">
        <f t="shared" si="0"/>
        <v>448.166666666667</v>
      </c>
      <c r="J11" s="85">
        <f t="shared" si="1"/>
        <v>20.1114947784152</v>
      </c>
    </row>
    <row r="12" ht="15" spans="2:10">
      <c r="B12" s="123" t="s">
        <v>10</v>
      </c>
      <c r="C12" s="125">
        <f>C7/500*100</f>
        <v>79.2</v>
      </c>
      <c r="D12" s="125">
        <f t="shared" ref="D12:I12" si="2">D7/500*100</f>
        <v>90.8</v>
      </c>
      <c r="E12" s="125">
        <f t="shared" si="2"/>
        <v>80.2</v>
      </c>
      <c r="F12" s="125">
        <f t="shared" si="2"/>
        <v>83.8</v>
      </c>
      <c r="G12" s="125">
        <f t="shared" si="2"/>
        <v>85</v>
      </c>
      <c r="H12" s="125">
        <f t="shared" si="2"/>
        <v>85.8</v>
      </c>
      <c r="I12" s="125">
        <f t="shared" si="2"/>
        <v>84.1333333333333</v>
      </c>
      <c r="J12" s="85">
        <f t="shared" si="1"/>
        <v>3.82738669184195</v>
      </c>
    </row>
    <row r="13" ht="15" spans="2:10">
      <c r="B13" s="123" t="s">
        <v>11</v>
      </c>
      <c r="C13" s="125">
        <f>C11/500*100</f>
        <v>82.4</v>
      </c>
      <c r="D13" s="125">
        <f t="shared" ref="D13:H13" si="3">D11/500*100</f>
        <v>94.2</v>
      </c>
      <c r="E13" s="125">
        <f t="shared" si="3"/>
        <v>87.2</v>
      </c>
      <c r="F13" s="125">
        <f t="shared" si="3"/>
        <v>89.8</v>
      </c>
      <c r="G13" s="125">
        <f t="shared" si="3"/>
        <v>90.4</v>
      </c>
      <c r="H13" s="125">
        <f t="shared" si="3"/>
        <v>93.8</v>
      </c>
      <c r="I13" s="84">
        <f>(I11/500)*100</f>
        <v>89.6333333333333</v>
      </c>
      <c r="J13" s="85">
        <f t="shared" si="1"/>
        <v>4.02229895568304</v>
      </c>
    </row>
    <row r="14" ht="15.75" spans="2:10">
      <c r="B14" s="126" t="s">
        <v>12</v>
      </c>
      <c r="C14" s="127">
        <f>(C5/1+C6/2+C7/3+C8/4+C9/5+C10/6+C11/7)</f>
        <v>1019.50714285714</v>
      </c>
      <c r="D14" s="127">
        <f>(D5/1+D6/2+D7/3+D8/4+D9/5+D10/6+D11/7)</f>
        <v>1131.93571428571</v>
      </c>
      <c r="E14" s="127">
        <f>(E5/1+E6/2+E7/3+E8/4+E9/5+E10/6+E11/7)</f>
        <v>1008.63571428571</v>
      </c>
      <c r="F14" s="127">
        <f t="shared" ref="F14:I14" si="4">(F5/1+F6/2+F7/3+F8/4+F9/5+F10/6+F11/7)</f>
        <v>1033.62619047619</v>
      </c>
      <c r="G14" s="127">
        <f t="shared" si="4"/>
        <v>1031.2880952381</v>
      </c>
      <c r="H14" s="127">
        <f t="shared" si="4"/>
        <v>1066</v>
      </c>
      <c r="I14" s="127">
        <f t="shared" si="4"/>
        <v>1048.49880952381</v>
      </c>
      <c r="J14" s="87">
        <f t="shared" si="1"/>
        <v>41.2613526316571</v>
      </c>
    </row>
    <row r="15" ht="15"/>
    <row r="16" ht="15.75" spans="2:10">
      <c r="B16" s="128" t="s">
        <v>13</v>
      </c>
      <c r="C16" s="129"/>
      <c r="D16" s="129"/>
      <c r="E16" s="129"/>
      <c r="F16" s="129"/>
      <c r="G16" s="129"/>
      <c r="H16" s="129"/>
      <c r="I16" s="129"/>
      <c r="J16" s="133"/>
    </row>
    <row r="17" ht="15" spans="2:10">
      <c r="B17" s="123" t="s">
        <v>1</v>
      </c>
      <c r="C17" s="124" t="s">
        <v>14</v>
      </c>
      <c r="D17" s="124" t="s">
        <v>15</v>
      </c>
      <c r="E17" s="124" t="s">
        <v>16</v>
      </c>
      <c r="F17" s="124" t="s">
        <v>17</v>
      </c>
      <c r="G17" s="124" t="s">
        <v>18</v>
      </c>
      <c r="H17" s="17" t="s">
        <v>19</v>
      </c>
      <c r="I17" s="134" t="s">
        <v>8</v>
      </c>
      <c r="J17" s="135" t="s">
        <v>9</v>
      </c>
    </row>
    <row r="18" ht="15.75" spans="2:10">
      <c r="B18" s="123">
        <v>1</v>
      </c>
      <c r="C18" s="92">
        <v>326</v>
      </c>
      <c r="D18" s="92">
        <v>336</v>
      </c>
      <c r="E18" s="92">
        <v>323</v>
      </c>
      <c r="F18" s="124">
        <v>319</v>
      </c>
      <c r="G18" s="124">
        <v>321</v>
      </c>
      <c r="H18" s="92">
        <v>317</v>
      </c>
      <c r="I18" s="84">
        <f>AVERAGE(C18:H18)</f>
        <v>323.666666666667</v>
      </c>
      <c r="J18" s="85">
        <f>STDEVP(C18:H18)</f>
        <v>6.20931200339905</v>
      </c>
    </row>
    <row r="19" ht="15.75" spans="2:10">
      <c r="B19" s="123">
        <v>2</v>
      </c>
      <c r="C19" s="92">
        <v>333</v>
      </c>
      <c r="D19" s="92">
        <v>363</v>
      </c>
      <c r="E19" s="92">
        <v>335</v>
      </c>
      <c r="F19" s="124">
        <v>324</v>
      </c>
      <c r="G19" s="124">
        <v>330</v>
      </c>
      <c r="H19" s="92">
        <v>337</v>
      </c>
      <c r="I19" s="84">
        <f t="shared" ref="I19:I24" si="5">AVERAGE(C19:H19)</f>
        <v>337</v>
      </c>
      <c r="J19" s="85">
        <f t="shared" ref="J19:J27" si="6">STDEVP(C19:H19)</f>
        <v>12.3423390543824</v>
      </c>
    </row>
    <row r="20" ht="15.75" spans="2:10">
      <c r="B20" s="123">
        <v>3</v>
      </c>
      <c r="C20" s="92">
        <v>340</v>
      </c>
      <c r="D20" s="92">
        <v>370</v>
      </c>
      <c r="E20" s="92">
        <v>356</v>
      </c>
      <c r="F20" s="124">
        <v>347</v>
      </c>
      <c r="G20" s="124">
        <v>338</v>
      </c>
      <c r="H20" s="92">
        <v>339</v>
      </c>
      <c r="I20" s="84">
        <f t="shared" si="5"/>
        <v>348.333333333333</v>
      </c>
      <c r="J20" s="85">
        <f t="shared" si="6"/>
        <v>11.4987922071069</v>
      </c>
    </row>
    <row r="21" ht="15.75" spans="2:10">
      <c r="B21" s="123">
        <v>4</v>
      </c>
      <c r="C21" s="92">
        <v>343</v>
      </c>
      <c r="D21" s="92">
        <v>373</v>
      </c>
      <c r="E21" s="92">
        <v>368</v>
      </c>
      <c r="F21" s="124">
        <v>351</v>
      </c>
      <c r="G21" s="124">
        <v>359</v>
      </c>
      <c r="H21" s="92">
        <v>349</v>
      </c>
      <c r="I21" s="84">
        <f t="shared" si="5"/>
        <v>357.166666666667</v>
      </c>
      <c r="J21" s="85">
        <f t="shared" si="6"/>
        <v>10.6209959775699</v>
      </c>
    </row>
    <row r="22" ht="15.75" spans="2:10">
      <c r="B22" s="123">
        <v>5</v>
      </c>
      <c r="C22" s="92">
        <v>346</v>
      </c>
      <c r="D22" s="92">
        <v>375</v>
      </c>
      <c r="E22" s="92">
        <v>370</v>
      </c>
      <c r="F22" s="124">
        <v>359</v>
      </c>
      <c r="G22" s="124">
        <v>370</v>
      </c>
      <c r="H22" s="92">
        <v>364</v>
      </c>
      <c r="I22" s="84">
        <f t="shared" si="5"/>
        <v>364</v>
      </c>
      <c r="J22" s="85">
        <f t="shared" si="6"/>
        <v>9.50438495292217</v>
      </c>
    </row>
    <row r="23" ht="15.75" spans="2:10">
      <c r="B23" s="123">
        <v>6</v>
      </c>
      <c r="C23" s="92">
        <v>347</v>
      </c>
      <c r="D23" s="92">
        <v>376</v>
      </c>
      <c r="E23" s="92">
        <v>370</v>
      </c>
      <c r="F23" s="124">
        <v>361</v>
      </c>
      <c r="G23" s="124">
        <v>373</v>
      </c>
      <c r="H23" s="92">
        <v>370</v>
      </c>
      <c r="I23" s="84">
        <f t="shared" si="5"/>
        <v>366.166666666667</v>
      </c>
      <c r="J23" s="85">
        <f t="shared" si="6"/>
        <v>9.71968220788222</v>
      </c>
    </row>
    <row r="24" ht="15.75" spans="2:10">
      <c r="B24" s="123">
        <v>7</v>
      </c>
      <c r="C24" s="92">
        <v>348</v>
      </c>
      <c r="D24" s="92">
        <v>376</v>
      </c>
      <c r="E24" s="92">
        <v>370</v>
      </c>
      <c r="F24" s="124">
        <v>362</v>
      </c>
      <c r="G24" s="124">
        <v>373</v>
      </c>
      <c r="H24" s="92">
        <v>370</v>
      </c>
      <c r="I24" s="84">
        <f t="shared" si="5"/>
        <v>366.5</v>
      </c>
      <c r="J24" s="85">
        <f t="shared" si="6"/>
        <v>9.30501656813857</v>
      </c>
    </row>
    <row r="25" ht="15" spans="2:10">
      <c r="B25" s="123" t="s">
        <v>10</v>
      </c>
      <c r="C25" s="125">
        <f>C20/500*100</f>
        <v>68</v>
      </c>
      <c r="D25" s="125">
        <f t="shared" ref="D25:E25" si="7">D20/500*100</f>
        <v>74</v>
      </c>
      <c r="E25" s="125">
        <f t="shared" si="7"/>
        <v>71.2</v>
      </c>
      <c r="F25" s="125">
        <f t="shared" ref="F25:I25" si="8">F20/500*100</f>
        <v>69.4</v>
      </c>
      <c r="G25" s="125">
        <f t="shared" si="8"/>
        <v>67.6</v>
      </c>
      <c r="H25" s="125">
        <f t="shared" si="8"/>
        <v>67.8</v>
      </c>
      <c r="I25" s="125">
        <f t="shared" si="8"/>
        <v>69.6666666666667</v>
      </c>
      <c r="J25" s="85">
        <f t="shared" si="6"/>
        <v>2.29975844142138</v>
      </c>
    </row>
    <row r="26" ht="15" spans="2:10">
      <c r="B26" s="123" t="s">
        <v>11</v>
      </c>
      <c r="C26" s="125">
        <f>C24/500*100</f>
        <v>69.6</v>
      </c>
      <c r="D26" s="125">
        <f t="shared" ref="D26:I26" si="9">D24/500*100</f>
        <v>75.2</v>
      </c>
      <c r="E26" s="125">
        <f t="shared" si="9"/>
        <v>74</v>
      </c>
      <c r="F26" s="125">
        <f t="shared" si="9"/>
        <v>72.4</v>
      </c>
      <c r="G26" s="125">
        <f t="shared" si="9"/>
        <v>74.6</v>
      </c>
      <c r="H26" s="125">
        <f t="shared" si="9"/>
        <v>74</v>
      </c>
      <c r="I26" s="125">
        <f t="shared" si="9"/>
        <v>73.3</v>
      </c>
      <c r="J26" s="85">
        <f t="shared" si="6"/>
        <v>1.86100331362772</v>
      </c>
    </row>
    <row r="27" ht="15.75" spans="2:10">
      <c r="B27" s="126" t="s">
        <v>12</v>
      </c>
      <c r="C27" s="127">
        <f>(C18/1+C19/2+C20/3+C21/4+C22/5+C23/6+C24/7)</f>
        <v>868.330952380952</v>
      </c>
      <c r="D27" s="127">
        <f t="shared" ref="D27:I27" si="10">(D18/1+D19/2+D20/3+D21/4+D22/5+D23/6+D24/7)</f>
        <v>925.464285714286</v>
      </c>
      <c r="E27" s="127">
        <f t="shared" si="10"/>
        <v>889.690476190476</v>
      </c>
      <c r="F27" s="127">
        <f t="shared" si="10"/>
        <v>868.097619047619</v>
      </c>
      <c r="G27" s="127">
        <f t="shared" si="10"/>
        <v>877.869047619048</v>
      </c>
      <c r="H27" s="127">
        <f t="shared" si="10"/>
        <v>873.073809523809</v>
      </c>
      <c r="I27" s="127">
        <f t="shared" si="10"/>
        <v>883.754365079365</v>
      </c>
      <c r="J27" s="87">
        <f t="shared" si="6"/>
        <v>20.0278201453504</v>
      </c>
    </row>
    <row r="28" ht="15"/>
    <row r="29" ht="15.75" spans="2:10">
      <c r="B29" s="128" t="s">
        <v>20</v>
      </c>
      <c r="C29" s="129"/>
      <c r="D29" s="129"/>
      <c r="E29" s="129"/>
      <c r="F29" s="129"/>
      <c r="G29" s="129"/>
      <c r="H29" s="129"/>
      <c r="I29" s="129"/>
      <c r="J29" s="133"/>
    </row>
    <row r="30" ht="15" spans="2:10">
      <c r="B30" s="120" t="s">
        <v>1</v>
      </c>
      <c r="C30" s="121" t="s">
        <v>21</v>
      </c>
      <c r="D30" s="121" t="s">
        <v>22</v>
      </c>
      <c r="E30" s="121" t="s">
        <v>23</v>
      </c>
      <c r="F30" s="121" t="s">
        <v>24</v>
      </c>
      <c r="G30" s="121" t="s">
        <v>25</v>
      </c>
      <c r="H30" s="121" t="s">
        <v>26</v>
      </c>
      <c r="I30" s="131" t="s">
        <v>8</v>
      </c>
      <c r="J30" s="132" t="s">
        <v>9</v>
      </c>
    </row>
    <row r="31" ht="15" spans="2:10">
      <c r="B31" s="123">
        <v>1</v>
      </c>
      <c r="C31" s="78">
        <v>366</v>
      </c>
      <c r="D31" s="78">
        <v>337</v>
      </c>
      <c r="E31" s="78">
        <v>352</v>
      </c>
      <c r="F31" s="124">
        <v>342</v>
      </c>
      <c r="G31" s="124">
        <v>351</v>
      </c>
      <c r="H31" s="78">
        <v>360</v>
      </c>
      <c r="I31" s="84">
        <f>AVERAGE(C31:H31)</f>
        <v>351.333333333333</v>
      </c>
      <c r="J31" s="85">
        <f>STDEVP(C31:H31)</f>
        <v>9.86013297183269</v>
      </c>
    </row>
    <row r="32" ht="15" spans="2:10">
      <c r="B32" s="123">
        <v>2</v>
      </c>
      <c r="C32" s="78">
        <v>370</v>
      </c>
      <c r="D32" s="78">
        <v>331</v>
      </c>
      <c r="E32" s="78">
        <v>376</v>
      </c>
      <c r="F32" s="124">
        <v>369</v>
      </c>
      <c r="G32" s="124">
        <v>365</v>
      </c>
      <c r="H32" s="78">
        <v>371</v>
      </c>
      <c r="I32" s="84">
        <f t="shared" ref="I32:I37" si="11">AVERAGE(C32:H32)</f>
        <v>363.666666666667</v>
      </c>
      <c r="J32" s="85">
        <f t="shared" ref="J32:J40" si="12">STDEVP(C32:H32)</f>
        <v>14.9629171249756</v>
      </c>
    </row>
    <row r="33" ht="15" spans="2:10">
      <c r="B33" s="123">
        <v>3</v>
      </c>
      <c r="C33" s="78">
        <v>372</v>
      </c>
      <c r="D33" s="78">
        <v>362</v>
      </c>
      <c r="E33" s="78">
        <v>394</v>
      </c>
      <c r="F33" s="124">
        <v>378</v>
      </c>
      <c r="G33" s="124">
        <v>371</v>
      </c>
      <c r="H33" s="78">
        <v>389</v>
      </c>
      <c r="I33" s="84">
        <f t="shared" si="11"/>
        <v>377.666666666667</v>
      </c>
      <c r="J33" s="85">
        <f t="shared" si="12"/>
        <v>10.9341463112378</v>
      </c>
    </row>
    <row r="34" ht="15" spans="2:10">
      <c r="B34" s="123">
        <v>4</v>
      </c>
      <c r="C34" s="78">
        <v>375</v>
      </c>
      <c r="D34" s="78">
        <v>379</v>
      </c>
      <c r="E34" s="78">
        <v>398</v>
      </c>
      <c r="F34" s="124">
        <v>384</v>
      </c>
      <c r="G34" s="124">
        <v>381</v>
      </c>
      <c r="H34" s="78">
        <v>391</v>
      </c>
      <c r="I34" s="84">
        <f t="shared" si="11"/>
        <v>384.666666666667</v>
      </c>
      <c r="J34" s="85">
        <f t="shared" si="12"/>
        <v>7.71722460186015</v>
      </c>
    </row>
    <row r="35" ht="15" spans="2:10">
      <c r="B35" s="123">
        <v>5</v>
      </c>
      <c r="C35" s="78">
        <v>380</v>
      </c>
      <c r="D35" s="78">
        <v>385</v>
      </c>
      <c r="E35" s="78">
        <v>405</v>
      </c>
      <c r="F35" s="124">
        <v>391</v>
      </c>
      <c r="G35" s="124">
        <v>395</v>
      </c>
      <c r="H35" s="78">
        <v>403</v>
      </c>
      <c r="I35" s="84">
        <f t="shared" si="11"/>
        <v>393.166666666667</v>
      </c>
      <c r="J35" s="85">
        <f t="shared" si="12"/>
        <v>8.98919104010787</v>
      </c>
    </row>
    <row r="36" ht="15" spans="2:10">
      <c r="B36" s="123">
        <v>6</v>
      </c>
      <c r="C36" s="78">
        <v>381</v>
      </c>
      <c r="D36" s="78">
        <v>393</v>
      </c>
      <c r="E36" s="78">
        <v>408</v>
      </c>
      <c r="F36" s="124">
        <v>413</v>
      </c>
      <c r="G36" s="124">
        <v>417</v>
      </c>
      <c r="H36" s="78">
        <v>405</v>
      </c>
      <c r="I36" s="84">
        <f t="shared" si="11"/>
        <v>402.833333333333</v>
      </c>
      <c r="J36" s="85">
        <f t="shared" si="12"/>
        <v>12.3074051782747</v>
      </c>
    </row>
    <row r="37" ht="15" spans="2:10">
      <c r="B37" s="123">
        <v>7</v>
      </c>
      <c r="C37" s="78">
        <v>388</v>
      </c>
      <c r="D37" s="78">
        <v>401</v>
      </c>
      <c r="E37" s="78">
        <v>415</v>
      </c>
      <c r="F37" s="124">
        <v>416</v>
      </c>
      <c r="G37" s="124">
        <v>417</v>
      </c>
      <c r="H37" s="78">
        <v>409</v>
      </c>
      <c r="I37" s="84">
        <f t="shared" si="11"/>
        <v>407.666666666667</v>
      </c>
      <c r="J37" s="85">
        <f t="shared" si="12"/>
        <v>10.354816378006</v>
      </c>
    </row>
    <row r="38" ht="15" spans="2:10">
      <c r="B38" s="123" t="s">
        <v>10</v>
      </c>
      <c r="C38" s="125">
        <f>C33/500*100</f>
        <v>74.4</v>
      </c>
      <c r="D38" s="125">
        <f t="shared" ref="D38:I38" si="13">D33/500*100</f>
        <v>72.4</v>
      </c>
      <c r="E38" s="125">
        <f t="shared" si="13"/>
        <v>78.8</v>
      </c>
      <c r="F38" s="125">
        <f t="shared" si="13"/>
        <v>75.6</v>
      </c>
      <c r="G38" s="125">
        <f t="shared" si="13"/>
        <v>74.2</v>
      </c>
      <c r="H38" s="125">
        <f t="shared" si="13"/>
        <v>77.8</v>
      </c>
      <c r="I38" s="125">
        <f t="shared" si="13"/>
        <v>75.5333333333333</v>
      </c>
      <c r="J38" s="85">
        <f t="shared" si="12"/>
        <v>2.18682926224756</v>
      </c>
    </row>
    <row r="39" ht="15" spans="2:10">
      <c r="B39" s="123" t="s">
        <v>11</v>
      </c>
      <c r="C39" s="125">
        <f>C37/500*100</f>
        <v>77.6</v>
      </c>
      <c r="D39" s="125">
        <f t="shared" ref="D39:I39" si="14">D37/500*100</f>
        <v>80.2</v>
      </c>
      <c r="E39" s="125">
        <f t="shared" si="14"/>
        <v>83</v>
      </c>
      <c r="F39" s="125">
        <f t="shared" si="14"/>
        <v>83.2</v>
      </c>
      <c r="G39" s="125">
        <f t="shared" si="14"/>
        <v>83.4</v>
      </c>
      <c r="H39" s="125">
        <f t="shared" si="14"/>
        <v>81.8</v>
      </c>
      <c r="I39" s="125">
        <f t="shared" si="14"/>
        <v>81.5333333333333</v>
      </c>
      <c r="J39" s="85">
        <f t="shared" si="12"/>
        <v>2.0709632756012</v>
      </c>
    </row>
    <row r="40" ht="15.75" spans="2:10">
      <c r="B40" s="126" t="s">
        <v>12</v>
      </c>
      <c r="C40" s="127">
        <f>(C31/1+C32/2+C33/3+C34/4+C35/5+C36/6+C37/7)</f>
        <v>963.678571428571</v>
      </c>
      <c r="D40" s="127">
        <f t="shared" ref="D40:I40" si="15">(D31/1+D32/2+D33/3+D34/4+D35/5+D36/6+D37/7)</f>
        <v>917.702380952381</v>
      </c>
      <c r="E40" s="127">
        <f t="shared" si="15"/>
        <v>979.119047619048</v>
      </c>
      <c r="F40" s="127">
        <f t="shared" si="15"/>
        <v>954.961904761905</v>
      </c>
      <c r="G40" s="127">
        <f t="shared" si="15"/>
        <v>960.488095238095</v>
      </c>
      <c r="H40" s="127">
        <f t="shared" si="15"/>
        <v>979.445238095238</v>
      </c>
      <c r="I40" s="127">
        <f t="shared" si="15"/>
        <v>959.23253968254</v>
      </c>
      <c r="J40" s="87">
        <f t="shared" si="12"/>
        <v>20.6896205855691</v>
      </c>
    </row>
    <row r="42" spans="2:10">
      <c r="B42" s="70" t="s">
        <v>27</v>
      </c>
      <c r="C42" s="71"/>
      <c r="D42" s="71"/>
      <c r="E42" s="71"/>
      <c r="F42" s="71"/>
      <c r="G42" s="71"/>
      <c r="H42" s="71"/>
      <c r="I42" s="71"/>
      <c r="J42" s="71"/>
    </row>
    <row r="43" spans="1:10">
      <c r="A43" s="58"/>
      <c r="B43" s="71"/>
      <c r="C43" s="71"/>
      <c r="D43" s="71"/>
      <c r="E43" s="71"/>
      <c r="F43" s="71"/>
      <c r="G43" s="71"/>
      <c r="H43" s="71"/>
      <c r="I43" s="71"/>
      <c r="J43" s="71"/>
    </row>
    <row r="44" spans="1:10">
      <c r="A44" s="58"/>
      <c r="B44" s="71"/>
      <c r="C44" s="71"/>
      <c r="D44" s="71"/>
      <c r="E44" s="71"/>
      <c r="F44" s="71"/>
      <c r="G44" s="71"/>
      <c r="H44" s="71"/>
      <c r="I44" s="71"/>
      <c r="J44" s="71"/>
    </row>
    <row r="45" spans="1:10">
      <c r="A45" s="58"/>
      <c r="B45" s="71"/>
      <c r="C45" s="71"/>
      <c r="D45" s="71"/>
      <c r="E45" s="71"/>
      <c r="F45" s="71"/>
      <c r="G45" s="71"/>
      <c r="H45" s="71"/>
      <c r="I45" s="71"/>
      <c r="J45" s="71"/>
    </row>
    <row r="46" spans="1:10">
      <c r="A46" s="58"/>
      <c r="B46" s="71"/>
      <c r="C46" s="71"/>
      <c r="D46" s="71"/>
      <c r="E46" s="71"/>
      <c r="F46" s="71"/>
      <c r="G46" s="71"/>
      <c r="H46" s="71"/>
      <c r="I46" s="71"/>
      <c r="J46" s="71"/>
    </row>
    <row r="47" spans="1:10">
      <c r="A47" s="58"/>
      <c r="B47" s="71"/>
      <c r="C47" s="71"/>
      <c r="D47" s="71"/>
      <c r="E47" s="71"/>
      <c r="F47" s="71"/>
      <c r="G47" s="71"/>
      <c r="H47" s="71"/>
      <c r="I47" s="71"/>
      <c r="J47" s="71"/>
    </row>
    <row r="51" spans="7:7">
      <c r="G51" s="58"/>
    </row>
    <row r="68" spans="3:5">
      <c r="C68" s="136"/>
      <c r="D68" s="136"/>
      <c r="E68" s="136"/>
    </row>
    <row r="69" spans="3:5">
      <c r="C69" s="136"/>
      <c r="D69" s="136"/>
      <c r="E69" s="136"/>
    </row>
    <row r="70" spans="3:5">
      <c r="C70" s="136"/>
      <c r="D70" s="136"/>
      <c r="E70" s="136"/>
    </row>
    <row r="73" spans="2:7">
      <c r="B73" s="58"/>
      <c r="C73" s="58"/>
      <c r="D73" s="58"/>
      <c r="E73" s="58"/>
      <c r="F73" s="58"/>
      <c r="G73" s="58"/>
    </row>
    <row r="74" spans="2:7">
      <c r="B74" s="58"/>
      <c r="C74" s="58"/>
      <c r="D74" s="58"/>
      <c r="E74" s="58"/>
      <c r="F74" s="58"/>
      <c r="G74" s="58"/>
    </row>
    <row r="75" ht="15" spans="2:7">
      <c r="B75" s="58"/>
      <c r="C75" s="124"/>
      <c r="D75" s="58"/>
      <c r="E75" s="58"/>
      <c r="F75" s="58"/>
      <c r="G75" s="58"/>
    </row>
    <row r="76" ht="15" spans="2:7">
      <c r="B76" s="58"/>
      <c r="C76" s="124"/>
      <c r="D76" s="58"/>
      <c r="E76" s="58"/>
      <c r="F76" s="57"/>
      <c r="G76" s="58"/>
    </row>
    <row r="77" ht="15" spans="2:7">
      <c r="B77" s="58"/>
      <c r="C77" s="124"/>
      <c r="D77" s="57"/>
      <c r="E77" s="57"/>
      <c r="F77" s="57"/>
      <c r="G77" s="58"/>
    </row>
    <row r="78" spans="2:7">
      <c r="B78" s="58"/>
      <c r="C78" s="58"/>
      <c r="D78" s="58"/>
      <c r="E78" s="58"/>
      <c r="F78" s="58"/>
      <c r="G78" s="58"/>
    </row>
    <row r="79" spans="2:7">
      <c r="B79" s="58"/>
      <c r="C79" s="58"/>
      <c r="D79" s="58"/>
      <c r="E79" s="58"/>
      <c r="F79" s="58"/>
      <c r="G79" s="58"/>
    </row>
    <row r="80" spans="2:7">
      <c r="B80" s="58"/>
      <c r="C80" s="58"/>
      <c r="D80" s="58"/>
      <c r="E80" s="58"/>
      <c r="F80" s="58"/>
      <c r="G80" s="58"/>
    </row>
    <row r="81" spans="2:7">
      <c r="B81" s="58"/>
      <c r="C81" s="58"/>
      <c r="D81" s="58"/>
      <c r="E81" s="58"/>
      <c r="F81" s="58"/>
      <c r="G81" s="58"/>
    </row>
    <row r="82" spans="2:7">
      <c r="B82" s="58"/>
      <c r="C82" s="137"/>
      <c r="D82" s="137"/>
      <c r="E82" s="137"/>
      <c r="F82" s="137"/>
      <c r="G82" s="58"/>
    </row>
    <row r="83" spans="2:7">
      <c r="B83" s="58"/>
      <c r="C83" s="138"/>
      <c r="D83" s="137"/>
      <c r="E83" s="137"/>
      <c r="F83" s="137"/>
      <c r="G83" s="58"/>
    </row>
    <row r="84" spans="2:7">
      <c r="B84" s="58"/>
      <c r="C84" s="137"/>
      <c r="D84" s="137"/>
      <c r="E84" s="137"/>
      <c r="F84" s="137"/>
      <c r="G84" s="58"/>
    </row>
    <row r="85" spans="2:7">
      <c r="B85" s="58"/>
      <c r="C85" s="137"/>
      <c r="D85" s="137"/>
      <c r="E85" s="137"/>
      <c r="F85" s="137"/>
      <c r="G85" s="58"/>
    </row>
    <row r="86" ht="15" spans="2:7">
      <c r="B86" s="58"/>
      <c r="C86" s="17"/>
      <c r="D86" s="139"/>
      <c r="E86" s="139"/>
      <c r="F86" s="139"/>
      <c r="G86" s="58"/>
    </row>
    <row r="87" ht="15" spans="2:7">
      <c r="B87" s="58"/>
      <c r="C87" s="17"/>
      <c r="D87" s="139"/>
      <c r="E87" s="139"/>
      <c r="F87" s="139"/>
      <c r="G87" s="58"/>
    </row>
    <row r="88" spans="2:7">
      <c r="B88" s="58"/>
      <c r="C88" s="58"/>
      <c r="D88" s="58"/>
      <c r="E88" s="58"/>
      <c r="F88" s="58"/>
      <c r="G88" s="58"/>
    </row>
    <row r="89" spans="2:7">
      <c r="B89" s="58"/>
      <c r="C89" s="58"/>
      <c r="D89" s="58"/>
      <c r="E89" s="58"/>
      <c r="F89" s="58"/>
      <c r="G89" s="58"/>
    </row>
    <row r="90" spans="2:7">
      <c r="B90" s="58"/>
      <c r="C90" s="58"/>
      <c r="D90" s="58"/>
      <c r="E90" s="58"/>
      <c r="F90" s="58"/>
      <c r="G90" s="58"/>
    </row>
    <row r="93" spans="2:9">
      <c r="B93" s="58"/>
      <c r="C93" s="58"/>
      <c r="D93" s="58"/>
      <c r="E93" s="58"/>
      <c r="F93" s="58"/>
      <c r="G93" s="58"/>
      <c r="H93" s="58"/>
      <c r="I93" s="58"/>
    </row>
    <row r="94" spans="2:9">
      <c r="B94" s="58"/>
      <c r="C94" s="58"/>
      <c r="D94" s="58"/>
      <c r="E94" s="58"/>
      <c r="F94" s="58"/>
      <c r="G94" s="58"/>
      <c r="H94" s="58"/>
      <c r="I94" s="58"/>
    </row>
    <row r="95" ht="18" customHeight="1" spans="2:9">
      <c r="B95" s="58"/>
      <c r="C95" s="58"/>
      <c r="D95" s="58"/>
      <c r="E95" s="58"/>
      <c r="F95" s="58"/>
      <c r="G95" s="58"/>
      <c r="H95" s="58"/>
      <c r="I95" s="58"/>
    </row>
    <row r="96" ht="15.95" customHeight="1" spans="2:9">
      <c r="B96" s="58"/>
      <c r="C96" s="124"/>
      <c r="D96" s="124"/>
      <c r="E96" s="124"/>
      <c r="F96" s="124"/>
      <c r="G96" s="124"/>
      <c r="H96" s="124"/>
      <c r="I96" s="143"/>
    </row>
    <row r="97" ht="15.95" customHeight="1" spans="2:9">
      <c r="B97" s="58"/>
      <c r="C97" s="124"/>
      <c r="D97" s="124"/>
      <c r="E97" s="124"/>
      <c r="F97" s="124"/>
      <c r="G97" s="125"/>
      <c r="H97" s="125"/>
      <c r="I97" s="58"/>
    </row>
    <row r="98" ht="15.95" customHeight="1" spans="2:9">
      <c r="B98" s="58"/>
      <c r="C98" s="124"/>
      <c r="D98" s="92"/>
      <c r="E98" s="92"/>
      <c r="F98" s="92"/>
      <c r="G98" s="140"/>
      <c r="H98" s="140"/>
      <c r="I98" s="58"/>
    </row>
    <row r="99" ht="15.75" spans="2:9">
      <c r="B99" s="58"/>
      <c r="C99" s="124"/>
      <c r="D99" s="92"/>
      <c r="E99" s="92"/>
      <c r="F99" s="92"/>
      <c r="G99" s="140"/>
      <c r="H99" s="140"/>
      <c r="I99" s="58"/>
    </row>
    <row r="100" ht="15.75" spans="2:9">
      <c r="B100" s="58"/>
      <c r="C100" s="124"/>
      <c r="D100" s="92"/>
      <c r="E100" s="92"/>
      <c r="F100" s="92"/>
      <c r="G100" s="140"/>
      <c r="H100" s="140"/>
      <c r="I100" s="58"/>
    </row>
    <row r="101" ht="15.75" spans="2:9">
      <c r="B101" s="58"/>
      <c r="C101" s="124"/>
      <c r="D101" s="92"/>
      <c r="E101" s="92"/>
      <c r="F101" s="92"/>
      <c r="G101" s="140"/>
      <c r="H101" s="140"/>
      <c r="I101" s="58"/>
    </row>
    <row r="102" ht="15.75" spans="2:9">
      <c r="B102" s="58"/>
      <c r="C102" s="124"/>
      <c r="D102" s="92"/>
      <c r="E102" s="92"/>
      <c r="F102" s="92"/>
      <c r="G102" s="140"/>
      <c r="H102" s="140"/>
      <c r="I102" s="58"/>
    </row>
    <row r="103" ht="15.75" spans="2:9">
      <c r="B103" s="58"/>
      <c r="C103" s="124"/>
      <c r="D103" s="92"/>
      <c r="E103" s="92"/>
      <c r="F103" s="92"/>
      <c r="G103" s="140"/>
      <c r="H103" s="140"/>
      <c r="I103" s="58"/>
    </row>
    <row r="104" ht="15.75" spans="2:9">
      <c r="B104" s="58"/>
      <c r="C104" s="124"/>
      <c r="D104" s="92"/>
      <c r="E104" s="92"/>
      <c r="F104" s="92"/>
      <c r="G104" s="140"/>
      <c r="H104" s="140"/>
      <c r="I104" s="58"/>
    </row>
    <row r="105" ht="15" spans="2:9">
      <c r="B105" s="58"/>
      <c r="C105" s="124"/>
      <c r="D105" s="141"/>
      <c r="E105" s="141"/>
      <c r="F105" s="141"/>
      <c r="G105" s="141"/>
      <c r="H105" s="142"/>
      <c r="I105" s="58"/>
    </row>
    <row r="106" ht="15" spans="2:9">
      <c r="B106" s="58"/>
      <c r="C106" s="124"/>
      <c r="D106" s="141"/>
      <c r="E106" s="141"/>
      <c r="F106" s="141"/>
      <c r="G106" s="141"/>
      <c r="H106" s="142"/>
      <c r="I106" s="58"/>
    </row>
    <row r="107" ht="15" spans="2:9">
      <c r="B107" s="58"/>
      <c r="C107" s="124"/>
      <c r="D107" s="141"/>
      <c r="E107" s="141"/>
      <c r="F107" s="141"/>
      <c r="G107" s="141"/>
      <c r="H107" s="142"/>
      <c r="I107" s="58"/>
    </row>
    <row r="108" spans="2:9">
      <c r="B108" s="58"/>
      <c r="C108" s="58"/>
      <c r="D108" s="58"/>
      <c r="E108" s="58"/>
      <c r="F108" s="58"/>
      <c r="G108" s="58"/>
      <c r="H108" s="58"/>
      <c r="I108" s="58"/>
    </row>
    <row r="109" spans="2:9">
      <c r="B109" s="58"/>
      <c r="C109" s="58"/>
      <c r="D109" s="58"/>
      <c r="E109" s="58"/>
      <c r="F109" s="58"/>
      <c r="G109" s="58"/>
      <c r="H109" s="58"/>
      <c r="I109" s="58"/>
    </row>
    <row r="110" spans="2:9">
      <c r="B110" s="58"/>
      <c r="C110" s="58"/>
      <c r="D110" s="58"/>
      <c r="E110" s="58"/>
      <c r="F110" s="58"/>
      <c r="G110" s="58"/>
      <c r="H110" s="58"/>
      <c r="I110" s="58"/>
    </row>
    <row r="111" spans="2:9">
      <c r="B111" s="58"/>
      <c r="C111" s="58"/>
      <c r="D111" s="58"/>
      <c r="E111" s="58"/>
      <c r="F111" s="58"/>
      <c r="G111" s="58"/>
      <c r="H111" s="58"/>
      <c r="I111" s="58"/>
    </row>
  </sheetData>
  <mergeCells count="5">
    <mergeCell ref="B3:J3"/>
    <mergeCell ref="B16:J16"/>
    <mergeCell ref="B29:J29"/>
    <mergeCell ref="C96:H96"/>
    <mergeCell ref="B42:J47"/>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H107"/>
  <sheetViews>
    <sheetView workbookViewId="0">
      <selection activeCell="H18" sqref="H18"/>
    </sheetView>
  </sheetViews>
  <sheetFormatPr defaultColWidth="9" defaultRowHeight="15.75" outlineLevelCol="7"/>
  <cols>
    <col min="1" max="1" width="7.875" style="11" customWidth="1"/>
    <col min="2" max="2" width="9" style="11"/>
    <col min="3" max="3" width="21.5" style="11" customWidth="1"/>
    <col min="4" max="4" width="11" style="11" customWidth="1"/>
    <col min="5" max="7" width="9" style="11"/>
    <col min="8" max="8" width="9" style="12"/>
    <col min="9" max="16384" width="9" style="11"/>
  </cols>
  <sheetData>
    <row r="3" spans="2:8">
      <c r="B3" s="13" t="s">
        <v>32</v>
      </c>
      <c r="C3" s="14" t="s">
        <v>91</v>
      </c>
      <c r="D3" s="14" t="s">
        <v>92</v>
      </c>
      <c r="E3" s="14">
        <v>1</v>
      </c>
      <c r="F3" s="14">
        <v>2</v>
      </c>
      <c r="G3" s="14">
        <v>3</v>
      </c>
      <c r="H3" s="15" t="s">
        <v>8</v>
      </c>
    </row>
    <row r="4" ht="15" customHeight="1" spans="2:8">
      <c r="B4" s="16" t="s">
        <v>36</v>
      </c>
      <c r="C4" s="17" t="s">
        <v>94</v>
      </c>
      <c r="D4" s="18" t="s">
        <v>95</v>
      </c>
      <c r="E4" s="17">
        <v>3.43944761741196</v>
      </c>
      <c r="F4" s="17">
        <v>3.46370962110132</v>
      </c>
      <c r="G4" s="17">
        <v>3.72193474535622</v>
      </c>
      <c r="H4" s="19">
        <f>AVERAGE(E4:G4)</f>
        <v>3.5416973279565</v>
      </c>
    </row>
    <row r="5" spans="2:8">
      <c r="B5" s="16"/>
      <c r="C5" s="17" t="s">
        <v>96</v>
      </c>
      <c r="D5" s="18" t="s">
        <v>97</v>
      </c>
      <c r="E5" s="17">
        <v>1.87167528623775</v>
      </c>
      <c r="F5" s="17">
        <v>0.99978611931043</v>
      </c>
      <c r="G5" s="17">
        <v>0.751254371301982</v>
      </c>
      <c r="H5" s="19">
        <f t="shared" ref="H5:H7" si="0">AVERAGE(E5:G5)</f>
        <v>1.20757192561672</v>
      </c>
    </row>
    <row r="6" spans="2:8">
      <c r="B6" s="16"/>
      <c r="C6" s="17" t="s">
        <v>98</v>
      </c>
      <c r="D6" s="18" t="s">
        <v>99</v>
      </c>
      <c r="E6" s="17">
        <v>2.2493488947205</v>
      </c>
      <c r="F6" s="17">
        <v>1.46055711342741</v>
      </c>
      <c r="G6" s="17">
        <v>1.33374870267381</v>
      </c>
      <c r="H6" s="19">
        <f t="shared" si="0"/>
        <v>1.68121823694057</v>
      </c>
    </row>
    <row r="7" ht="16.5" spans="2:8">
      <c r="B7" s="20"/>
      <c r="C7" s="21" t="s">
        <v>100</v>
      </c>
      <c r="D7" s="22" t="s">
        <v>101</v>
      </c>
      <c r="E7" s="21">
        <v>1.39050658946358</v>
      </c>
      <c r="F7" s="21">
        <v>0.973704742284941</v>
      </c>
      <c r="G7" s="21">
        <v>0.69354932539038</v>
      </c>
      <c r="H7" s="23">
        <f t="shared" si="0"/>
        <v>1.01925355237963</v>
      </c>
    </row>
    <row r="8" spans="2:7">
      <c r="B8" s="24"/>
      <c r="C8" s="25"/>
      <c r="D8" s="25"/>
      <c r="E8" s="25"/>
      <c r="F8" s="26"/>
      <c r="G8" s="26"/>
    </row>
    <row r="9" spans="2:7">
      <c r="B9" s="24"/>
      <c r="C9" s="25"/>
      <c r="D9" s="25"/>
      <c r="E9" s="25"/>
      <c r="F9" s="26"/>
      <c r="G9" s="26"/>
    </row>
    <row r="10" spans="2:7">
      <c r="B10" s="24"/>
      <c r="C10" s="25"/>
      <c r="D10" s="25"/>
      <c r="E10" s="25"/>
      <c r="F10" s="26"/>
      <c r="G10" s="26"/>
    </row>
    <row r="11" spans="2:8">
      <c r="B11" s="13" t="s">
        <v>32</v>
      </c>
      <c r="C11" s="14" t="s">
        <v>91</v>
      </c>
      <c r="D11" s="14" t="s">
        <v>92</v>
      </c>
      <c r="E11" s="14">
        <v>1</v>
      </c>
      <c r="F11" s="14">
        <v>2</v>
      </c>
      <c r="G11" s="14">
        <v>3</v>
      </c>
      <c r="H11" s="15" t="s">
        <v>8</v>
      </c>
    </row>
    <row r="12" ht="14.25" customHeight="1" spans="2:8">
      <c r="B12" s="16" t="s">
        <v>93</v>
      </c>
      <c r="C12" s="17" t="s">
        <v>94</v>
      </c>
      <c r="D12" s="18" t="s">
        <v>95</v>
      </c>
      <c r="E12" s="17">
        <v>4.37588375481047</v>
      </c>
      <c r="F12" s="17">
        <v>1.54684763069493</v>
      </c>
      <c r="G12" s="17">
        <v>1.61655818021559</v>
      </c>
      <c r="H12" s="19">
        <f>AVERAGE(E12:G12)</f>
        <v>2.513096521907</v>
      </c>
    </row>
    <row r="13" ht="14.25" customHeight="1" spans="2:8">
      <c r="B13" s="16"/>
      <c r="C13" s="17" t="s">
        <v>96</v>
      </c>
      <c r="D13" s="18" t="s">
        <v>97</v>
      </c>
      <c r="E13" s="17">
        <v>0.711146774678832</v>
      </c>
      <c r="F13" s="17">
        <v>0.534195147972772</v>
      </c>
      <c r="G13" s="17">
        <v>0.812028065479352</v>
      </c>
      <c r="H13" s="19">
        <f t="shared" ref="H13:H23" si="1">AVERAGE(E13:G13)</f>
        <v>0.685789996043652</v>
      </c>
    </row>
    <row r="14" ht="14.25" customHeight="1" spans="2:8">
      <c r="B14" s="16"/>
      <c r="C14" s="17" t="s">
        <v>98</v>
      </c>
      <c r="D14" s="18" t="s">
        <v>99</v>
      </c>
      <c r="E14" s="17">
        <v>3.16477492190406</v>
      </c>
      <c r="F14" s="17">
        <v>3.69239815323402</v>
      </c>
      <c r="G14" s="17">
        <v>2.10159662936943</v>
      </c>
      <c r="H14" s="19">
        <f t="shared" si="1"/>
        <v>2.98625656816917</v>
      </c>
    </row>
    <row r="15" ht="14.25" customHeight="1" spans="2:8">
      <c r="B15" s="16"/>
      <c r="C15" s="17" t="s">
        <v>100</v>
      </c>
      <c r="D15" s="18" t="s">
        <v>101</v>
      </c>
      <c r="E15" s="17">
        <v>2.55875419217775</v>
      </c>
      <c r="F15" s="17">
        <v>3.38891337351615</v>
      </c>
      <c r="G15" s="17">
        <v>1.02516908749728</v>
      </c>
      <c r="H15" s="19">
        <f t="shared" si="1"/>
        <v>2.32427888439706</v>
      </c>
    </row>
    <row r="16" spans="2:8">
      <c r="B16" s="27" t="s">
        <v>102</v>
      </c>
      <c r="C16" s="17" t="s">
        <v>94</v>
      </c>
      <c r="D16" s="18" t="s">
        <v>95</v>
      </c>
      <c r="E16" s="17">
        <v>4.30201981973778</v>
      </c>
      <c r="F16" s="17">
        <v>3.74407191973492</v>
      </c>
      <c r="G16" s="17">
        <v>3.13087508396786</v>
      </c>
      <c r="H16" s="19">
        <f t="shared" si="1"/>
        <v>3.72565560781352</v>
      </c>
    </row>
    <row r="17" spans="2:8">
      <c r="B17" s="27"/>
      <c r="C17" s="17" t="s">
        <v>96</v>
      </c>
      <c r="D17" s="18" t="s">
        <v>97</v>
      </c>
      <c r="E17" s="17">
        <v>2.42990956212808</v>
      </c>
      <c r="F17" s="17">
        <v>1.6195079179713</v>
      </c>
      <c r="G17" s="17">
        <v>0.859925724593213</v>
      </c>
      <c r="H17" s="19">
        <f t="shared" si="1"/>
        <v>1.63644773489753</v>
      </c>
    </row>
    <row r="18" spans="2:8">
      <c r="B18" s="27"/>
      <c r="C18" s="17" t="s">
        <v>98</v>
      </c>
      <c r="D18" s="18" t="s">
        <v>99</v>
      </c>
      <c r="E18" s="17">
        <v>1.68057261209312</v>
      </c>
      <c r="F18" s="17">
        <v>2.19629199086075</v>
      </c>
      <c r="G18" s="17">
        <v>1.78172504778461</v>
      </c>
      <c r="H18" s="19">
        <f t="shared" si="1"/>
        <v>1.88619655024616</v>
      </c>
    </row>
    <row r="19" spans="2:8">
      <c r="B19" s="27"/>
      <c r="C19" s="17" t="s">
        <v>100</v>
      </c>
      <c r="D19" s="18" t="s">
        <v>101</v>
      </c>
      <c r="E19" s="17">
        <v>1.92065441382071</v>
      </c>
      <c r="F19" s="17">
        <v>1.24654410292097</v>
      </c>
      <c r="G19" s="17">
        <v>0.689700018497267</v>
      </c>
      <c r="H19" s="19">
        <f t="shared" si="1"/>
        <v>1.28563284507965</v>
      </c>
    </row>
    <row r="20" spans="2:8">
      <c r="B20" s="28" t="s">
        <v>103</v>
      </c>
      <c r="C20" s="17" t="s">
        <v>94</v>
      </c>
      <c r="D20" s="18" t="s">
        <v>95</v>
      </c>
      <c r="E20" s="17">
        <v>2.24282193455174</v>
      </c>
      <c r="F20" s="17">
        <v>2.64770036566246</v>
      </c>
      <c r="G20" s="17">
        <v>2.44989953760893</v>
      </c>
      <c r="H20" s="19">
        <f t="shared" si="1"/>
        <v>2.44680727927438</v>
      </c>
    </row>
    <row r="21" spans="2:8">
      <c r="B21" s="28"/>
      <c r="C21" s="17" t="s">
        <v>96</v>
      </c>
      <c r="D21" s="18" t="s">
        <v>97</v>
      </c>
      <c r="E21" s="17">
        <v>0.818388192425718</v>
      </c>
      <c r="F21" s="17">
        <v>0.319779134159969</v>
      </c>
      <c r="G21" s="17">
        <v>0.13536944894033</v>
      </c>
      <c r="H21" s="19">
        <f t="shared" si="1"/>
        <v>0.424512258508672</v>
      </c>
    </row>
    <row r="22" spans="2:8">
      <c r="B22" s="28"/>
      <c r="C22" s="17" t="s">
        <v>98</v>
      </c>
      <c r="D22" s="18" t="s">
        <v>99</v>
      </c>
      <c r="E22" s="17">
        <v>2.78963627331201</v>
      </c>
      <c r="F22" s="17">
        <v>3.08841760875657</v>
      </c>
      <c r="G22" s="17">
        <v>2.30716626020041</v>
      </c>
      <c r="H22" s="19">
        <f t="shared" si="1"/>
        <v>2.72840671408966</v>
      </c>
    </row>
    <row r="23" ht="16.5" spans="2:8">
      <c r="B23" s="29"/>
      <c r="C23" s="21" t="s">
        <v>100</v>
      </c>
      <c r="D23" s="22" t="s">
        <v>101</v>
      </c>
      <c r="E23" s="21">
        <v>0.797038935232004</v>
      </c>
      <c r="F23" s="21">
        <v>1.09002974426703</v>
      </c>
      <c r="G23" s="21">
        <v>2.40970698287598</v>
      </c>
      <c r="H23" s="23">
        <f t="shared" si="1"/>
        <v>1.432258554125</v>
      </c>
    </row>
    <row r="25" spans="2:8">
      <c r="B25" s="13" t="s">
        <v>32</v>
      </c>
      <c r="C25" s="14" t="s">
        <v>91</v>
      </c>
      <c r="D25" s="14" t="s">
        <v>92</v>
      </c>
      <c r="E25" s="14">
        <v>1</v>
      </c>
      <c r="F25" s="14">
        <v>2</v>
      </c>
      <c r="G25" s="14">
        <v>3</v>
      </c>
      <c r="H25" s="15" t="s">
        <v>8</v>
      </c>
    </row>
    <row r="26" spans="2:8">
      <c r="B26" s="16" t="s">
        <v>104</v>
      </c>
      <c r="C26" s="17" t="s">
        <v>94</v>
      </c>
      <c r="D26" s="18" t="s">
        <v>95</v>
      </c>
      <c r="E26" s="17">
        <v>3.90585943216433</v>
      </c>
      <c r="F26" s="17">
        <v>3.84451672594596</v>
      </c>
      <c r="G26" s="17">
        <v>3.27612748094191</v>
      </c>
      <c r="H26" s="19">
        <f>AVERAGE(E26:G26)</f>
        <v>3.6755012130174</v>
      </c>
    </row>
    <row r="27" spans="2:8">
      <c r="B27" s="16"/>
      <c r="C27" s="17" t="s">
        <v>96</v>
      </c>
      <c r="D27" s="18" t="s">
        <v>97</v>
      </c>
      <c r="E27" s="17">
        <v>0.292777253947534</v>
      </c>
      <c r="F27" s="17">
        <v>0.330886548270669</v>
      </c>
      <c r="G27" s="17">
        <v>0.502840995161577</v>
      </c>
      <c r="H27" s="19">
        <f t="shared" ref="H27:H37" si="2">AVERAGE(E27:G27)</f>
        <v>0.375501599126593</v>
      </c>
    </row>
    <row r="28" spans="2:8">
      <c r="B28" s="16"/>
      <c r="C28" s="17" t="s">
        <v>98</v>
      </c>
      <c r="D28" s="18" t="s">
        <v>99</v>
      </c>
      <c r="E28" s="17">
        <v>7.69876883423777</v>
      </c>
      <c r="F28" s="17">
        <v>9.1735178460849</v>
      </c>
      <c r="G28" s="17">
        <v>7.06388909988248</v>
      </c>
      <c r="H28" s="19">
        <f t="shared" si="2"/>
        <v>7.97872526006838</v>
      </c>
    </row>
    <row r="29" spans="2:8">
      <c r="B29" s="16"/>
      <c r="C29" s="17" t="s">
        <v>100</v>
      </c>
      <c r="D29" s="18" t="s">
        <v>101</v>
      </c>
      <c r="E29" s="17">
        <v>7.65124556982889</v>
      </c>
      <c r="F29" s="17">
        <v>7.03052392302409</v>
      </c>
      <c r="G29" s="17">
        <v>6.33672404548281</v>
      </c>
      <c r="H29" s="19">
        <f t="shared" si="2"/>
        <v>7.0061645127786</v>
      </c>
    </row>
    <row r="30" spans="2:8">
      <c r="B30" s="27" t="s">
        <v>105</v>
      </c>
      <c r="C30" s="17" t="s">
        <v>94</v>
      </c>
      <c r="D30" s="18" t="s">
        <v>95</v>
      </c>
      <c r="E30" s="17">
        <v>2.25492218117104</v>
      </c>
      <c r="F30" s="17">
        <v>2.76466577230216</v>
      </c>
      <c r="G30" s="17">
        <v>2.96174055871479</v>
      </c>
      <c r="H30" s="19">
        <f t="shared" si="2"/>
        <v>2.660442837396</v>
      </c>
    </row>
    <row r="31" spans="2:8">
      <c r="B31" s="27"/>
      <c r="C31" s="17" t="s">
        <v>96</v>
      </c>
      <c r="D31" s="18" t="s">
        <v>97</v>
      </c>
      <c r="E31" s="17">
        <v>1.17543353976138</v>
      </c>
      <c r="F31" s="17">
        <v>0.739170432374072</v>
      </c>
      <c r="G31" s="17">
        <v>0.970812658924974</v>
      </c>
      <c r="H31" s="19">
        <f t="shared" si="2"/>
        <v>0.961805543686809</v>
      </c>
    </row>
    <row r="32" spans="2:8">
      <c r="B32" s="27"/>
      <c r="C32" s="17" t="s">
        <v>98</v>
      </c>
      <c r="D32" s="18" t="s">
        <v>99</v>
      </c>
      <c r="E32" s="17">
        <v>3.20535615712321</v>
      </c>
      <c r="F32" s="17">
        <v>4.19934506508168</v>
      </c>
      <c r="G32" s="17">
        <v>4.67490849476528</v>
      </c>
      <c r="H32" s="19">
        <f t="shared" si="2"/>
        <v>4.02653657232339</v>
      </c>
    </row>
    <row r="33" spans="2:8">
      <c r="B33" s="27"/>
      <c r="C33" s="17" t="s">
        <v>100</v>
      </c>
      <c r="D33" s="18" t="s">
        <v>101</v>
      </c>
      <c r="E33" s="17">
        <v>1.335565065468</v>
      </c>
      <c r="F33" s="17">
        <v>1.72639741564469</v>
      </c>
      <c r="G33" s="17">
        <v>2.67888014868572</v>
      </c>
      <c r="H33" s="19">
        <f t="shared" si="2"/>
        <v>1.9136142099328</v>
      </c>
    </row>
    <row r="34" spans="2:8">
      <c r="B34" s="28" t="s">
        <v>106</v>
      </c>
      <c r="C34" s="17" t="s">
        <v>94</v>
      </c>
      <c r="D34" s="18" t="s">
        <v>95</v>
      </c>
      <c r="E34" s="17">
        <v>3.07603110084825</v>
      </c>
      <c r="F34" s="17">
        <v>2.22922425080381</v>
      </c>
      <c r="G34" s="17">
        <v>3.50163046659183</v>
      </c>
      <c r="H34" s="19">
        <f t="shared" si="2"/>
        <v>2.9356286060813</v>
      </c>
    </row>
    <row r="35" spans="2:8">
      <c r="B35" s="28"/>
      <c r="C35" s="17" t="s">
        <v>96</v>
      </c>
      <c r="D35" s="18" t="s">
        <v>97</v>
      </c>
      <c r="E35" s="17">
        <v>0.248488906956278</v>
      </c>
      <c r="F35" s="17">
        <v>0.782069926666837</v>
      </c>
      <c r="G35" s="17">
        <v>0.914471648277236</v>
      </c>
      <c r="H35" s="19">
        <f t="shared" si="2"/>
        <v>0.648343493966784</v>
      </c>
    </row>
    <row r="36" spans="2:8">
      <c r="B36" s="28"/>
      <c r="C36" s="17" t="s">
        <v>98</v>
      </c>
      <c r="D36" s="18" t="s">
        <v>99</v>
      </c>
      <c r="E36" s="17">
        <v>4.68686091404607</v>
      </c>
      <c r="F36" s="17">
        <v>5.05398522174989</v>
      </c>
      <c r="G36" s="17">
        <v>4.32026819280694</v>
      </c>
      <c r="H36" s="19">
        <f t="shared" si="2"/>
        <v>4.6870381095343</v>
      </c>
    </row>
    <row r="37" ht="16.5" spans="2:8">
      <c r="B37" s="29"/>
      <c r="C37" s="21" t="s">
        <v>100</v>
      </c>
      <c r="D37" s="22" t="s">
        <v>101</v>
      </c>
      <c r="E37" s="21">
        <v>5.30801115566664</v>
      </c>
      <c r="F37" s="21">
        <v>3.44337454668674</v>
      </c>
      <c r="G37" s="21">
        <v>3.99214655791021</v>
      </c>
      <c r="H37" s="23">
        <f t="shared" si="2"/>
        <v>4.24784408675453</v>
      </c>
    </row>
    <row r="39" spans="2:8">
      <c r="B39" s="13" t="s">
        <v>32</v>
      </c>
      <c r="C39" s="14" t="s">
        <v>91</v>
      </c>
      <c r="D39" s="14" t="s">
        <v>92</v>
      </c>
      <c r="E39" s="14">
        <v>1</v>
      </c>
      <c r="F39" s="14">
        <v>2</v>
      </c>
      <c r="G39" s="14">
        <v>3</v>
      </c>
      <c r="H39" s="15" t="s">
        <v>8</v>
      </c>
    </row>
    <row r="40" spans="2:8">
      <c r="B40" s="16" t="s">
        <v>107</v>
      </c>
      <c r="C40" s="17" t="s">
        <v>94</v>
      </c>
      <c r="D40" s="18" t="s">
        <v>95</v>
      </c>
      <c r="E40" s="17">
        <v>3.14722416375547</v>
      </c>
      <c r="F40" s="17">
        <v>3.07361151415424</v>
      </c>
      <c r="G40" s="17">
        <v>3.99308343269627</v>
      </c>
      <c r="H40" s="19">
        <f>AVERAGE(E40:G40)</f>
        <v>3.40463970353533</v>
      </c>
    </row>
    <row r="41" spans="2:8">
      <c r="B41" s="16"/>
      <c r="C41" s="17" t="s">
        <v>96</v>
      </c>
      <c r="D41" s="18" t="s">
        <v>97</v>
      </c>
      <c r="E41" s="17">
        <v>0.271719050490049</v>
      </c>
      <c r="F41" s="17">
        <v>0.517782676367136</v>
      </c>
      <c r="G41" s="17">
        <v>0.140087766686429</v>
      </c>
      <c r="H41" s="19">
        <f t="shared" ref="H41:H51" si="3">AVERAGE(E41:G41)</f>
        <v>0.309863164514538</v>
      </c>
    </row>
    <row r="42" spans="2:8">
      <c r="B42" s="16"/>
      <c r="C42" s="17" t="s">
        <v>98</v>
      </c>
      <c r="D42" s="18" t="s">
        <v>99</v>
      </c>
      <c r="E42" s="17">
        <v>5.91743709956107</v>
      </c>
      <c r="F42" s="17">
        <v>4.86345513678334</v>
      </c>
      <c r="G42" s="17">
        <v>4.45682123811665</v>
      </c>
      <c r="H42" s="19">
        <f t="shared" si="3"/>
        <v>5.07923782482035</v>
      </c>
    </row>
    <row r="43" spans="2:8">
      <c r="B43" s="16"/>
      <c r="C43" s="17" t="s">
        <v>100</v>
      </c>
      <c r="D43" s="18" t="s">
        <v>101</v>
      </c>
      <c r="E43" s="17">
        <v>14.1503930641678</v>
      </c>
      <c r="F43" s="17">
        <v>10.8251098205823</v>
      </c>
      <c r="G43" s="17">
        <v>12.574602778972</v>
      </c>
      <c r="H43" s="19">
        <f t="shared" si="3"/>
        <v>12.5167018879074</v>
      </c>
    </row>
    <row r="44" spans="2:8">
      <c r="B44" s="27" t="s">
        <v>108</v>
      </c>
      <c r="C44" s="17" t="s">
        <v>94</v>
      </c>
      <c r="D44" s="18" t="s">
        <v>95</v>
      </c>
      <c r="E44" s="17">
        <v>5.54909463628639</v>
      </c>
      <c r="F44" s="17">
        <v>4.91096709762714</v>
      </c>
      <c r="G44" s="17">
        <v>3.9374378646343</v>
      </c>
      <c r="H44" s="19">
        <f t="shared" si="3"/>
        <v>4.79916653284928</v>
      </c>
    </row>
    <row r="45" spans="2:8">
      <c r="B45" s="27"/>
      <c r="C45" s="17" t="s">
        <v>96</v>
      </c>
      <c r="D45" s="18" t="s">
        <v>97</v>
      </c>
      <c r="E45" s="17">
        <v>0.378538012792779</v>
      </c>
      <c r="F45" s="17">
        <v>0.114015121049781</v>
      </c>
      <c r="G45" s="17">
        <v>0.483474513310539</v>
      </c>
      <c r="H45" s="19">
        <f t="shared" si="3"/>
        <v>0.325342549051033</v>
      </c>
    </row>
    <row r="46" spans="2:8">
      <c r="B46" s="27"/>
      <c r="C46" s="17" t="s">
        <v>98</v>
      </c>
      <c r="D46" s="18" t="s">
        <v>99</v>
      </c>
      <c r="E46" s="17">
        <v>5.32257362335586</v>
      </c>
      <c r="F46" s="17">
        <v>4.1023411670472</v>
      </c>
      <c r="G46" s="17">
        <v>4.89827415127953</v>
      </c>
      <c r="H46" s="19">
        <f t="shared" si="3"/>
        <v>4.7743963138942</v>
      </c>
    </row>
    <row r="47" spans="2:8">
      <c r="B47" s="27"/>
      <c r="C47" s="17" t="s">
        <v>100</v>
      </c>
      <c r="D47" s="18" t="s">
        <v>101</v>
      </c>
      <c r="E47" s="17">
        <v>3.70967252536924</v>
      </c>
      <c r="F47" s="17">
        <v>5.13872209345913</v>
      </c>
      <c r="G47" s="17">
        <v>7.23296556917911</v>
      </c>
      <c r="H47" s="19">
        <f t="shared" si="3"/>
        <v>5.36045339600249</v>
      </c>
    </row>
    <row r="48" spans="2:8">
      <c r="B48" s="28" t="s">
        <v>109</v>
      </c>
      <c r="C48" s="17" t="s">
        <v>94</v>
      </c>
      <c r="D48" s="18" t="s">
        <v>95</v>
      </c>
      <c r="E48" s="17">
        <v>4.85415151541105</v>
      </c>
      <c r="F48" s="17">
        <v>5.87111881175681</v>
      </c>
      <c r="G48" s="17">
        <v>6.32222580174191</v>
      </c>
      <c r="H48" s="19">
        <f t="shared" si="3"/>
        <v>5.68249870963659</v>
      </c>
    </row>
    <row r="49" spans="2:8">
      <c r="B49" s="28"/>
      <c r="C49" s="17" t="s">
        <v>96</v>
      </c>
      <c r="D49" s="18" t="s">
        <v>97</v>
      </c>
      <c r="E49" s="17">
        <v>0.397357981193512</v>
      </c>
      <c r="F49" s="17">
        <v>0.447180696668066</v>
      </c>
      <c r="G49" s="17">
        <v>0.602302123793674</v>
      </c>
      <c r="H49" s="19">
        <f t="shared" si="3"/>
        <v>0.482280267218417</v>
      </c>
    </row>
    <row r="50" spans="2:8">
      <c r="B50" s="28"/>
      <c r="C50" s="17" t="s">
        <v>98</v>
      </c>
      <c r="D50" s="18" t="s">
        <v>99</v>
      </c>
      <c r="E50" s="17">
        <v>6.13275013679726</v>
      </c>
      <c r="F50" s="17">
        <v>4.6190996862683</v>
      </c>
      <c r="G50" s="17">
        <v>3.8209813959703</v>
      </c>
      <c r="H50" s="19">
        <f t="shared" si="3"/>
        <v>4.85761040634529</v>
      </c>
    </row>
    <row r="51" ht="16.5" spans="2:8">
      <c r="B51" s="29"/>
      <c r="C51" s="21" t="s">
        <v>100</v>
      </c>
      <c r="D51" s="22" t="s">
        <v>101</v>
      </c>
      <c r="E51" s="21">
        <v>9.44368272598842</v>
      </c>
      <c r="F51" s="21">
        <v>6.7900765388144</v>
      </c>
      <c r="G51" s="21">
        <v>4.79048413823143</v>
      </c>
      <c r="H51" s="23">
        <f t="shared" si="3"/>
        <v>7.00808113434475</v>
      </c>
    </row>
    <row r="89" spans="5:6">
      <c r="E89" s="30"/>
      <c r="F89" s="30"/>
    </row>
    <row r="107" spans="5:6">
      <c r="E107" s="30"/>
      <c r="F107" s="30"/>
    </row>
  </sheetData>
  <mergeCells count="10">
    <mergeCell ref="B4:B7"/>
    <mergeCell ref="B12:B15"/>
    <mergeCell ref="B16:B19"/>
    <mergeCell ref="B20:B23"/>
    <mergeCell ref="B26:B29"/>
    <mergeCell ref="B30:B33"/>
    <mergeCell ref="B34:B37"/>
    <mergeCell ref="B40:B43"/>
    <mergeCell ref="B44:B47"/>
    <mergeCell ref="B48:B51"/>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L31"/>
  <sheetViews>
    <sheetView workbookViewId="0">
      <selection activeCell="D24" sqref="D24"/>
    </sheetView>
  </sheetViews>
  <sheetFormatPr defaultColWidth="9" defaultRowHeight="14.25"/>
  <cols>
    <col min="1" max="1" width="6.25" customWidth="1"/>
    <col min="2" max="2" width="27" customWidth="1"/>
  </cols>
  <sheetData>
    <row r="2" ht="15.75" spans="2:2">
      <c r="B2" s="2" t="s">
        <v>110</v>
      </c>
    </row>
    <row r="3" s="1" customFormat="1" ht="15" spans="2:12">
      <c r="B3" s="3" t="s">
        <v>111</v>
      </c>
      <c r="C3" s="4" t="s">
        <v>112</v>
      </c>
      <c r="D3" s="4" t="s">
        <v>113</v>
      </c>
      <c r="E3" s="4" t="s">
        <v>114</v>
      </c>
      <c r="F3" s="4" t="s">
        <v>115</v>
      </c>
      <c r="G3" s="4" t="s">
        <v>116</v>
      </c>
      <c r="H3" s="4" t="s">
        <v>117</v>
      </c>
      <c r="I3" s="4" t="s">
        <v>118</v>
      </c>
      <c r="J3" s="4" t="s">
        <v>119</v>
      </c>
      <c r="K3" s="4" t="s">
        <v>120</v>
      </c>
      <c r="L3" s="8" t="s">
        <v>121</v>
      </c>
    </row>
    <row r="4" ht="15" spans="2:12">
      <c r="B4" s="5" t="s">
        <v>122</v>
      </c>
      <c r="C4" s="2">
        <v>28.5968826779334</v>
      </c>
      <c r="D4" s="2">
        <v>33.3664074146421</v>
      </c>
      <c r="E4" s="2">
        <v>24.8056935145899</v>
      </c>
      <c r="F4" s="2">
        <v>32.1516868305414</v>
      </c>
      <c r="G4" s="2">
        <v>19.7421073117208</v>
      </c>
      <c r="H4" s="2">
        <v>18.2751078348329</v>
      </c>
      <c r="I4" s="2">
        <v>21.5340120520146</v>
      </c>
      <c r="J4" s="2">
        <v>11.7606220123585</v>
      </c>
      <c r="K4" s="2">
        <v>8.2248562458832</v>
      </c>
      <c r="L4" s="9">
        <v>11.3971835934722</v>
      </c>
    </row>
    <row r="5" ht="15" spans="2:12">
      <c r="B5" s="5" t="s">
        <v>123</v>
      </c>
      <c r="C5" s="2">
        <v>17.9818625628966</v>
      </c>
      <c r="D5" s="2">
        <v>22.8789230613784</v>
      </c>
      <c r="E5" s="2">
        <v>14.9864131367118</v>
      </c>
      <c r="F5" s="2">
        <v>16.7570463361732</v>
      </c>
      <c r="G5" s="2">
        <v>33.4915095487488</v>
      </c>
      <c r="H5" s="2">
        <v>27.1012081227792</v>
      </c>
      <c r="I5" s="2">
        <v>28.8099623284805</v>
      </c>
      <c r="J5" s="2">
        <v>13.3648305318746</v>
      </c>
      <c r="K5" s="2">
        <v>18.991402919051</v>
      </c>
      <c r="L5" s="9">
        <v>28.602676834499</v>
      </c>
    </row>
    <row r="6" ht="15" spans="2:12">
      <c r="B6" s="5" t="s">
        <v>124</v>
      </c>
      <c r="C6" s="2">
        <v>40.8768155498358</v>
      </c>
      <c r="D6" s="2">
        <v>54.8195736679066</v>
      </c>
      <c r="E6" s="2">
        <v>43.1943275704048</v>
      </c>
      <c r="F6" s="2">
        <v>47.5137255969413</v>
      </c>
      <c r="G6" s="2">
        <v>29.0591966003142</v>
      </c>
      <c r="H6" s="2">
        <v>30.4092017572765</v>
      </c>
      <c r="I6" s="2">
        <v>33.7366030454812</v>
      </c>
      <c r="J6" s="2">
        <v>7.00771961386522</v>
      </c>
      <c r="K6" s="2">
        <v>11.3302934049756</v>
      </c>
      <c r="L6" s="9">
        <v>13.8232712315556</v>
      </c>
    </row>
    <row r="7" ht="15" spans="2:12">
      <c r="B7" s="5" t="s">
        <v>125</v>
      </c>
      <c r="C7" s="2">
        <v>3.34394807211661</v>
      </c>
      <c r="D7" s="2">
        <v>4.45287068436259</v>
      </c>
      <c r="E7" s="2">
        <v>2.14476383873628</v>
      </c>
      <c r="F7" s="2">
        <v>3.19411130952619</v>
      </c>
      <c r="G7" s="2">
        <v>3.98572682345367</v>
      </c>
      <c r="H7" s="2">
        <v>3.06941129966111</v>
      </c>
      <c r="I7" s="2">
        <v>3.439391095528</v>
      </c>
      <c r="J7" s="2">
        <v>6.43056348685774</v>
      </c>
      <c r="K7" s="2">
        <v>2.79560554618482</v>
      </c>
      <c r="L7" s="9">
        <v>3.07687259480208</v>
      </c>
    </row>
    <row r="8" ht="15" spans="2:12">
      <c r="B8" s="5" t="s">
        <v>126</v>
      </c>
      <c r="C8" s="2">
        <v>15.221694923226</v>
      </c>
      <c r="D8" s="2">
        <v>11.766745802571</v>
      </c>
      <c r="E8" s="2">
        <v>17.9929170399515</v>
      </c>
      <c r="F8" s="2">
        <v>12.7367579257925</v>
      </c>
      <c r="G8" s="2">
        <v>1.6492477821989</v>
      </c>
      <c r="H8" s="2">
        <v>5.06826524681173</v>
      </c>
      <c r="I8" s="2">
        <v>5.35977888355002</v>
      </c>
      <c r="J8" s="2">
        <v>0.661601013771901</v>
      </c>
      <c r="K8" s="2">
        <v>2.05619084054012</v>
      </c>
      <c r="L8" s="9">
        <v>1.24905496169265</v>
      </c>
    </row>
    <row r="9" ht="15" spans="2:12">
      <c r="B9" s="5" t="s">
        <v>127</v>
      </c>
      <c r="C9" s="2">
        <v>5.31931077763513</v>
      </c>
      <c r="D9" s="2">
        <v>5.86620060842401</v>
      </c>
      <c r="E9" s="2">
        <v>7.12217726777365</v>
      </c>
      <c r="F9" s="2">
        <v>3.36270111588218</v>
      </c>
      <c r="G9" s="2">
        <v>3.33135602798533</v>
      </c>
      <c r="H9" s="2">
        <v>3.0060679509182</v>
      </c>
      <c r="I9" s="2">
        <v>3.00636625527891</v>
      </c>
      <c r="J9" s="2">
        <v>4.13865648911868</v>
      </c>
      <c r="K9" s="2">
        <v>1.4100338283731</v>
      </c>
      <c r="L9" s="9">
        <v>1.68211075435743</v>
      </c>
    </row>
    <row r="10" ht="15" spans="2:12">
      <c r="B10" s="5" t="s">
        <v>96</v>
      </c>
      <c r="C10" s="2">
        <v>1.20757192561672</v>
      </c>
      <c r="D10" s="2">
        <v>0.685789996043652</v>
      </c>
      <c r="E10" s="2">
        <v>1.63644773489753</v>
      </c>
      <c r="F10" s="2">
        <v>0.424512258508672</v>
      </c>
      <c r="G10" s="2">
        <v>0.375501599126593</v>
      </c>
      <c r="H10" s="2">
        <v>0.961805543686809</v>
      </c>
      <c r="I10" s="2">
        <v>0.648343493966784</v>
      </c>
      <c r="J10" s="2">
        <v>0.309863164514538</v>
      </c>
      <c r="K10" s="2">
        <v>0.325342549051033</v>
      </c>
      <c r="L10" s="9">
        <v>0.482280267218417</v>
      </c>
    </row>
    <row r="11" ht="15" spans="2:12">
      <c r="B11" s="5" t="s">
        <v>128</v>
      </c>
      <c r="C11" s="2">
        <v>379.925402421044</v>
      </c>
      <c r="D11" s="2">
        <v>297.074880210257</v>
      </c>
      <c r="E11" s="2">
        <v>321.413806599467</v>
      </c>
      <c r="F11" s="2">
        <v>313.287617501627</v>
      </c>
      <c r="G11" s="2">
        <v>131.866885367834</v>
      </c>
      <c r="H11" s="2">
        <v>189.631331355076</v>
      </c>
      <c r="I11" s="2">
        <v>201.044371298841</v>
      </c>
      <c r="J11" s="2">
        <v>87.4186785858188</v>
      </c>
      <c r="K11" s="2">
        <v>108.52800243809</v>
      </c>
      <c r="L11" s="9">
        <v>112.75976938733</v>
      </c>
    </row>
    <row r="12" ht="15" spans="2:12">
      <c r="B12" s="5" t="s">
        <v>129</v>
      </c>
      <c r="C12" s="2">
        <v>5.77472898965807</v>
      </c>
      <c r="D12" s="2">
        <v>7.04031223252282</v>
      </c>
      <c r="E12" s="2">
        <v>4.2746188478611</v>
      </c>
      <c r="F12" s="2">
        <v>4.23511052742633</v>
      </c>
      <c r="G12" s="2">
        <v>9.87470959753933</v>
      </c>
      <c r="H12" s="2">
        <v>4.94812876635927</v>
      </c>
      <c r="I12" s="2">
        <v>4.28149335783218</v>
      </c>
      <c r="J12" s="2">
        <v>3.79461159585893</v>
      </c>
      <c r="K12" s="2">
        <v>1.28258894240059</v>
      </c>
      <c r="L12" s="9">
        <v>1.44452033953485</v>
      </c>
    </row>
    <row r="13" ht="15" spans="2:12">
      <c r="B13" s="5" t="s">
        <v>130</v>
      </c>
      <c r="C13" s="2">
        <v>13.5718772104673</v>
      </c>
      <c r="D13" s="2">
        <v>11.7399103884667</v>
      </c>
      <c r="E13" s="2">
        <v>9.34897222833306</v>
      </c>
      <c r="F13" s="2">
        <v>12.4649987190005</v>
      </c>
      <c r="G13" s="2">
        <v>10.8107647030702</v>
      </c>
      <c r="H13" s="2">
        <v>5.04656826120754</v>
      </c>
      <c r="I13" s="2">
        <v>4.83322007750355</v>
      </c>
      <c r="J13" s="2">
        <v>15.6317283086442</v>
      </c>
      <c r="K13" s="2">
        <v>6.99187690512036</v>
      </c>
      <c r="L13" s="9">
        <v>2.57375208663156</v>
      </c>
    </row>
    <row r="14" ht="15" spans="2:12">
      <c r="B14" s="5" t="s">
        <v>131</v>
      </c>
      <c r="C14" s="2">
        <v>3.78383028531305</v>
      </c>
      <c r="D14" s="2">
        <v>4.32645205609272</v>
      </c>
      <c r="E14" s="2">
        <v>4.48600253954601</v>
      </c>
      <c r="F14" s="2">
        <v>3.35776415200313</v>
      </c>
      <c r="G14" s="2">
        <v>1.67750408057274</v>
      </c>
      <c r="H14" s="2">
        <v>1.6776639091429</v>
      </c>
      <c r="I14" s="2">
        <v>2.71717441866168</v>
      </c>
      <c r="J14" s="2">
        <v>1.3437951719054</v>
      </c>
      <c r="K14" s="2">
        <v>2.01909705065391</v>
      </c>
      <c r="L14" s="9">
        <v>1.80805125988376</v>
      </c>
    </row>
    <row r="15" ht="15" spans="2:12">
      <c r="B15" s="5" t="s">
        <v>132</v>
      </c>
      <c r="C15" s="2">
        <v>37.7420056908691</v>
      </c>
      <c r="D15" s="2">
        <v>34.8392255418459</v>
      </c>
      <c r="E15" s="2">
        <v>34.9762675760465</v>
      </c>
      <c r="F15" s="2">
        <v>31.9471023043022</v>
      </c>
      <c r="G15" s="2">
        <v>35.9185536525757</v>
      </c>
      <c r="H15" s="2">
        <v>32.5477313761069</v>
      </c>
      <c r="I15" s="2">
        <v>32.4181498989758</v>
      </c>
      <c r="J15" s="2">
        <v>52.7624479404952</v>
      </c>
      <c r="K15" s="2">
        <v>36.4783659667756</v>
      </c>
      <c r="L15" s="9">
        <v>38.1862028798579</v>
      </c>
    </row>
    <row r="16" ht="15" spans="2:12">
      <c r="B16" s="5" t="s">
        <v>133</v>
      </c>
      <c r="C16" s="2">
        <v>18.7519489969378</v>
      </c>
      <c r="D16" s="2">
        <v>24.8520282241869</v>
      </c>
      <c r="E16" s="2">
        <v>19.8759220300636</v>
      </c>
      <c r="F16" s="2">
        <v>23.3300628557009</v>
      </c>
      <c r="G16" s="2">
        <v>35.7863136717362</v>
      </c>
      <c r="H16" s="2">
        <v>32.9099595821762</v>
      </c>
      <c r="I16" s="2">
        <v>33.6296605900542</v>
      </c>
      <c r="J16" s="2">
        <v>17.1100829113161</v>
      </c>
      <c r="K16" s="2">
        <v>25.076196418561</v>
      </c>
      <c r="L16" s="9">
        <v>32.9615299444362</v>
      </c>
    </row>
    <row r="17" ht="15" spans="2:12">
      <c r="B17" s="5" t="s">
        <v>134</v>
      </c>
      <c r="C17" s="2">
        <v>0.44869464903577</v>
      </c>
      <c r="D17" s="2">
        <v>1.56414477839654</v>
      </c>
      <c r="E17" s="2">
        <v>0.557643640912605</v>
      </c>
      <c r="F17" s="2">
        <v>0.741524626746381</v>
      </c>
      <c r="G17" s="2">
        <v>2.23669580150345</v>
      </c>
      <c r="H17" s="2">
        <v>2.20552327011503</v>
      </c>
      <c r="I17" s="2">
        <v>2.34549388601024</v>
      </c>
      <c r="J17" s="2">
        <v>2.27745930736784</v>
      </c>
      <c r="K17" s="2">
        <v>1.10492401513352</v>
      </c>
      <c r="L17" s="9">
        <v>2.35426052607545</v>
      </c>
    </row>
    <row r="18" ht="15" spans="2:12">
      <c r="B18" s="5" t="s">
        <v>135</v>
      </c>
      <c r="C18" s="2">
        <v>10.3854086508731</v>
      </c>
      <c r="D18" s="2">
        <v>9.81430227634404</v>
      </c>
      <c r="E18" s="2">
        <v>11.6557042946052</v>
      </c>
      <c r="F18" s="2">
        <v>11.7072310540293</v>
      </c>
      <c r="G18" s="2">
        <v>6.29257611426236</v>
      </c>
      <c r="H18" s="2">
        <v>8.4348499145299</v>
      </c>
      <c r="I18" s="2">
        <v>8.47400467193879</v>
      </c>
      <c r="J18" s="2">
        <v>4.14030972245306</v>
      </c>
      <c r="K18" s="2">
        <v>6.60328279720915</v>
      </c>
      <c r="L18" s="9">
        <v>6.33180438249413</v>
      </c>
    </row>
    <row r="19" ht="15" spans="2:12">
      <c r="B19" s="5" t="s">
        <v>136</v>
      </c>
      <c r="C19" s="2">
        <v>25.4830860377117</v>
      </c>
      <c r="D19" s="2">
        <v>26.9702102624319</v>
      </c>
      <c r="E19" s="2">
        <v>28.6221759520923</v>
      </c>
      <c r="F19" s="2">
        <v>24.9488459514361</v>
      </c>
      <c r="G19" s="2">
        <v>27.0051656260839</v>
      </c>
      <c r="H19" s="2">
        <v>28.77402588975</v>
      </c>
      <c r="I19" s="2">
        <v>27.7320516228674</v>
      </c>
      <c r="J19" s="2">
        <v>32.1095037523036</v>
      </c>
      <c r="K19" s="2">
        <v>40.8500266934621</v>
      </c>
      <c r="L19" s="9">
        <v>38.2583219184787</v>
      </c>
    </row>
    <row r="20" ht="15" spans="2:12">
      <c r="B20" s="5" t="s">
        <v>94</v>
      </c>
      <c r="C20" s="2">
        <v>3.5416973279565</v>
      </c>
      <c r="D20" s="2">
        <v>2.513096521907</v>
      </c>
      <c r="E20" s="2">
        <v>3.72565560781352</v>
      </c>
      <c r="F20" s="2">
        <v>2.44680727927438</v>
      </c>
      <c r="G20" s="2">
        <v>3.6755012130174</v>
      </c>
      <c r="H20" s="2">
        <v>2.660442837396</v>
      </c>
      <c r="I20" s="2">
        <v>2.9356286060813</v>
      </c>
      <c r="J20" s="2">
        <v>3.40463970353533</v>
      </c>
      <c r="K20" s="2">
        <v>4.79916653284928</v>
      </c>
      <c r="L20" s="9">
        <v>5.68249870963659</v>
      </c>
    </row>
    <row r="21" ht="15" spans="2:12">
      <c r="B21" s="5" t="s">
        <v>137</v>
      </c>
      <c r="C21" s="2">
        <v>31.0102862012718</v>
      </c>
      <c r="D21" s="2">
        <v>29.3107501417453</v>
      </c>
      <c r="E21" s="2">
        <v>34.0866880866982</v>
      </c>
      <c r="F21" s="2">
        <v>31.7510068481468</v>
      </c>
      <c r="G21" s="2">
        <v>25.0519322282351</v>
      </c>
      <c r="H21" s="2">
        <v>30.4456773651581</v>
      </c>
      <c r="I21" s="2">
        <v>28.6346156923235</v>
      </c>
      <c r="J21" s="2">
        <v>41.8444369006261</v>
      </c>
      <c r="K21" s="2">
        <v>48.0220166430168</v>
      </c>
      <c r="L21" s="9">
        <v>47.8337436921101</v>
      </c>
    </row>
    <row r="22" ht="15.75" spans="2:12">
      <c r="B22" s="6" t="s">
        <v>138</v>
      </c>
      <c r="C22" s="7">
        <v>12.8655673562689</v>
      </c>
      <c r="D22" s="7">
        <v>15.5864751623567</v>
      </c>
      <c r="E22" s="7">
        <v>15.6981903928917</v>
      </c>
      <c r="F22" s="7">
        <v>16.7588110753105</v>
      </c>
      <c r="G22" s="7">
        <v>47.396685073496</v>
      </c>
      <c r="H22" s="7">
        <v>39.4771455111783</v>
      </c>
      <c r="I22" s="7">
        <v>39.3232752324139</v>
      </c>
      <c r="J22" s="7">
        <v>103.527427726733</v>
      </c>
      <c r="K22" s="7">
        <v>120.420231008564</v>
      </c>
      <c r="L22" s="10">
        <v>108.569743159804</v>
      </c>
    </row>
    <row r="25" ht="15.75" spans="2:2">
      <c r="B25" s="2" t="s">
        <v>139</v>
      </c>
    </row>
    <row r="26" ht="15" spans="2:12">
      <c r="B26" s="3" t="s">
        <v>111</v>
      </c>
      <c r="C26" s="4" t="s">
        <v>112</v>
      </c>
      <c r="D26" s="4" t="s">
        <v>113</v>
      </c>
      <c r="E26" s="4" t="s">
        <v>114</v>
      </c>
      <c r="F26" s="4" t="s">
        <v>115</v>
      </c>
      <c r="G26" s="4" t="s">
        <v>116</v>
      </c>
      <c r="H26" s="4" t="s">
        <v>117</v>
      </c>
      <c r="I26" s="4" t="s">
        <v>118</v>
      </c>
      <c r="J26" s="4" t="s">
        <v>119</v>
      </c>
      <c r="K26" s="4" t="s">
        <v>120</v>
      </c>
      <c r="L26" s="8" t="s">
        <v>121</v>
      </c>
    </row>
    <row r="27" ht="15" spans="2:12">
      <c r="B27" s="5" t="s">
        <v>98</v>
      </c>
      <c r="C27" s="2">
        <v>1.68121823694057</v>
      </c>
      <c r="D27" s="2">
        <v>2.98625656816917</v>
      </c>
      <c r="E27" s="2">
        <v>1.88619655024616</v>
      </c>
      <c r="F27" s="2">
        <v>2.72840671408966</v>
      </c>
      <c r="G27" s="2">
        <v>7.97872526006838</v>
      </c>
      <c r="H27" s="2">
        <v>4.02653657232339</v>
      </c>
      <c r="I27" s="2">
        <v>4.6870381095343</v>
      </c>
      <c r="J27" s="2">
        <v>5.07923782482035</v>
      </c>
      <c r="K27" s="2">
        <v>4.7743963138942</v>
      </c>
      <c r="L27" s="9">
        <v>4.85761040634529</v>
      </c>
    </row>
    <row r="28" ht="15" spans="2:12">
      <c r="B28" s="5" t="s">
        <v>100</v>
      </c>
      <c r="C28" s="2">
        <v>1.01925355237963</v>
      </c>
      <c r="D28" s="2">
        <v>2.32427888439706</v>
      </c>
      <c r="E28" s="2">
        <v>1.28563284507965</v>
      </c>
      <c r="F28" s="2">
        <v>1.432258554125</v>
      </c>
      <c r="G28" s="2">
        <v>7.0061645127786</v>
      </c>
      <c r="H28" s="2">
        <v>1.9136142099328</v>
      </c>
      <c r="I28" s="2">
        <v>4.24784408675453</v>
      </c>
      <c r="J28" s="2">
        <v>12.5167018879074</v>
      </c>
      <c r="K28" s="2">
        <v>5.36045339600249</v>
      </c>
      <c r="L28" s="9">
        <v>7.00808113434475</v>
      </c>
    </row>
    <row r="29" ht="15" spans="2:12">
      <c r="B29" s="5" t="s">
        <v>140</v>
      </c>
      <c r="C29" s="2">
        <v>0.583698067667576</v>
      </c>
      <c r="D29" s="2">
        <v>0.575908021771651</v>
      </c>
      <c r="E29" s="2">
        <v>0.535152110430581</v>
      </c>
      <c r="F29" s="2">
        <v>0.77721517576481</v>
      </c>
      <c r="G29" s="2">
        <v>1.75240190870389</v>
      </c>
      <c r="H29" s="2">
        <v>2.92509603594986</v>
      </c>
      <c r="I29" s="2">
        <v>3.38654933996723</v>
      </c>
      <c r="J29" s="2">
        <v>1.02130111854778</v>
      </c>
      <c r="K29" s="2">
        <v>4.18038714120253</v>
      </c>
      <c r="L29" s="9">
        <v>4.32631377554787</v>
      </c>
    </row>
    <row r="30" ht="15" spans="2:12">
      <c r="B30" s="5" t="s">
        <v>141</v>
      </c>
      <c r="C30" s="2">
        <v>2.64660671805802</v>
      </c>
      <c r="D30" s="2">
        <v>3.58471939977118</v>
      </c>
      <c r="E30" s="2">
        <v>3.42596248211593</v>
      </c>
      <c r="F30" s="2">
        <v>3.63965251946378</v>
      </c>
      <c r="G30" s="2">
        <v>3.27212896419468</v>
      </c>
      <c r="H30" s="2">
        <v>4.93537123047386</v>
      </c>
      <c r="I30" s="2">
        <v>3.83670622504944</v>
      </c>
      <c r="J30" s="2">
        <v>1.30046683218129</v>
      </c>
      <c r="K30" s="2">
        <v>2.53489669189466</v>
      </c>
      <c r="L30" s="9">
        <v>3.73737865370103</v>
      </c>
    </row>
    <row r="31" ht="15.75" spans="2:12">
      <c r="B31" s="6" t="s">
        <v>142</v>
      </c>
      <c r="C31" s="7">
        <v>0.388147807224516</v>
      </c>
      <c r="D31" s="7">
        <v>1.35034709476598</v>
      </c>
      <c r="E31" s="7">
        <v>0.953706622653317</v>
      </c>
      <c r="F31" s="7">
        <v>1.2058348012843</v>
      </c>
      <c r="G31" s="7">
        <v>2.67034962931551</v>
      </c>
      <c r="H31" s="7">
        <v>2.3181996754493</v>
      </c>
      <c r="I31" s="7">
        <v>2.63614703021398</v>
      </c>
      <c r="J31" s="7">
        <v>10.3238439948608</v>
      </c>
      <c r="K31" s="7">
        <v>13.1633991027072</v>
      </c>
      <c r="L31" s="10">
        <v>11.9088993860558</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31"/>
  <sheetViews>
    <sheetView topLeftCell="D1" workbookViewId="0">
      <selection activeCell="T9" sqref="T9"/>
    </sheetView>
  </sheetViews>
  <sheetFormatPr defaultColWidth="9" defaultRowHeight="14.25"/>
  <sheetData>
    <row r="2" ht="15.75" spans="6:11">
      <c r="F2" s="21" t="s">
        <v>28</v>
      </c>
      <c r="G2" s="75"/>
      <c r="H2" s="75"/>
      <c r="I2" s="75"/>
      <c r="J2" s="75"/>
      <c r="K2" s="75"/>
    </row>
    <row r="3" ht="15.75" spans="1:13">
      <c r="A3" s="58"/>
      <c r="B3" s="118"/>
      <c r="E3" s="76" t="s">
        <v>29</v>
      </c>
      <c r="F3" s="77">
        <v>1</v>
      </c>
      <c r="G3" s="77">
        <v>2</v>
      </c>
      <c r="H3" s="77">
        <v>3</v>
      </c>
      <c r="I3" s="77">
        <v>4</v>
      </c>
      <c r="J3" s="77">
        <v>5</v>
      </c>
      <c r="K3" s="77">
        <v>6</v>
      </c>
      <c r="L3" s="82" t="s">
        <v>8</v>
      </c>
      <c r="M3" s="83" t="s">
        <v>9</v>
      </c>
    </row>
    <row r="4" ht="15.75" spans="1:13">
      <c r="A4" s="97"/>
      <c r="B4" s="118"/>
      <c r="E4" s="41" t="s">
        <v>30</v>
      </c>
      <c r="F4" s="92">
        <v>3.01</v>
      </c>
      <c r="G4" s="92">
        <v>2.97</v>
      </c>
      <c r="H4" s="92">
        <v>2.45</v>
      </c>
      <c r="I4" s="92">
        <v>2.89</v>
      </c>
      <c r="J4" s="92">
        <v>2.72</v>
      </c>
      <c r="K4" s="92">
        <v>2.94</v>
      </c>
      <c r="L4" s="84">
        <f>AVERAGE(F4:K4)</f>
        <v>2.83</v>
      </c>
      <c r="M4" s="85">
        <f>STDEVP(F4:K4)</f>
        <v>0.193304595565306</v>
      </c>
    </row>
    <row r="5" ht="15.75" spans="1:13">
      <c r="A5" s="97"/>
      <c r="B5" s="118"/>
      <c r="E5" s="41" t="s">
        <v>13</v>
      </c>
      <c r="F5" s="92">
        <v>1.99</v>
      </c>
      <c r="G5" s="92">
        <v>1.62</v>
      </c>
      <c r="H5" s="92">
        <v>1.56</v>
      </c>
      <c r="I5" s="92">
        <v>1.63</v>
      </c>
      <c r="J5" s="92">
        <v>1.66</v>
      </c>
      <c r="K5" s="92">
        <v>1.59</v>
      </c>
      <c r="L5" s="84">
        <f t="shared" ref="L5:L6" si="0">AVERAGE(F5:K5)</f>
        <v>1.675</v>
      </c>
      <c r="M5" s="85">
        <f t="shared" ref="M5:M6" si="1">STDEVP(F5:K5)</f>
        <v>0.144308696896618</v>
      </c>
    </row>
    <row r="6" ht="16.5" spans="1:13">
      <c r="A6" s="97"/>
      <c r="B6" s="118"/>
      <c r="E6" s="79" t="s">
        <v>20</v>
      </c>
      <c r="F6" s="119">
        <v>2.89</v>
      </c>
      <c r="G6" s="119">
        <v>2.37</v>
      </c>
      <c r="H6" s="119">
        <v>2.21</v>
      </c>
      <c r="I6" s="119">
        <v>2.57</v>
      </c>
      <c r="J6" s="119">
        <v>2.49</v>
      </c>
      <c r="K6" s="119">
        <v>2.6</v>
      </c>
      <c r="L6" s="86">
        <f t="shared" si="0"/>
        <v>2.52166666666667</v>
      </c>
      <c r="M6" s="87">
        <f t="shared" si="1"/>
        <v>0.210270989175609</v>
      </c>
    </row>
    <row r="7" spans="1:1">
      <c r="A7" s="58"/>
    </row>
    <row r="8" spans="5:13">
      <c r="E8" s="70" t="s">
        <v>31</v>
      </c>
      <c r="F8" s="71"/>
      <c r="G8" s="71"/>
      <c r="H8" s="71"/>
      <c r="I8" s="71"/>
      <c r="J8" s="71"/>
      <c r="K8" s="71"/>
      <c r="L8" s="71"/>
      <c r="M8" s="71"/>
    </row>
    <row r="9" ht="15.75" spans="5:15">
      <c r="E9" s="71"/>
      <c r="F9" s="71"/>
      <c r="G9" s="71"/>
      <c r="H9" s="71"/>
      <c r="I9" s="71"/>
      <c r="J9" s="71"/>
      <c r="K9" s="71"/>
      <c r="L9" s="71"/>
      <c r="M9" s="71"/>
      <c r="O9" s="92"/>
    </row>
    <row r="10" ht="15.75" spans="5:15">
      <c r="E10" s="71"/>
      <c r="F10" s="71"/>
      <c r="G10" s="71"/>
      <c r="H10" s="71"/>
      <c r="I10" s="71"/>
      <c r="J10" s="71"/>
      <c r="K10" s="71"/>
      <c r="L10" s="71"/>
      <c r="M10" s="71"/>
      <c r="O10" s="92"/>
    </row>
    <row r="11" ht="15.75" spans="15:15">
      <c r="O11" s="92"/>
    </row>
    <row r="12" ht="15.75" spans="15:15">
      <c r="O12" s="92"/>
    </row>
    <row r="13" ht="15.75" spans="7:15">
      <c r="G13" s="58"/>
      <c r="H13" s="58"/>
      <c r="I13" s="58"/>
      <c r="J13" s="58"/>
      <c r="K13" s="58"/>
      <c r="L13" s="58"/>
      <c r="M13" s="58"/>
      <c r="N13" s="92"/>
      <c r="O13" s="92"/>
    </row>
    <row r="14" ht="15.75" spans="7:15">
      <c r="G14" s="58"/>
      <c r="H14" s="58"/>
      <c r="I14" s="58"/>
      <c r="J14" s="58"/>
      <c r="K14" s="58"/>
      <c r="L14" s="58"/>
      <c r="M14" s="58"/>
      <c r="N14" s="92"/>
      <c r="O14" s="92"/>
    </row>
    <row r="15" ht="15.75" spans="7:15">
      <c r="G15" s="58"/>
      <c r="H15" s="58"/>
      <c r="I15" s="58"/>
      <c r="J15" s="58"/>
      <c r="K15" s="58"/>
      <c r="L15" s="58"/>
      <c r="M15" s="58"/>
      <c r="N15" s="92"/>
      <c r="O15" s="92"/>
    </row>
    <row r="16" ht="15.75" spans="7:15">
      <c r="G16" s="58"/>
      <c r="H16" s="58"/>
      <c r="I16" s="58"/>
      <c r="J16" s="58"/>
      <c r="K16" s="58"/>
      <c r="L16" s="58"/>
      <c r="M16" s="58"/>
      <c r="N16" s="92"/>
      <c r="O16" s="92"/>
    </row>
    <row r="17" ht="15.75" spans="7:15">
      <c r="G17" s="58"/>
      <c r="H17" s="58"/>
      <c r="I17" s="58"/>
      <c r="J17" s="58"/>
      <c r="K17" s="58"/>
      <c r="L17" s="58"/>
      <c r="M17" s="58"/>
      <c r="N17" s="92"/>
      <c r="O17" s="92"/>
    </row>
    <row r="18" ht="15.75" spans="7:15">
      <c r="G18" s="58"/>
      <c r="H18" s="58"/>
      <c r="I18" s="58"/>
      <c r="J18" s="58"/>
      <c r="K18" s="58"/>
      <c r="L18" s="58"/>
      <c r="M18" s="58"/>
      <c r="N18" s="92"/>
      <c r="O18" s="92"/>
    </row>
    <row r="19" ht="15.75" spans="7:15">
      <c r="G19" s="58"/>
      <c r="H19" s="58"/>
      <c r="I19" s="58"/>
      <c r="J19" s="58"/>
      <c r="K19" s="58"/>
      <c r="L19" s="58"/>
      <c r="M19" s="58"/>
      <c r="N19" s="92"/>
      <c r="O19" s="92"/>
    </row>
    <row r="20" ht="15.75" spans="7:15">
      <c r="G20" s="58"/>
      <c r="H20" s="58"/>
      <c r="I20" s="58"/>
      <c r="J20" s="58"/>
      <c r="K20" s="58"/>
      <c r="L20" s="58"/>
      <c r="M20" s="58"/>
      <c r="N20" s="92"/>
      <c r="O20" s="92"/>
    </row>
    <row r="21" ht="15.75" spans="7:15">
      <c r="G21" s="58"/>
      <c r="H21" s="58"/>
      <c r="I21" s="58"/>
      <c r="J21" s="58"/>
      <c r="K21" s="58"/>
      <c r="L21" s="58"/>
      <c r="M21" s="58"/>
      <c r="N21" s="92"/>
      <c r="O21" s="92"/>
    </row>
    <row r="22" ht="15.75" spans="7:15">
      <c r="G22" s="58"/>
      <c r="H22" s="58"/>
      <c r="I22" s="58"/>
      <c r="J22" s="58"/>
      <c r="K22" s="58"/>
      <c r="L22" s="58"/>
      <c r="M22" s="58"/>
      <c r="N22" s="92"/>
      <c r="O22" s="92"/>
    </row>
    <row r="23" ht="15.75" spans="7:15">
      <c r="G23" s="58"/>
      <c r="H23" s="58"/>
      <c r="I23" s="58"/>
      <c r="J23" s="58"/>
      <c r="K23" s="58"/>
      <c r="L23" s="58"/>
      <c r="M23" s="58"/>
      <c r="N23" s="92"/>
      <c r="O23" s="92"/>
    </row>
    <row r="24" ht="15.75" spans="7:15">
      <c r="G24" s="58"/>
      <c r="H24" s="58"/>
      <c r="I24" s="58"/>
      <c r="J24" s="58"/>
      <c r="K24" s="58"/>
      <c r="L24" s="58"/>
      <c r="M24" s="58"/>
      <c r="N24" s="92"/>
      <c r="O24" s="92"/>
    </row>
    <row r="25" ht="15.75" spans="7:15">
      <c r="G25" s="58"/>
      <c r="H25" s="58"/>
      <c r="I25" s="58"/>
      <c r="J25" s="58"/>
      <c r="K25" s="58"/>
      <c r="L25" s="58"/>
      <c r="M25" s="58"/>
      <c r="N25" s="92"/>
      <c r="O25" s="92"/>
    </row>
    <row r="26" ht="15.75" spans="7:15">
      <c r="G26" s="58"/>
      <c r="H26" s="58"/>
      <c r="I26" s="58"/>
      <c r="J26" s="58"/>
      <c r="K26" s="58"/>
      <c r="L26" s="58"/>
      <c r="M26" s="58"/>
      <c r="N26" s="92"/>
      <c r="O26" s="92"/>
    </row>
    <row r="27" ht="15.75" spans="7:15">
      <c r="G27" s="58"/>
      <c r="H27" s="58"/>
      <c r="I27" s="58"/>
      <c r="J27" s="58"/>
      <c r="K27" s="58"/>
      <c r="L27" s="58"/>
      <c r="M27" s="58"/>
      <c r="N27" s="92"/>
      <c r="O27" s="58"/>
    </row>
    <row r="28" ht="15.75" spans="7:15">
      <c r="G28" s="58"/>
      <c r="H28" s="58"/>
      <c r="I28" s="58"/>
      <c r="J28" s="58"/>
      <c r="K28" s="58"/>
      <c r="L28" s="58"/>
      <c r="M28" s="58"/>
      <c r="N28" s="92"/>
      <c r="O28" s="58"/>
    </row>
    <row r="29" ht="15.75" spans="7:15">
      <c r="G29" s="58"/>
      <c r="H29" s="58"/>
      <c r="I29" s="58"/>
      <c r="J29" s="58"/>
      <c r="K29" s="58"/>
      <c r="L29" s="58"/>
      <c r="M29" s="58"/>
      <c r="N29" s="92"/>
      <c r="O29" s="58"/>
    </row>
    <row r="30" ht="15.75" spans="7:15">
      <c r="G30" s="58"/>
      <c r="H30" s="58"/>
      <c r="I30" s="58"/>
      <c r="J30" s="58"/>
      <c r="K30" s="58"/>
      <c r="L30" s="58"/>
      <c r="M30" s="58"/>
      <c r="N30" s="92"/>
      <c r="O30" s="58"/>
    </row>
    <row r="31" spans="7:15">
      <c r="G31" s="58"/>
      <c r="H31" s="58"/>
      <c r="I31" s="58"/>
      <c r="J31" s="58"/>
      <c r="K31" s="58"/>
      <c r="L31" s="58"/>
      <c r="M31" s="58"/>
      <c r="N31" s="58"/>
      <c r="O31" s="58"/>
    </row>
  </sheetData>
  <mergeCells count="2">
    <mergeCell ref="F2:K2"/>
    <mergeCell ref="E8:M10"/>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71"/>
  <sheetViews>
    <sheetView workbookViewId="0">
      <selection activeCell="H17" sqref="H17"/>
    </sheetView>
  </sheetViews>
  <sheetFormatPr defaultColWidth="9" defaultRowHeight="14.25"/>
  <cols>
    <col min="1" max="16384" width="9" style="31"/>
  </cols>
  <sheetData>
    <row r="1" ht="15"/>
    <row r="2" ht="15" spans="2:14">
      <c r="B2" s="100" t="s">
        <v>32</v>
      </c>
      <c r="C2" s="101" t="s">
        <v>33</v>
      </c>
      <c r="D2" s="101" t="s">
        <v>34</v>
      </c>
      <c r="E2" s="101" t="s">
        <v>35</v>
      </c>
      <c r="F2" s="102" t="s">
        <v>8</v>
      </c>
      <c r="G2" s="103" t="s">
        <v>9</v>
      </c>
      <c r="H2" s="104"/>
      <c r="I2" s="100" t="s">
        <v>32</v>
      </c>
      <c r="J2" s="101" t="s">
        <v>33</v>
      </c>
      <c r="K2" s="101" t="s">
        <v>34</v>
      </c>
      <c r="L2" s="101" t="s">
        <v>35</v>
      </c>
      <c r="M2" s="102" t="s">
        <v>8</v>
      </c>
      <c r="N2" s="103" t="s">
        <v>9</v>
      </c>
    </row>
    <row r="3" ht="15" spans="2:14">
      <c r="B3" s="105" t="s">
        <v>36</v>
      </c>
      <c r="C3" s="106" t="s">
        <v>37</v>
      </c>
      <c r="D3" s="106">
        <v>0.139</v>
      </c>
      <c r="E3" s="107">
        <v>0.84619</v>
      </c>
      <c r="F3" s="108">
        <f>(E3+E4+E5+E6+E7+E8+E9+E10+E11)/9*22.5</f>
        <v>19.413825</v>
      </c>
      <c r="G3" s="109">
        <f>STDEVP(E3:E11)</f>
        <v>0.0326354497100588</v>
      </c>
      <c r="H3" s="104"/>
      <c r="I3" s="105" t="s">
        <v>38</v>
      </c>
      <c r="J3" s="106" t="s">
        <v>39</v>
      </c>
      <c r="K3" s="106">
        <v>0.198</v>
      </c>
      <c r="L3" s="106">
        <v>1.40598</v>
      </c>
      <c r="M3" s="108">
        <f>(L3+L4+L5+L6+L7+L8+L9+L10+L11)/9*22.5</f>
        <v>33.0602</v>
      </c>
      <c r="N3" s="109">
        <f>STDEVP(L3:L11)</f>
        <v>0.0751742091970049</v>
      </c>
    </row>
    <row r="4" ht="15" spans="2:14">
      <c r="B4" s="105"/>
      <c r="C4" s="106" t="s">
        <v>40</v>
      </c>
      <c r="D4" s="106">
        <v>0.14</v>
      </c>
      <c r="E4" s="107">
        <v>0.85553</v>
      </c>
      <c r="F4" s="108"/>
      <c r="G4" s="109"/>
      <c r="H4" s="104"/>
      <c r="I4" s="105"/>
      <c r="J4" s="106" t="s">
        <v>41</v>
      </c>
      <c r="K4" s="106">
        <v>0.209</v>
      </c>
      <c r="L4" s="106">
        <v>1.51218</v>
      </c>
      <c r="M4" s="108"/>
      <c r="N4" s="109"/>
    </row>
    <row r="5" ht="15" spans="2:14">
      <c r="B5" s="105"/>
      <c r="C5" s="106" t="s">
        <v>42</v>
      </c>
      <c r="D5" s="106">
        <v>0.145</v>
      </c>
      <c r="E5" s="107">
        <v>0.90234</v>
      </c>
      <c r="F5" s="108"/>
      <c r="G5" s="109"/>
      <c r="H5" s="104"/>
      <c r="I5" s="105"/>
      <c r="J5" s="106" t="s">
        <v>43</v>
      </c>
      <c r="K5" s="106">
        <v>0.213</v>
      </c>
      <c r="L5" s="106">
        <v>1.55093</v>
      </c>
      <c r="M5" s="108"/>
      <c r="N5" s="109"/>
    </row>
    <row r="6" ht="15" spans="2:14">
      <c r="B6" s="105"/>
      <c r="C6" s="106" t="s">
        <v>37</v>
      </c>
      <c r="D6" s="106">
        <v>0.135</v>
      </c>
      <c r="E6" s="107">
        <v>0.80886</v>
      </c>
      <c r="F6" s="108"/>
      <c r="G6" s="109"/>
      <c r="H6" s="104"/>
      <c r="I6" s="105"/>
      <c r="J6" s="106" t="s">
        <v>39</v>
      </c>
      <c r="K6" s="106">
        <v>0.189</v>
      </c>
      <c r="L6" s="106">
        <v>1.31951</v>
      </c>
      <c r="M6" s="108"/>
      <c r="N6" s="109"/>
    </row>
    <row r="7" ht="15" spans="2:14">
      <c r="B7" s="105"/>
      <c r="C7" s="106" t="s">
        <v>40</v>
      </c>
      <c r="D7" s="106">
        <v>0.138</v>
      </c>
      <c r="E7" s="107">
        <v>0.83685</v>
      </c>
      <c r="F7" s="108"/>
      <c r="G7" s="109"/>
      <c r="H7" s="104"/>
      <c r="I7" s="105"/>
      <c r="J7" s="106" t="s">
        <v>41</v>
      </c>
      <c r="K7" s="106">
        <v>0.199</v>
      </c>
      <c r="L7" s="106">
        <v>1.41561</v>
      </c>
      <c r="M7" s="108"/>
      <c r="N7" s="109"/>
    </row>
    <row r="8" ht="15" spans="2:14">
      <c r="B8" s="105"/>
      <c r="C8" s="106" t="s">
        <v>42</v>
      </c>
      <c r="D8" s="106">
        <v>0.139</v>
      </c>
      <c r="E8" s="107">
        <v>0.84619</v>
      </c>
      <c r="F8" s="108"/>
      <c r="G8" s="109"/>
      <c r="H8" s="104"/>
      <c r="I8" s="105"/>
      <c r="J8" s="106" t="s">
        <v>43</v>
      </c>
      <c r="K8" s="106">
        <v>0.204</v>
      </c>
      <c r="L8" s="106">
        <v>1.46384</v>
      </c>
      <c r="M8" s="108"/>
      <c r="N8" s="109"/>
    </row>
    <row r="9" ht="15" spans="2:14">
      <c r="B9" s="105"/>
      <c r="C9" s="106" t="s">
        <v>37</v>
      </c>
      <c r="D9" s="106">
        <v>0.141</v>
      </c>
      <c r="E9" s="107">
        <v>0.86488</v>
      </c>
      <c r="F9" s="108"/>
      <c r="G9" s="109"/>
      <c r="H9" s="104"/>
      <c r="I9" s="105"/>
      <c r="J9" s="106" t="s">
        <v>39</v>
      </c>
      <c r="K9" s="106">
        <v>0.204</v>
      </c>
      <c r="L9" s="106">
        <v>1.46384</v>
      </c>
      <c r="M9" s="108"/>
      <c r="N9" s="109"/>
    </row>
    <row r="10" ht="15" spans="2:14">
      <c r="B10" s="105"/>
      <c r="C10" s="106" t="s">
        <v>40</v>
      </c>
      <c r="D10" s="106">
        <v>0.143</v>
      </c>
      <c r="E10" s="107">
        <v>0.8836</v>
      </c>
      <c r="F10" s="108"/>
      <c r="G10" s="109"/>
      <c r="H10" s="104"/>
      <c r="I10" s="105"/>
      <c r="J10" s="106" t="s">
        <v>41</v>
      </c>
      <c r="K10" s="106">
        <v>0.21</v>
      </c>
      <c r="L10" s="106">
        <v>1.52186</v>
      </c>
      <c r="M10" s="108"/>
      <c r="N10" s="109"/>
    </row>
    <row r="11" ht="15.75" spans="2:14">
      <c r="B11" s="110"/>
      <c r="C11" s="106" t="s">
        <v>42</v>
      </c>
      <c r="D11" s="106">
        <v>0.147</v>
      </c>
      <c r="E11" s="107">
        <v>0.92109</v>
      </c>
      <c r="F11" s="111"/>
      <c r="G11" s="112"/>
      <c r="H11" s="104"/>
      <c r="I11" s="110"/>
      <c r="J11" s="106" t="s">
        <v>43</v>
      </c>
      <c r="K11" s="106">
        <v>0.215</v>
      </c>
      <c r="L11" s="106">
        <v>1.57033</v>
      </c>
      <c r="M11" s="111"/>
      <c r="N11" s="112"/>
    </row>
    <row r="12" ht="15" spans="2:14">
      <c r="B12" s="100" t="s">
        <v>32</v>
      </c>
      <c r="C12" s="101" t="s">
        <v>33</v>
      </c>
      <c r="D12" s="101" t="s">
        <v>34</v>
      </c>
      <c r="E12" s="101" t="s">
        <v>35</v>
      </c>
      <c r="F12" s="102" t="s">
        <v>8</v>
      </c>
      <c r="G12" s="103" t="s">
        <v>9</v>
      </c>
      <c r="H12" s="104"/>
      <c r="I12" s="100" t="s">
        <v>32</v>
      </c>
      <c r="J12" s="101" t="s">
        <v>33</v>
      </c>
      <c r="K12" s="101" t="s">
        <v>34</v>
      </c>
      <c r="L12" s="101" t="s">
        <v>35</v>
      </c>
      <c r="M12" s="102" t="s">
        <v>8</v>
      </c>
      <c r="N12" s="103" t="s">
        <v>9</v>
      </c>
    </row>
    <row r="13" ht="15" spans="2:14">
      <c r="B13" s="105" t="s">
        <v>44</v>
      </c>
      <c r="C13" s="106" t="s">
        <v>45</v>
      </c>
      <c r="D13" s="113">
        <v>0.125</v>
      </c>
      <c r="E13" s="114">
        <v>0.7159</v>
      </c>
      <c r="F13" s="108">
        <f>(E13+E14+E15+E16+E17+E18+E19+E20+E21)/9*22.5</f>
        <v>16.479</v>
      </c>
      <c r="G13" s="109">
        <f>STDEVP(E13:E21)</f>
        <v>0.0208736921080633</v>
      </c>
      <c r="H13" s="104"/>
      <c r="I13" s="105" t="s">
        <v>46</v>
      </c>
      <c r="J13" s="106" t="s">
        <v>47</v>
      </c>
      <c r="K13" s="113">
        <v>0.158</v>
      </c>
      <c r="L13" s="114">
        <v>1.02461</v>
      </c>
      <c r="M13" s="108">
        <f>(L13+L14+L15+L16+L17+L18+L19+L20+L21)/9*22.5</f>
        <v>23.62155</v>
      </c>
      <c r="N13" s="109">
        <f>STDEVP(L13:L21)</f>
        <v>0.0417731673578999</v>
      </c>
    </row>
    <row r="14" ht="15" spans="2:14">
      <c r="B14" s="105"/>
      <c r="C14" s="106" t="s">
        <v>48</v>
      </c>
      <c r="D14" s="113">
        <v>0.127</v>
      </c>
      <c r="E14" s="114">
        <v>0.73445</v>
      </c>
      <c r="F14" s="108"/>
      <c r="G14" s="109"/>
      <c r="H14" s="104"/>
      <c r="I14" s="105"/>
      <c r="J14" s="106" t="s">
        <v>49</v>
      </c>
      <c r="K14" s="113">
        <v>0.152</v>
      </c>
      <c r="L14" s="114">
        <v>0.96807</v>
      </c>
      <c r="M14" s="108"/>
      <c r="N14" s="109"/>
    </row>
    <row r="15" ht="15" spans="2:14">
      <c r="B15" s="105"/>
      <c r="C15" s="106" t="s">
        <v>50</v>
      </c>
      <c r="D15" s="113">
        <v>0.129</v>
      </c>
      <c r="E15" s="114">
        <v>0.75302</v>
      </c>
      <c r="F15" s="108"/>
      <c r="G15" s="109"/>
      <c r="H15" s="104"/>
      <c r="I15" s="105"/>
      <c r="J15" s="106" t="s">
        <v>51</v>
      </c>
      <c r="K15" s="113">
        <v>0.157</v>
      </c>
      <c r="L15" s="114">
        <v>1.01518</v>
      </c>
      <c r="M15" s="108"/>
      <c r="N15" s="109"/>
    </row>
    <row r="16" ht="15" spans="2:14">
      <c r="B16" s="105"/>
      <c r="C16" s="106" t="s">
        <v>45</v>
      </c>
      <c r="D16" s="113">
        <v>0.125</v>
      </c>
      <c r="E16" s="114">
        <v>0.7159</v>
      </c>
      <c r="F16" s="108"/>
      <c r="G16" s="109"/>
      <c r="H16" s="104"/>
      <c r="I16" s="105"/>
      <c r="J16" s="106" t="s">
        <v>47</v>
      </c>
      <c r="K16" s="113">
        <v>0.165</v>
      </c>
      <c r="L16" s="114">
        <v>1.0908</v>
      </c>
      <c r="M16" s="108"/>
      <c r="N16" s="109"/>
    </row>
    <row r="17" ht="15" spans="2:14">
      <c r="B17" s="105"/>
      <c r="C17" s="106" t="s">
        <v>48</v>
      </c>
      <c r="D17" s="113">
        <v>0.129</v>
      </c>
      <c r="E17" s="114">
        <v>0.75302</v>
      </c>
      <c r="F17" s="108"/>
      <c r="G17" s="109"/>
      <c r="H17" s="104"/>
      <c r="I17" s="105"/>
      <c r="J17" s="106" t="s">
        <v>49</v>
      </c>
      <c r="K17" s="113">
        <v>0.166</v>
      </c>
      <c r="L17" s="114">
        <v>1.10028</v>
      </c>
      <c r="M17" s="108"/>
      <c r="N17" s="109"/>
    </row>
    <row r="18" ht="15" spans="2:14">
      <c r="B18" s="105"/>
      <c r="C18" s="106" t="s">
        <v>50</v>
      </c>
      <c r="D18" s="113">
        <v>0.123</v>
      </c>
      <c r="E18" s="114">
        <v>0.69737</v>
      </c>
      <c r="F18" s="108"/>
      <c r="G18" s="109"/>
      <c r="H18" s="104"/>
      <c r="I18" s="105"/>
      <c r="J18" s="106" t="s">
        <v>51</v>
      </c>
      <c r="K18" s="113">
        <v>0.16</v>
      </c>
      <c r="L18" s="114">
        <v>1.0435</v>
      </c>
      <c r="M18" s="108"/>
      <c r="N18" s="109"/>
    </row>
    <row r="19" ht="15" spans="2:14">
      <c r="B19" s="105"/>
      <c r="C19" s="106" t="s">
        <v>45</v>
      </c>
      <c r="D19" s="113">
        <v>0.128</v>
      </c>
      <c r="E19" s="114">
        <v>0.74373</v>
      </c>
      <c r="F19" s="108"/>
      <c r="G19" s="109"/>
      <c r="H19" s="104"/>
      <c r="I19" s="105"/>
      <c r="J19" s="106" t="s">
        <v>47</v>
      </c>
      <c r="K19" s="113">
        <v>0.159</v>
      </c>
      <c r="L19" s="114">
        <v>1.03405</v>
      </c>
      <c r="M19" s="108"/>
      <c r="N19" s="109"/>
    </row>
    <row r="20" ht="15" spans="2:14">
      <c r="B20" s="105"/>
      <c r="C20" s="106" t="s">
        <v>48</v>
      </c>
      <c r="D20" s="113">
        <v>0.125</v>
      </c>
      <c r="E20" s="114">
        <v>0.7159</v>
      </c>
      <c r="F20" s="108"/>
      <c r="G20" s="109"/>
      <c r="H20" s="104"/>
      <c r="I20" s="105"/>
      <c r="J20" s="106" t="s">
        <v>49</v>
      </c>
      <c r="K20" s="113">
        <v>0.164</v>
      </c>
      <c r="L20" s="114">
        <v>1.08133</v>
      </c>
      <c r="M20" s="108"/>
      <c r="N20" s="109"/>
    </row>
    <row r="21" ht="15.75" spans="2:14">
      <c r="B21" s="105"/>
      <c r="C21" s="106" t="s">
        <v>50</v>
      </c>
      <c r="D21" s="113">
        <v>0.13</v>
      </c>
      <c r="E21" s="114">
        <v>0.76231</v>
      </c>
      <c r="F21" s="108"/>
      <c r="G21" s="109"/>
      <c r="H21" s="104"/>
      <c r="I21" s="105"/>
      <c r="J21" s="106" t="s">
        <v>51</v>
      </c>
      <c r="K21" s="113">
        <v>0.165</v>
      </c>
      <c r="L21" s="114">
        <v>1.0908</v>
      </c>
      <c r="M21" s="108"/>
      <c r="N21" s="109"/>
    </row>
    <row r="22" ht="15" spans="2:14">
      <c r="B22" s="100" t="s">
        <v>32</v>
      </c>
      <c r="C22" s="101" t="s">
        <v>33</v>
      </c>
      <c r="D22" s="101" t="s">
        <v>34</v>
      </c>
      <c r="E22" s="101" t="s">
        <v>35</v>
      </c>
      <c r="F22" s="102" t="s">
        <v>8</v>
      </c>
      <c r="G22" s="103" t="s">
        <v>9</v>
      </c>
      <c r="H22" s="104"/>
      <c r="I22" s="100" t="s">
        <v>32</v>
      </c>
      <c r="J22" s="101" t="s">
        <v>33</v>
      </c>
      <c r="K22" s="101" t="s">
        <v>34</v>
      </c>
      <c r="L22" s="101" t="s">
        <v>35</v>
      </c>
      <c r="M22" s="102" t="s">
        <v>8</v>
      </c>
      <c r="N22" s="103" t="s">
        <v>9</v>
      </c>
    </row>
    <row r="23" ht="15" spans="2:14">
      <c r="B23" s="105" t="s">
        <v>52</v>
      </c>
      <c r="C23" s="106" t="s">
        <v>53</v>
      </c>
      <c r="D23" s="106">
        <v>0.339</v>
      </c>
      <c r="E23" s="107">
        <v>2.80874</v>
      </c>
      <c r="F23" s="108">
        <f>(E23+E24+E25+E26+E27+E28+E29+E30+E31)/9*22.5</f>
        <v>63.76495</v>
      </c>
      <c r="G23" s="109">
        <f>STDEVP(E23:E31)</f>
        <v>0.0847072861588368</v>
      </c>
      <c r="H23" s="104"/>
      <c r="I23" s="105" t="s">
        <v>54</v>
      </c>
      <c r="J23" s="106" t="s">
        <v>55</v>
      </c>
      <c r="K23" s="106">
        <v>0.23</v>
      </c>
      <c r="L23" s="107">
        <v>1.71645</v>
      </c>
      <c r="M23" s="108">
        <f>(L23+L24+L25+L26+L27+L28+L29+L30+L31)/9*22.5</f>
        <v>42.43085</v>
      </c>
      <c r="N23" s="109">
        <f>STDEVP(L23:L31)</f>
        <v>0.119920107674615</v>
      </c>
    </row>
    <row r="24" ht="15" spans="2:14">
      <c r="B24" s="105"/>
      <c r="C24" s="106" t="s">
        <v>56</v>
      </c>
      <c r="D24" s="106">
        <v>0.347</v>
      </c>
      <c r="E24" s="107">
        <v>2.89101</v>
      </c>
      <c r="F24" s="108"/>
      <c r="G24" s="109"/>
      <c r="H24" s="104"/>
      <c r="I24" s="105"/>
      <c r="J24" s="106" t="s">
        <v>57</v>
      </c>
      <c r="K24" s="106">
        <v>0.263</v>
      </c>
      <c r="L24" s="107">
        <v>2.04151</v>
      </c>
      <c r="M24" s="108"/>
      <c r="N24" s="109"/>
    </row>
    <row r="25" ht="15" spans="2:14">
      <c r="B25" s="105"/>
      <c r="C25" s="106" t="s">
        <v>58</v>
      </c>
      <c r="D25" s="106">
        <v>0.349</v>
      </c>
      <c r="E25" s="107">
        <v>2.91162</v>
      </c>
      <c r="F25" s="108"/>
      <c r="G25" s="109"/>
      <c r="H25" s="104"/>
      <c r="I25" s="105"/>
      <c r="J25" s="106" t="s">
        <v>59</v>
      </c>
      <c r="K25" s="106">
        <v>0.264</v>
      </c>
      <c r="L25" s="107">
        <v>2.05143</v>
      </c>
      <c r="M25" s="108"/>
      <c r="N25" s="109"/>
    </row>
    <row r="26" ht="15" spans="2:14">
      <c r="B26" s="105"/>
      <c r="C26" s="106" t="s">
        <v>53</v>
      </c>
      <c r="D26" s="106">
        <v>0.326</v>
      </c>
      <c r="E26" s="107">
        <v>2.67566</v>
      </c>
      <c r="F26" s="108"/>
      <c r="G26" s="109"/>
      <c r="H26" s="104"/>
      <c r="I26" s="105"/>
      <c r="J26" s="106" t="s">
        <v>55</v>
      </c>
      <c r="K26" s="106">
        <v>0.23</v>
      </c>
      <c r="L26" s="107">
        <v>1.71645</v>
      </c>
      <c r="M26" s="108"/>
      <c r="N26" s="109"/>
    </row>
    <row r="27" ht="15" spans="2:14">
      <c r="B27" s="105"/>
      <c r="C27" s="106" t="s">
        <v>56</v>
      </c>
      <c r="D27" s="106">
        <v>0.333</v>
      </c>
      <c r="E27" s="107">
        <v>2.74722</v>
      </c>
      <c r="F27" s="108"/>
      <c r="G27" s="109"/>
      <c r="H27" s="104"/>
      <c r="I27" s="105"/>
      <c r="J27" s="106" t="s">
        <v>57</v>
      </c>
      <c r="K27" s="106">
        <v>0.238</v>
      </c>
      <c r="L27" s="107">
        <v>1.7948</v>
      </c>
      <c r="M27" s="108"/>
      <c r="N27" s="109"/>
    </row>
    <row r="28" ht="15" spans="2:14">
      <c r="B28" s="105"/>
      <c r="C28" s="106" t="s">
        <v>58</v>
      </c>
      <c r="D28" s="106">
        <v>0.338</v>
      </c>
      <c r="E28" s="107">
        <v>2.79847</v>
      </c>
      <c r="F28" s="108"/>
      <c r="G28" s="109"/>
      <c r="H28" s="104"/>
      <c r="I28" s="105"/>
      <c r="J28" s="106" t="s">
        <v>59</v>
      </c>
      <c r="K28" s="106">
        <v>0.245</v>
      </c>
      <c r="L28" s="107">
        <v>1.8636</v>
      </c>
      <c r="M28" s="108"/>
      <c r="N28" s="109"/>
    </row>
    <row r="29" ht="15" spans="2:14">
      <c r="B29" s="105"/>
      <c r="C29" s="106" t="s">
        <v>53</v>
      </c>
      <c r="D29" s="106">
        <v>0.339</v>
      </c>
      <c r="E29" s="107">
        <v>2.80874</v>
      </c>
      <c r="F29" s="108"/>
      <c r="G29" s="109"/>
      <c r="H29" s="104"/>
      <c r="I29" s="105"/>
      <c r="J29" s="106" t="s">
        <v>55</v>
      </c>
      <c r="K29" s="106">
        <v>0.248</v>
      </c>
      <c r="L29" s="107">
        <v>1.89315</v>
      </c>
      <c r="M29" s="108"/>
      <c r="N29" s="109"/>
    </row>
    <row r="30" ht="15" spans="2:14">
      <c r="B30" s="105"/>
      <c r="C30" s="106" t="s">
        <v>56</v>
      </c>
      <c r="D30" s="106">
        <v>0.349</v>
      </c>
      <c r="E30" s="107">
        <v>2.91162</v>
      </c>
      <c r="F30" s="108"/>
      <c r="G30" s="109"/>
      <c r="H30" s="104"/>
      <c r="I30" s="105"/>
      <c r="J30" s="106" t="s">
        <v>57</v>
      </c>
      <c r="K30" s="106">
        <v>0.249</v>
      </c>
      <c r="L30" s="107">
        <v>1.90301</v>
      </c>
      <c r="M30" s="108"/>
      <c r="N30" s="109"/>
    </row>
    <row r="31" ht="15.75" spans="2:14">
      <c r="B31" s="110"/>
      <c r="C31" s="115" t="s">
        <v>58</v>
      </c>
      <c r="D31" s="115">
        <v>0.353</v>
      </c>
      <c r="E31" s="116">
        <v>2.9529</v>
      </c>
      <c r="F31" s="111"/>
      <c r="G31" s="112"/>
      <c r="H31" s="104"/>
      <c r="I31" s="110"/>
      <c r="J31" s="115" t="s">
        <v>59</v>
      </c>
      <c r="K31" s="115">
        <v>0.258</v>
      </c>
      <c r="L31" s="116">
        <v>1.99194</v>
      </c>
      <c r="M31" s="111"/>
      <c r="N31" s="112"/>
    </row>
    <row r="32" ht="15.75" spans="2:14">
      <c r="B32" s="104"/>
      <c r="C32" s="104"/>
      <c r="D32" s="104"/>
      <c r="E32" s="104"/>
      <c r="F32" s="104"/>
      <c r="G32" s="104"/>
      <c r="H32" s="104"/>
      <c r="I32" s="104"/>
      <c r="J32" s="104"/>
      <c r="K32" s="104"/>
      <c r="L32" s="104"/>
      <c r="M32" s="104"/>
      <c r="N32" s="104"/>
    </row>
    <row r="33" ht="15" spans="2:14">
      <c r="B33" s="100" t="s">
        <v>32</v>
      </c>
      <c r="C33" s="101" t="s">
        <v>33</v>
      </c>
      <c r="D33" s="101" t="s">
        <v>34</v>
      </c>
      <c r="E33" s="101" t="s">
        <v>35</v>
      </c>
      <c r="F33" s="102" t="s">
        <v>8</v>
      </c>
      <c r="G33" s="103" t="s">
        <v>9</v>
      </c>
      <c r="H33" s="104"/>
      <c r="I33" s="100" t="s">
        <v>32</v>
      </c>
      <c r="J33" s="101" t="s">
        <v>33</v>
      </c>
      <c r="K33" s="101" t="s">
        <v>34</v>
      </c>
      <c r="L33" s="101" t="s">
        <v>35</v>
      </c>
      <c r="M33" s="102" t="s">
        <v>8</v>
      </c>
      <c r="N33" s="103" t="s">
        <v>9</v>
      </c>
    </row>
    <row r="34" ht="15" spans="2:14">
      <c r="B34" s="105" t="s">
        <v>60</v>
      </c>
      <c r="C34" s="106" t="s">
        <v>61</v>
      </c>
      <c r="D34" s="106">
        <v>0.227</v>
      </c>
      <c r="E34" s="107">
        <v>1.68715</v>
      </c>
      <c r="F34" s="108">
        <f>(E34+E35+E36+E37+E38+E39+E40+E41+E42)/9*22.5</f>
        <v>42.563075</v>
      </c>
      <c r="G34" s="109">
        <f>STDEVP(E34:E42)</f>
        <v>0.178511194032928</v>
      </c>
      <c r="H34" s="104"/>
      <c r="I34" s="105" t="s">
        <v>62</v>
      </c>
      <c r="J34" s="106" t="s">
        <v>63</v>
      </c>
      <c r="K34" s="113">
        <v>0.198</v>
      </c>
      <c r="L34" s="114">
        <v>1.40598</v>
      </c>
      <c r="M34" s="108">
        <f>(L34+L35+L36+L37+L38+L39+L40+L41+L42)/9*22.5</f>
        <v>31.034175</v>
      </c>
      <c r="N34" s="109">
        <f>STDEVP(L34:L42)</f>
        <v>0.041513357689624</v>
      </c>
    </row>
    <row r="35" ht="15" spans="2:14">
      <c r="B35" s="105"/>
      <c r="C35" s="106" t="s">
        <v>64</v>
      </c>
      <c r="D35" s="106">
        <v>0.24</v>
      </c>
      <c r="E35" s="107">
        <v>1.81443</v>
      </c>
      <c r="F35" s="108"/>
      <c r="G35" s="109"/>
      <c r="H35" s="104"/>
      <c r="I35" s="105"/>
      <c r="J35" s="106" t="s">
        <v>65</v>
      </c>
      <c r="K35" s="113">
        <v>0.195</v>
      </c>
      <c r="L35" s="114">
        <v>1.37712</v>
      </c>
      <c r="M35" s="108"/>
      <c r="N35" s="109"/>
    </row>
    <row r="36" ht="15" spans="2:14">
      <c r="B36" s="105"/>
      <c r="C36" s="106" t="s">
        <v>66</v>
      </c>
      <c r="D36" s="106">
        <v>0.283</v>
      </c>
      <c r="E36" s="107">
        <v>2.2409</v>
      </c>
      <c r="F36" s="108"/>
      <c r="G36" s="109"/>
      <c r="H36" s="104"/>
      <c r="I36" s="105"/>
      <c r="J36" s="106" t="s">
        <v>67</v>
      </c>
      <c r="K36" s="113">
        <v>0.192</v>
      </c>
      <c r="L36" s="114">
        <v>1.34829</v>
      </c>
      <c r="M36" s="108"/>
      <c r="N36" s="109"/>
    </row>
    <row r="37" ht="15" spans="2:14">
      <c r="B37" s="105"/>
      <c r="C37" s="106" t="s">
        <v>61</v>
      </c>
      <c r="D37" s="106">
        <v>0.229</v>
      </c>
      <c r="E37" s="107">
        <v>1.70668</v>
      </c>
      <c r="F37" s="108"/>
      <c r="G37" s="109"/>
      <c r="H37" s="104"/>
      <c r="I37" s="105"/>
      <c r="J37" s="106" t="s">
        <v>63</v>
      </c>
      <c r="K37" s="113">
        <v>0.192</v>
      </c>
      <c r="L37" s="114">
        <v>1.34829</v>
      </c>
      <c r="M37" s="108"/>
      <c r="N37" s="109"/>
    </row>
    <row r="38" ht="15" spans="2:14">
      <c r="B38" s="105"/>
      <c r="C38" s="106" t="s">
        <v>64</v>
      </c>
      <c r="D38" s="106">
        <v>0.23</v>
      </c>
      <c r="E38" s="107">
        <v>1.71645</v>
      </c>
      <c r="F38" s="108"/>
      <c r="G38" s="109"/>
      <c r="H38" s="104"/>
      <c r="I38" s="105"/>
      <c r="J38" s="106" t="s">
        <v>65</v>
      </c>
      <c r="K38" s="113">
        <v>0.19</v>
      </c>
      <c r="L38" s="114">
        <v>1.3291</v>
      </c>
      <c r="M38" s="108"/>
      <c r="N38" s="109"/>
    </row>
    <row r="39" ht="15" spans="2:14">
      <c r="B39" s="105"/>
      <c r="C39" s="106" t="s">
        <v>66</v>
      </c>
      <c r="D39" s="106">
        <v>0.247</v>
      </c>
      <c r="E39" s="107">
        <v>1.88329</v>
      </c>
      <c r="F39" s="108"/>
      <c r="G39" s="109"/>
      <c r="H39" s="104"/>
      <c r="I39" s="105"/>
      <c r="J39" s="106" t="s">
        <v>67</v>
      </c>
      <c r="K39" s="113">
        <v>0.201</v>
      </c>
      <c r="L39" s="114">
        <v>1.43489</v>
      </c>
      <c r="M39" s="108"/>
      <c r="N39" s="109"/>
    </row>
    <row r="40" ht="15" spans="2:14">
      <c r="B40" s="105"/>
      <c r="C40" s="106" t="s">
        <v>61</v>
      </c>
      <c r="D40" s="106">
        <v>0.248</v>
      </c>
      <c r="E40" s="107">
        <v>1.89315</v>
      </c>
      <c r="F40" s="108"/>
      <c r="G40" s="109"/>
      <c r="H40" s="104"/>
      <c r="I40" s="105"/>
      <c r="J40" s="106" t="s">
        <v>63</v>
      </c>
      <c r="K40" s="113">
        <v>0.203</v>
      </c>
      <c r="L40" s="114">
        <v>1.45418</v>
      </c>
      <c r="M40" s="108"/>
      <c r="N40" s="109"/>
    </row>
    <row r="41" ht="15" spans="2:14">
      <c r="B41" s="105"/>
      <c r="C41" s="106" t="s">
        <v>64</v>
      </c>
      <c r="D41" s="106">
        <v>0.257</v>
      </c>
      <c r="E41" s="107">
        <v>1.98204</v>
      </c>
      <c r="F41" s="108"/>
      <c r="G41" s="109"/>
      <c r="H41" s="104"/>
      <c r="I41" s="105"/>
      <c r="J41" s="106" t="s">
        <v>65</v>
      </c>
      <c r="K41" s="113">
        <v>0.191</v>
      </c>
      <c r="L41" s="114">
        <v>1.3387</v>
      </c>
      <c r="M41" s="108"/>
      <c r="N41" s="109"/>
    </row>
    <row r="42" ht="15.75" spans="2:14">
      <c r="B42" s="110"/>
      <c r="C42" s="106" t="s">
        <v>66</v>
      </c>
      <c r="D42" s="106">
        <v>0.269</v>
      </c>
      <c r="E42" s="107">
        <v>2.10114</v>
      </c>
      <c r="F42" s="111"/>
      <c r="G42" s="112"/>
      <c r="H42" s="104"/>
      <c r="I42" s="110"/>
      <c r="J42" s="106" t="s">
        <v>67</v>
      </c>
      <c r="K42" s="113">
        <v>0.195</v>
      </c>
      <c r="L42" s="114">
        <v>1.37712</v>
      </c>
      <c r="M42" s="111"/>
      <c r="N42" s="112"/>
    </row>
    <row r="43" ht="15" spans="2:14">
      <c r="B43" s="100" t="s">
        <v>32</v>
      </c>
      <c r="C43" s="101" t="s">
        <v>33</v>
      </c>
      <c r="D43" s="101" t="s">
        <v>34</v>
      </c>
      <c r="E43" s="101" t="s">
        <v>35</v>
      </c>
      <c r="F43" s="102" t="s">
        <v>8</v>
      </c>
      <c r="G43" s="103" t="s">
        <v>9</v>
      </c>
      <c r="H43" s="104"/>
      <c r="I43" s="100" t="s">
        <v>32</v>
      </c>
      <c r="J43" s="101" t="s">
        <v>33</v>
      </c>
      <c r="K43" s="101" t="s">
        <v>34</v>
      </c>
      <c r="L43" s="101" t="s">
        <v>35</v>
      </c>
      <c r="M43" s="102" t="s">
        <v>8</v>
      </c>
      <c r="N43" s="103" t="s">
        <v>9</v>
      </c>
    </row>
    <row r="44" ht="15" spans="2:14">
      <c r="B44" s="105" t="s">
        <v>68</v>
      </c>
      <c r="C44" s="106" t="s">
        <v>69</v>
      </c>
      <c r="D44" s="113">
        <v>0.2</v>
      </c>
      <c r="E44" s="113">
        <v>1.42525</v>
      </c>
      <c r="F44" s="108">
        <f>(E44+E45+E46+E47+E48+E49+E50+E51+E52)/9*22.5</f>
        <v>32.4058</v>
      </c>
      <c r="G44" s="109">
        <f>STDEVP(E44:E52)</f>
        <v>0.0218586706812335</v>
      </c>
      <c r="H44" s="104"/>
      <c r="I44" s="105" t="s">
        <v>70</v>
      </c>
      <c r="J44" s="106" t="s">
        <v>71</v>
      </c>
      <c r="K44" s="113">
        <v>0.17</v>
      </c>
      <c r="L44" s="113">
        <v>1.13822</v>
      </c>
      <c r="M44" s="108">
        <f>(L44+L45+L46+L47+L48+L49+L50+L51+L52)/9*22.5</f>
        <v>26.608975</v>
      </c>
      <c r="N44" s="109">
        <f>STDEVP(L44:L52)</f>
        <v>0.0335854043842607</v>
      </c>
    </row>
    <row r="45" ht="15" spans="2:14">
      <c r="B45" s="105"/>
      <c r="C45" s="106" t="s">
        <v>72</v>
      </c>
      <c r="D45" s="113">
        <v>0.201</v>
      </c>
      <c r="E45" s="113">
        <v>1.43489</v>
      </c>
      <c r="F45" s="108"/>
      <c r="G45" s="109"/>
      <c r="H45" s="104"/>
      <c r="I45" s="105"/>
      <c r="J45" s="106" t="s">
        <v>73</v>
      </c>
      <c r="K45" s="113">
        <v>0.174</v>
      </c>
      <c r="L45" s="113">
        <v>1.17625</v>
      </c>
      <c r="M45" s="108"/>
      <c r="N45" s="109"/>
    </row>
    <row r="46" ht="15" spans="2:14">
      <c r="B46" s="105"/>
      <c r="C46" s="106" t="s">
        <v>74</v>
      </c>
      <c r="D46" s="113">
        <v>0.205</v>
      </c>
      <c r="E46" s="113">
        <v>1.47349</v>
      </c>
      <c r="F46" s="108"/>
      <c r="G46" s="109"/>
      <c r="H46" s="104"/>
      <c r="I46" s="105"/>
      <c r="J46" s="106" t="s">
        <v>75</v>
      </c>
      <c r="K46" s="113">
        <v>0.173</v>
      </c>
      <c r="L46" s="113">
        <v>1.16673</v>
      </c>
      <c r="M46" s="108"/>
      <c r="N46" s="109"/>
    </row>
    <row r="47" ht="15" spans="2:14">
      <c r="B47" s="105"/>
      <c r="C47" s="106" t="s">
        <v>69</v>
      </c>
      <c r="D47" s="113">
        <v>0.199</v>
      </c>
      <c r="E47" s="113">
        <v>1.41561</v>
      </c>
      <c r="F47" s="108"/>
      <c r="G47" s="109"/>
      <c r="H47" s="104"/>
      <c r="I47" s="105"/>
      <c r="J47" s="106" t="s">
        <v>71</v>
      </c>
      <c r="K47" s="113">
        <v>0.18</v>
      </c>
      <c r="L47" s="113">
        <v>1.23343</v>
      </c>
      <c r="M47" s="108"/>
      <c r="N47" s="109"/>
    </row>
    <row r="48" ht="15" spans="2:14">
      <c r="B48" s="105"/>
      <c r="C48" s="106" t="s">
        <v>72</v>
      </c>
      <c r="D48" s="113">
        <v>0.204</v>
      </c>
      <c r="E48" s="113">
        <v>1.46384</v>
      </c>
      <c r="F48" s="108"/>
      <c r="G48" s="109"/>
      <c r="H48" s="104"/>
      <c r="I48" s="105"/>
      <c r="J48" s="106" t="s">
        <v>73</v>
      </c>
      <c r="K48" s="113">
        <v>0.171</v>
      </c>
      <c r="L48" s="113">
        <v>1.14772</v>
      </c>
      <c r="M48" s="108"/>
      <c r="N48" s="109"/>
    </row>
    <row r="49" ht="15" spans="2:14">
      <c r="B49" s="105"/>
      <c r="C49" s="106" t="s">
        <v>74</v>
      </c>
      <c r="D49" s="113">
        <v>0.198</v>
      </c>
      <c r="E49" s="113">
        <v>1.40598</v>
      </c>
      <c r="F49" s="108"/>
      <c r="G49" s="109"/>
      <c r="H49" s="104"/>
      <c r="I49" s="105"/>
      <c r="J49" s="106" t="s">
        <v>75</v>
      </c>
      <c r="K49" s="113">
        <v>0.171</v>
      </c>
      <c r="L49" s="113">
        <v>1.14772</v>
      </c>
      <c r="M49" s="108"/>
      <c r="N49" s="109"/>
    </row>
    <row r="50" ht="15" spans="2:14">
      <c r="B50" s="105"/>
      <c r="C50" s="106" t="s">
        <v>69</v>
      </c>
      <c r="D50" s="113">
        <v>0.202</v>
      </c>
      <c r="E50" s="113">
        <v>1.44453</v>
      </c>
      <c r="F50" s="108"/>
      <c r="G50" s="109"/>
      <c r="H50" s="104"/>
      <c r="I50" s="105"/>
      <c r="J50" s="106" t="s">
        <v>71</v>
      </c>
      <c r="K50" s="113">
        <v>0.176</v>
      </c>
      <c r="L50" s="113">
        <v>1.19529</v>
      </c>
      <c r="M50" s="108"/>
      <c r="N50" s="109"/>
    </row>
    <row r="51" ht="15" spans="2:14">
      <c r="B51" s="105"/>
      <c r="C51" s="106" t="s">
        <v>72</v>
      </c>
      <c r="D51" s="113">
        <v>0.201</v>
      </c>
      <c r="E51" s="113">
        <v>1.43489</v>
      </c>
      <c r="F51" s="108"/>
      <c r="G51" s="109"/>
      <c r="H51" s="104"/>
      <c r="I51" s="105"/>
      <c r="J51" s="106" t="s">
        <v>73</v>
      </c>
      <c r="K51" s="113">
        <v>0.179</v>
      </c>
      <c r="L51" s="113">
        <v>1.22388</v>
      </c>
      <c r="M51" s="108"/>
      <c r="N51" s="109"/>
    </row>
    <row r="52" ht="15.75" spans="2:14">
      <c r="B52" s="105"/>
      <c r="C52" s="106" t="s">
        <v>74</v>
      </c>
      <c r="D52" s="113">
        <v>0.204</v>
      </c>
      <c r="E52" s="113">
        <v>1.46384</v>
      </c>
      <c r="F52" s="108"/>
      <c r="G52" s="109"/>
      <c r="H52" s="104"/>
      <c r="I52" s="105"/>
      <c r="J52" s="106" t="s">
        <v>75</v>
      </c>
      <c r="K52" s="113">
        <v>0.178</v>
      </c>
      <c r="L52" s="113">
        <v>1.21435</v>
      </c>
      <c r="M52" s="108"/>
      <c r="N52" s="109"/>
    </row>
    <row r="53" ht="15" spans="2:14">
      <c r="B53" s="100" t="s">
        <v>32</v>
      </c>
      <c r="C53" s="101" t="s">
        <v>33</v>
      </c>
      <c r="D53" s="101" t="s">
        <v>34</v>
      </c>
      <c r="E53" s="101" t="s">
        <v>35</v>
      </c>
      <c r="F53" s="102" t="s">
        <v>8</v>
      </c>
      <c r="G53" s="103" t="s">
        <v>9</v>
      </c>
      <c r="H53" s="104"/>
      <c r="I53" s="100" t="s">
        <v>32</v>
      </c>
      <c r="J53" s="101" t="s">
        <v>33</v>
      </c>
      <c r="K53" s="101" t="s">
        <v>34</v>
      </c>
      <c r="L53" s="101" t="s">
        <v>35</v>
      </c>
      <c r="M53" s="102" t="s">
        <v>8</v>
      </c>
      <c r="N53" s="103" t="s">
        <v>9</v>
      </c>
    </row>
    <row r="54" ht="15" spans="2:14">
      <c r="B54" s="105" t="s">
        <v>76</v>
      </c>
      <c r="C54" s="106" t="s">
        <v>77</v>
      </c>
      <c r="D54" s="106">
        <v>0.22</v>
      </c>
      <c r="E54" s="107">
        <v>1.61893</v>
      </c>
      <c r="F54" s="108">
        <f>(E54+E55+E56+E57+E58+E59+E60+E61+E62)/9*22.5</f>
        <v>41.155875</v>
      </c>
      <c r="G54" s="109">
        <f>STDEVP(E54:E62)</f>
        <v>0.149560550948437</v>
      </c>
      <c r="H54" s="104"/>
      <c r="I54" s="105" t="s">
        <v>78</v>
      </c>
      <c r="J54" s="106" t="s">
        <v>79</v>
      </c>
      <c r="K54" s="106">
        <v>0.209</v>
      </c>
      <c r="L54" s="107">
        <v>1.51218</v>
      </c>
      <c r="M54" s="108">
        <f>(L54+L55+L56+L57+L58+L59+L60+L61+L62)/9*22.5</f>
        <v>39.831875</v>
      </c>
      <c r="N54" s="109">
        <f>STDEVP(L54:L62)</f>
        <v>0.154305915283109</v>
      </c>
    </row>
    <row r="55" ht="15" spans="2:14">
      <c r="B55" s="105"/>
      <c r="C55" s="106" t="s">
        <v>80</v>
      </c>
      <c r="D55" s="106">
        <v>0.238</v>
      </c>
      <c r="E55" s="107">
        <v>1.7948</v>
      </c>
      <c r="F55" s="108"/>
      <c r="G55" s="109"/>
      <c r="H55" s="104"/>
      <c r="I55" s="105"/>
      <c r="J55" s="106" t="s">
        <v>81</v>
      </c>
      <c r="K55" s="106">
        <v>0.239</v>
      </c>
      <c r="L55" s="107">
        <v>1.80462</v>
      </c>
      <c r="M55" s="108"/>
      <c r="N55" s="109"/>
    </row>
    <row r="56" ht="15" spans="2:14">
      <c r="B56" s="105"/>
      <c r="C56" s="106" t="s">
        <v>82</v>
      </c>
      <c r="D56" s="106">
        <v>0.271</v>
      </c>
      <c r="E56" s="107">
        <v>2.12105</v>
      </c>
      <c r="F56" s="108"/>
      <c r="G56" s="109"/>
      <c r="H56" s="104"/>
      <c r="I56" s="105"/>
      <c r="J56" s="106" t="s">
        <v>83</v>
      </c>
      <c r="K56" s="106">
        <v>0.267</v>
      </c>
      <c r="L56" s="107">
        <v>2.08124</v>
      </c>
      <c r="M56" s="108"/>
      <c r="N56" s="109"/>
    </row>
    <row r="57" ht="15" spans="2:14">
      <c r="B57" s="105"/>
      <c r="C57" s="106" t="s">
        <v>77</v>
      </c>
      <c r="D57" s="106">
        <v>0.22</v>
      </c>
      <c r="E57" s="107">
        <v>1.61893</v>
      </c>
      <c r="F57" s="108"/>
      <c r="G57" s="109"/>
      <c r="H57" s="104"/>
      <c r="I57" s="105"/>
      <c r="J57" s="106" t="s">
        <v>79</v>
      </c>
      <c r="K57" s="106">
        <v>0.22</v>
      </c>
      <c r="L57" s="107">
        <v>1.61893</v>
      </c>
      <c r="M57" s="108"/>
      <c r="N57" s="109"/>
    </row>
    <row r="58" ht="15" spans="2:14">
      <c r="B58" s="105"/>
      <c r="C58" s="106" t="s">
        <v>80</v>
      </c>
      <c r="D58" s="106">
        <v>0.238</v>
      </c>
      <c r="E58" s="107">
        <v>1.7948</v>
      </c>
      <c r="F58" s="108"/>
      <c r="G58" s="109"/>
      <c r="H58" s="104"/>
      <c r="I58" s="105"/>
      <c r="J58" s="106" t="s">
        <v>81</v>
      </c>
      <c r="K58" s="106">
        <v>0.226</v>
      </c>
      <c r="L58" s="107">
        <v>1.67739</v>
      </c>
      <c r="M58" s="108"/>
      <c r="N58" s="109"/>
    </row>
    <row r="59" ht="15" spans="2:14">
      <c r="B59" s="105"/>
      <c r="C59" s="106" t="s">
        <v>82</v>
      </c>
      <c r="D59" s="106">
        <v>0.239</v>
      </c>
      <c r="E59" s="107">
        <v>1.80462</v>
      </c>
      <c r="F59" s="108"/>
      <c r="G59" s="109"/>
      <c r="H59" s="104"/>
      <c r="I59" s="105"/>
      <c r="J59" s="106" t="s">
        <v>83</v>
      </c>
      <c r="K59" s="106">
        <v>0.235</v>
      </c>
      <c r="L59" s="107">
        <v>1.76539</v>
      </c>
      <c r="M59" s="108"/>
      <c r="N59" s="109"/>
    </row>
    <row r="60" ht="15" spans="2:14">
      <c r="B60" s="105"/>
      <c r="C60" s="106" t="s">
        <v>77</v>
      </c>
      <c r="D60" s="106">
        <v>0.243</v>
      </c>
      <c r="E60" s="107">
        <v>1.84392</v>
      </c>
      <c r="F60" s="108"/>
      <c r="G60" s="109"/>
      <c r="H60" s="104"/>
      <c r="I60" s="105"/>
      <c r="J60" s="106" t="s">
        <v>79</v>
      </c>
      <c r="K60" s="106">
        <v>0.236</v>
      </c>
      <c r="L60" s="107">
        <v>1.77519</v>
      </c>
      <c r="M60" s="108"/>
      <c r="N60" s="109"/>
    </row>
    <row r="61" ht="15" spans="2:14">
      <c r="B61" s="105"/>
      <c r="C61" s="106" t="s">
        <v>80</v>
      </c>
      <c r="D61" s="106">
        <v>0.248</v>
      </c>
      <c r="E61" s="107">
        <v>1.89315</v>
      </c>
      <c r="F61" s="108"/>
      <c r="G61" s="109"/>
      <c r="H61" s="104"/>
      <c r="I61" s="105"/>
      <c r="J61" s="106" t="s">
        <v>81</v>
      </c>
      <c r="K61" s="106">
        <v>0.238</v>
      </c>
      <c r="L61" s="107">
        <v>1.7948</v>
      </c>
      <c r="M61" s="108"/>
      <c r="N61" s="109"/>
    </row>
    <row r="62" ht="15.75" spans="2:14">
      <c r="B62" s="110"/>
      <c r="C62" s="115" t="s">
        <v>82</v>
      </c>
      <c r="D62" s="115">
        <v>0.256</v>
      </c>
      <c r="E62" s="116">
        <v>1.97215</v>
      </c>
      <c r="F62" s="111"/>
      <c r="G62" s="112"/>
      <c r="H62" s="104"/>
      <c r="I62" s="110"/>
      <c r="J62" s="115" t="s">
        <v>83</v>
      </c>
      <c r="K62" s="115">
        <v>0.249</v>
      </c>
      <c r="L62" s="116">
        <v>1.90301</v>
      </c>
      <c r="M62" s="111"/>
      <c r="N62" s="112"/>
    </row>
    <row r="64" spans="2:14">
      <c r="B64" s="70" t="s">
        <v>84</v>
      </c>
      <c r="C64" s="71"/>
      <c r="D64" s="71"/>
      <c r="E64" s="71"/>
      <c r="F64" s="71"/>
      <c r="G64" s="71"/>
      <c r="H64" s="71"/>
      <c r="I64" s="71"/>
      <c r="J64" s="71"/>
      <c r="K64" s="71"/>
      <c r="L64" s="71"/>
      <c r="M64" s="71"/>
      <c r="N64" s="71"/>
    </row>
    <row r="65" spans="2:14">
      <c r="B65" s="71"/>
      <c r="C65" s="71"/>
      <c r="D65" s="71"/>
      <c r="E65" s="71"/>
      <c r="F65" s="71"/>
      <c r="G65" s="71"/>
      <c r="H65" s="71"/>
      <c r="I65" s="71"/>
      <c r="J65" s="71"/>
      <c r="K65" s="71"/>
      <c r="L65" s="71"/>
      <c r="M65" s="71"/>
      <c r="N65" s="71"/>
    </row>
    <row r="66" spans="2:14">
      <c r="B66" s="71"/>
      <c r="C66" s="71"/>
      <c r="D66" s="71"/>
      <c r="E66" s="71"/>
      <c r="F66" s="71"/>
      <c r="G66" s="71"/>
      <c r="H66" s="71"/>
      <c r="I66" s="71"/>
      <c r="J66" s="71"/>
      <c r="K66" s="71"/>
      <c r="L66" s="71"/>
      <c r="M66" s="71"/>
      <c r="N66" s="71"/>
    </row>
    <row r="67" spans="2:14">
      <c r="B67" s="71"/>
      <c r="C67" s="71"/>
      <c r="D67" s="71"/>
      <c r="E67" s="71"/>
      <c r="F67" s="71"/>
      <c r="G67" s="71"/>
      <c r="H67" s="71"/>
      <c r="I67" s="71"/>
      <c r="J67" s="71"/>
      <c r="K67" s="71"/>
      <c r="L67" s="71"/>
      <c r="M67" s="71"/>
      <c r="N67" s="71"/>
    </row>
    <row r="68" spans="2:14">
      <c r="B68" s="71"/>
      <c r="C68" s="71"/>
      <c r="D68" s="71"/>
      <c r="E68" s="71"/>
      <c r="F68" s="71"/>
      <c r="G68" s="71"/>
      <c r="H68" s="71"/>
      <c r="I68" s="71"/>
      <c r="J68" s="71"/>
      <c r="K68" s="71"/>
      <c r="L68" s="71"/>
      <c r="M68" s="71"/>
      <c r="N68" s="71"/>
    </row>
    <row r="69" ht="15" spans="3:9">
      <c r="C69" s="117"/>
      <c r="D69" s="117"/>
      <c r="E69" s="117"/>
      <c r="F69" s="117"/>
      <c r="G69" s="32"/>
      <c r="H69" s="32"/>
      <c r="I69" s="32"/>
    </row>
    <row r="70" ht="15" spans="3:9">
      <c r="C70" s="117"/>
      <c r="D70" s="117"/>
      <c r="E70" s="117"/>
      <c r="F70" s="117"/>
      <c r="G70" s="32"/>
      <c r="H70" s="32"/>
      <c r="I70" s="32"/>
    </row>
    <row r="71" ht="15" spans="3:9">
      <c r="C71" s="117"/>
      <c r="D71" s="117"/>
      <c r="E71" s="117"/>
      <c r="F71" s="117"/>
      <c r="G71" s="32"/>
      <c r="H71" s="32"/>
      <c r="I71" s="32"/>
    </row>
  </sheetData>
  <mergeCells count="37">
    <mergeCell ref="B3:B11"/>
    <mergeCell ref="B13:B21"/>
    <mergeCell ref="B23:B31"/>
    <mergeCell ref="B34:B42"/>
    <mergeCell ref="B44:B52"/>
    <mergeCell ref="B54:B62"/>
    <mergeCell ref="F3:F11"/>
    <mergeCell ref="F13:F21"/>
    <mergeCell ref="F23:F31"/>
    <mergeCell ref="F34:F42"/>
    <mergeCell ref="F44:F52"/>
    <mergeCell ref="F54:F62"/>
    <mergeCell ref="G3:G11"/>
    <mergeCell ref="G13:G21"/>
    <mergeCell ref="G23:G31"/>
    <mergeCell ref="G34:G42"/>
    <mergeCell ref="G44:G52"/>
    <mergeCell ref="G54:G62"/>
    <mergeCell ref="I3:I11"/>
    <mergeCell ref="I13:I21"/>
    <mergeCell ref="I23:I31"/>
    <mergeCell ref="I34:I42"/>
    <mergeCell ref="I44:I52"/>
    <mergeCell ref="I54:I62"/>
    <mergeCell ref="M3:M11"/>
    <mergeCell ref="M13:M21"/>
    <mergeCell ref="M23:M31"/>
    <mergeCell ref="M34:M42"/>
    <mergeCell ref="M44:M52"/>
    <mergeCell ref="M54:M62"/>
    <mergeCell ref="N3:N11"/>
    <mergeCell ref="N13:N21"/>
    <mergeCell ref="N23:N31"/>
    <mergeCell ref="N34:N42"/>
    <mergeCell ref="N44:N52"/>
    <mergeCell ref="N54:N62"/>
    <mergeCell ref="B64:N68"/>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M16" sqref="M16"/>
    </sheetView>
  </sheetViews>
  <sheetFormatPr defaultColWidth="9" defaultRowHeight="14.25"/>
  <sheetData>
    <row r="1" spans="1:5">
      <c r="A1" s="58"/>
      <c r="B1" s="58"/>
      <c r="C1" s="58"/>
      <c r="D1" s="58"/>
      <c r="E1" s="58"/>
    </row>
    <row r="2" ht="15.75" spans="1:8">
      <c r="A2" s="58"/>
      <c r="C2" s="21" t="s">
        <v>85</v>
      </c>
      <c r="D2" s="75"/>
      <c r="E2" s="75"/>
      <c r="F2" s="75"/>
      <c r="G2" s="75"/>
      <c r="H2" s="75"/>
    </row>
    <row r="3" ht="15.75" spans="1:10">
      <c r="A3" s="58"/>
      <c r="B3" s="76" t="s">
        <v>29</v>
      </c>
      <c r="C3" s="77">
        <v>1</v>
      </c>
      <c r="D3" s="77">
        <v>2</v>
      </c>
      <c r="E3" s="77">
        <v>3</v>
      </c>
      <c r="F3" s="77">
        <v>4</v>
      </c>
      <c r="G3" s="77">
        <v>5</v>
      </c>
      <c r="H3" s="77">
        <v>6</v>
      </c>
      <c r="I3" s="82" t="s">
        <v>8</v>
      </c>
      <c r="J3" s="83" t="s">
        <v>9</v>
      </c>
    </row>
    <row r="4" ht="15" spans="1:10">
      <c r="A4" s="58"/>
      <c r="B4" s="41" t="s">
        <v>30</v>
      </c>
      <c r="C4" s="94">
        <v>2.70778443113772</v>
      </c>
      <c r="D4" s="94">
        <v>2.64670658682635</v>
      </c>
      <c r="E4" s="94">
        <v>2.74850299401198</v>
      </c>
      <c r="F4" s="78">
        <v>2.693</v>
      </c>
      <c r="G4" s="78">
        <v>2.71</v>
      </c>
      <c r="H4" s="78">
        <v>2.599</v>
      </c>
      <c r="I4" s="98">
        <f>AVERAGE(C4:H4)</f>
        <v>2.68416566866267</v>
      </c>
      <c r="J4" s="85">
        <f>STDEVP(C4:H4)</f>
        <v>0.048475026887667</v>
      </c>
    </row>
    <row r="5" ht="15" spans="1:10">
      <c r="A5" s="58"/>
      <c r="B5" s="41" t="s">
        <v>13</v>
      </c>
      <c r="C5" s="94">
        <v>2.91137724550898</v>
      </c>
      <c r="D5" s="94">
        <v>2.78922155688623</v>
      </c>
      <c r="E5" s="94">
        <v>3.09461077844311</v>
      </c>
      <c r="F5" s="37">
        <v>3.153</v>
      </c>
      <c r="G5" s="78">
        <v>3.072</v>
      </c>
      <c r="H5" s="78">
        <v>2.941</v>
      </c>
      <c r="I5" s="98">
        <f t="shared" ref="I5:I6" si="0">AVERAGE(C5:H5)</f>
        <v>2.99353493013972</v>
      </c>
      <c r="J5" s="85">
        <f t="shared" ref="J5:J6" si="1">STDEVP(C5:H5)</f>
        <v>0.124536448026847</v>
      </c>
    </row>
    <row r="6" ht="15.75" spans="1:10">
      <c r="A6" s="58"/>
      <c r="B6" s="79" t="s">
        <v>20</v>
      </c>
      <c r="C6" s="95">
        <v>2.38203592814371</v>
      </c>
      <c r="D6" s="95">
        <v>2.44311377245509</v>
      </c>
      <c r="E6" s="95">
        <v>2.42275449101796</v>
      </c>
      <c r="F6" s="80">
        <v>2.78</v>
      </c>
      <c r="G6" s="81">
        <v>2.8</v>
      </c>
      <c r="H6" s="81">
        <v>2.699</v>
      </c>
      <c r="I6" s="99">
        <f t="shared" si="0"/>
        <v>2.58781736526946</v>
      </c>
      <c r="J6" s="87">
        <f t="shared" si="1"/>
        <v>0.175522123930234</v>
      </c>
    </row>
    <row r="7" spans="1:1">
      <c r="A7" s="58"/>
    </row>
    <row r="8" spans="1:10">
      <c r="A8" s="58"/>
      <c r="B8" s="70" t="s">
        <v>86</v>
      </c>
      <c r="C8" s="71"/>
      <c r="D8" s="71"/>
      <c r="E8" s="71"/>
      <c r="F8" s="71"/>
      <c r="G8" s="71"/>
      <c r="H8" s="71"/>
      <c r="I8" s="71"/>
      <c r="J8" s="71"/>
    </row>
    <row r="9" spans="1:11">
      <c r="A9" s="58"/>
      <c r="B9" s="71"/>
      <c r="C9" s="71"/>
      <c r="D9" s="71"/>
      <c r="E9" s="71"/>
      <c r="F9" s="71"/>
      <c r="G9" s="71"/>
      <c r="H9" s="71"/>
      <c r="I9" s="71"/>
      <c r="J9" s="71"/>
      <c r="K9" s="58"/>
    </row>
    <row r="10" spans="1:11">
      <c r="A10" s="58"/>
      <c r="B10" s="71"/>
      <c r="C10" s="71"/>
      <c r="D10" s="71"/>
      <c r="E10" s="71"/>
      <c r="F10" s="71"/>
      <c r="G10" s="71"/>
      <c r="H10" s="71"/>
      <c r="I10" s="71"/>
      <c r="J10" s="71"/>
      <c r="K10" s="58"/>
    </row>
    <row r="11" ht="15" spans="1:11">
      <c r="A11" s="96"/>
      <c r="B11" s="96"/>
      <c r="D11" s="58"/>
      <c r="E11" s="58"/>
      <c r="K11" s="94"/>
    </row>
    <row r="12" ht="15" spans="1:11">
      <c r="A12" s="96"/>
      <c r="B12" s="96"/>
      <c r="C12" s="58"/>
      <c r="D12" s="58"/>
      <c r="E12" s="58"/>
      <c r="F12" s="58"/>
      <c r="G12" s="58"/>
      <c r="H12" s="58"/>
      <c r="I12" s="58"/>
      <c r="K12" s="94"/>
    </row>
    <row r="13" ht="15" spans="1:11">
      <c r="A13" s="96"/>
      <c r="B13" s="96"/>
      <c r="C13" s="58"/>
      <c r="D13" s="58"/>
      <c r="E13" s="58"/>
      <c r="F13" s="58"/>
      <c r="G13" s="58"/>
      <c r="H13" s="58"/>
      <c r="I13" s="58"/>
      <c r="K13" s="94"/>
    </row>
    <row r="14" ht="15" spans="1:11">
      <c r="A14" s="58"/>
      <c r="B14" s="58"/>
      <c r="C14" s="58"/>
      <c r="D14" s="58"/>
      <c r="E14" s="58"/>
      <c r="F14" s="58"/>
      <c r="G14" s="58"/>
      <c r="H14" s="58"/>
      <c r="I14" s="58"/>
      <c r="K14" s="78"/>
    </row>
    <row r="15" ht="15" spans="1:11">
      <c r="A15" s="58"/>
      <c r="B15" s="58"/>
      <c r="C15" s="58"/>
      <c r="D15" s="58"/>
      <c r="E15" s="58"/>
      <c r="F15" s="58"/>
      <c r="G15" s="58"/>
      <c r="H15" s="94"/>
      <c r="I15" s="58"/>
      <c r="K15" s="78"/>
    </row>
    <row r="16" ht="15" spans="1:11">
      <c r="A16" s="58"/>
      <c r="B16" s="58"/>
      <c r="C16" s="58"/>
      <c r="D16" s="58"/>
      <c r="E16" s="58"/>
      <c r="F16" s="58"/>
      <c r="G16" s="58"/>
      <c r="H16" s="94"/>
      <c r="I16" s="58"/>
      <c r="K16" s="78"/>
    </row>
    <row r="17" ht="15" spans="1:11">
      <c r="A17" s="58"/>
      <c r="B17" s="58"/>
      <c r="C17" s="58"/>
      <c r="D17" s="58"/>
      <c r="E17" s="58"/>
      <c r="F17" s="58"/>
      <c r="G17" s="58"/>
      <c r="H17" s="94"/>
      <c r="I17" s="58"/>
      <c r="K17" s="94"/>
    </row>
    <row r="18" ht="15" spans="1:11">
      <c r="A18" s="97"/>
      <c r="B18" s="58"/>
      <c r="C18" s="58"/>
      <c r="D18" s="58"/>
      <c r="E18" s="58"/>
      <c r="F18" s="58"/>
      <c r="G18" s="58"/>
      <c r="H18" s="78"/>
      <c r="I18" s="58"/>
      <c r="K18" s="94"/>
    </row>
    <row r="19" ht="15" spans="1:11">
      <c r="A19" s="97"/>
      <c r="B19" s="58"/>
      <c r="C19" s="58"/>
      <c r="D19" s="58"/>
      <c r="E19" s="58"/>
      <c r="F19" s="58"/>
      <c r="G19" s="58"/>
      <c r="H19" s="78"/>
      <c r="I19" s="58"/>
      <c r="K19" s="94"/>
    </row>
    <row r="20" ht="15" spans="1:11">
      <c r="A20" s="97"/>
      <c r="B20" s="58"/>
      <c r="C20" s="58"/>
      <c r="D20" s="58"/>
      <c r="E20" s="58"/>
      <c r="F20" s="58"/>
      <c r="G20" s="58"/>
      <c r="H20" s="78"/>
      <c r="I20" s="58"/>
      <c r="K20" s="37"/>
    </row>
    <row r="21" ht="15" spans="1:11">
      <c r="A21" s="58"/>
      <c r="B21" s="58"/>
      <c r="C21" s="58"/>
      <c r="D21" s="58"/>
      <c r="E21" s="58"/>
      <c r="F21" s="58"/>
      <c r="G21" s="58"/>
      <c r="H21" s="94"/>
      <c r="I21" s="58"/>
      <c r="K21" s="78"/>
    </row>
    <row r="22" ht="15" spans="1:11">
      <c r="A22" s="58"/>
      <c r="B22" s="58"/>
      <c r="C22" s="58"/>
      <c r="D22" s="58"/>
      <c r="E22" s="58"/>
      <c r="F22" s="58"/>
      <c r="G22" s="58"/>
      <c r="H22" s="94"/>
      <c r="I22" s="58"/>
      <c r="K22" s="78"/>
    </row>
    <row r="23" ht="15" spans="1:11">
      <c r="A23" s="58"/>
      <c r="B23" s="58"/>
      <c r="C23" s="58"/>
      <c r="D23" s="58"/>
      <c r="E23" s="58"/>
      <c r="F23" s="58"/>
      <c r="G23" s="58"/>
      <c r="H23" s="94"/>
      <c r="I23" s="58"/>
      <c r="K23" s="94"/>
    </row>
    <row r="24" ht="15" spans="1:11">
      <c r="A24" s="58"/>
      <c r="B24" s="58"/>
      <c r="C24" s="58"/>
      <c r="D24" s="58"/>
      <c r="E24" s="58"/>
      <c r="F24" s="58"/>
      <c r="G24" s="58"/>
      <c r="H24" s="37"/>
      <c r="I24" s="58"/>
      <c r="K24" s="94"/>
    </row>
    <row r="25" ht="15" spans="1:11">
      <c r="A25" s="58"/>
      <c r="B25" s="58"/>
      <c r="C25" s="58"/>
      <c r="D25" s="58"/>
      <c r="E25" s="58"/>
      <c r="F25" s="58"/>
      <c r="G25" s="58"/>
      <c r="H25" s="78"/>
      <c r="I25" s="58"/>
      <c r="K25" s="94"/>
    </row>
    <row r="26" ht="15" spans="3:11">
      <c r="C26" s="58"/>
      <c r="D26" s="58"/>
      <c r="E26" s="58"/>
      <c r="F26" s="58"/>
      <c r="G26" s="58"/>
      <c r="H26" s="78"/>
      <c r="I26" s="58"/>
      <c r="K26" s="37"/>
    </row>
    <row r="27" ht="15" spans="3:11">
      <c r="C27" s="58"/>
      <c r="D27" s="58"/>
      <c r="E27" s="58"/>
      <c r="F27" s="58"/>
      <c r="G27" s="58"/>
      <c r="H27" s="94"/>
      <c r="I27" s="58"/>
      <c r="K27" s="78"/>
    </row>
    <row r="28" ht="15" spans="3:11">
      <c r="C28" s="58"/>
      <c r="D28" s="58"/>
      <c r="E28" s="58"/>
      <c r="F28" s="58"/>
      <c r="G28" s="58"/>
      <c r="H28" s="94"/>
      <c r="I28" s="58"/>
      <c r="K28" s="78"/>
    </row>
    <row r="29" ht="15" spans="3:11">
      <c r="C29" s="58"/>
      <c r="D29" s="58"/>
      <c r="E29" s="58"/>
      <c r="F29" s="58"/>
      <c r="G29" s="58"/>
      <c r="H29" s="94"/>
      <c r="I29" s="58"/>
      <c r="K29" s="58"/>
    </row>
    <row r="30" ht="15" spans="3:9">
      <c r="C30" s="58"/>
      <c r="D30" s="58"/>
      <c r="E30" s="58"/>
      <c r="F30" s="58"/>
      <c r="G30" s="58"/>
      <c r="H30" s="37"/>
      <c r="I30" s="58"/>
    </row>
    <row r="31" ht="15" spans="3:9">
      <c r="C31" s="58"/>
      <c r="D31" s="58"/>
      <c r="E31" s="58"/>
      <c r="F31" s="58"/>
      <c r="G31" s="58"/>
      <c r="H31" s="78"/>
      <c r="I31" s="58"/>
    </row>
    <row r="32" ht="15" spans="3:9">
      <c r="C32" s="58"/>
      <c r="D32" s="58"/>
      <c r="E32" s="58"/>
      <c r="F32" s="58"/>
      <c r="G32" s="58"/>
      <c r="H32" s="78"/>
      <c r="I32" s="58"/>
    </row>
    <row r="33" spans="3:9">
      <c r="C33" s="58"/>
      <c r="D33" s="58"/>
      <c r="E33" s="58"/>
      <c r="F33" s="58"/>
      <c r="G33" s="58"/>
      <c r="H33" s="58"/>
      <c r="I33" s="58"/>
    </row>
    <row r="34" spans="3:9">
      <c r="C34" s="58"/>
      <c r="D34" s="58"/>
      <c r="E34" s="58"/>
      <c r="F34" s="58"/>
      <c r="G34" s="58"/>
      <c r="H34" s="58"/>
      <c r="I34" s="58"/>
    </row>
  </sheetData>
  <mergeCells count="2">
    <mergeCell ref="C2:H2"/>
    <mergeCell ref="B8:J10"/>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L34"/>
  <sheetViews>
    <sheetView workbookViewId="0">
      <selection activeCell="C4" sqref="C4"/>
    </sheetView>
  </sheetViews>
  <sheetFormatPr defaultColWidth="9" defaultRowHeight="14.25"/>
  <cols>
    <col min="9" max="10" width="11.125"/>
  </cols>
  <sheetData>
    <row r="2" ht="15.75" spans="3:8">
      <c r="C2" s="21" t="s">
        <v>87</v>
      </c>
      <c r="D2" s="75"/>
      <c r="E2" s="75"/>
      <c r="F2" s="75"/>
      <c r="G2" s="75"/>
      <c r="H2" s="75"/>
    </row>
    <row r="3" ht="15.75" spans="2:10">
      <c r="B3" s="76" t="s">
        <v>29</v>
      </c>
      <c r="C3" s="77">
        <v>1</v>
      </c>
      <c r="D3" s="77">
        <v>2</v>
      </c>
      <c r="E3" s="77">
        <v>3</v>
      </c>
      <c r="F3" s="77">
        <v>4</v>
      </c>
      <c r="G3" s="77">
        <v>5</v>
      </c>
      <c r="H3" s="77">
        <v>6</v>
      </c>
      <c r="I3" s="82" t="s">
        <v>8</v>
      </c>
      <c r="J3" s="83" t="s">
        <v>9</v>
      </c>
    </row>
    <row r="4" ht="15" spans="2:10">
      <c r="B4" s="41" t="s">
        <v>30</v>
      </c>
      <c r="C4" s="88">
        <v>0.565</v>
      </c>
      <c r="D4" s="88">
        <v>0.48</v>
      </c>
      <c r="E4" s="88">
        <v>0.388</v>
      </c>
      <c r="F4" s="89">
        <v>0.513</v>
      </c>
      <c r="G4" s="89">
        <v>0.527</v>
      </c>
      <c r="H4" s="89">
        <v>0.474</v>
      </c>
      <c r="I4" s="84">
        <f>AVERAGE(C4:H4)</f>
        <v>0.491166666666667</v>
      </c>
      <c r="J4" s="85">
        <f>STDEVP(C4:H4)</f>
        <v>0.0551888173052796</v>
      </c>
    </row>
    <row r="5" ht="15" spans="2:10">
      <c r="B5" s="41" t="s">
        <v>13</v>
      </c>
      <c r="C5" s="88">
        <v>0.228</v>
      </c>
      <c r="D5" s="88">
        <v>0.205</v>
      </c>
      <c r="E5" s="88">
        <v>0.183</v>
      </c>
      <c r="F5" s="88">
        <v>0.231</v>
      </c>
      <c r="G5" s="89">
        <v>0.219</v>
      </c>
      <c r="H5" s="89">
        <v>0.202</v>
      </c>
      <c r="I5" s="84">
        <f t="shared" ref="I5:I6" si="0">AVERAGE(C5:H5)</f>
        <v>0.211333333333333</v>
      </c>
      <c r="J5" s="85">
        <f t="shared" ref="J5:J6" si="1">STDEVP(C5:H5)</f>
        <v>0.0165998661306516</v>
      </c>
    </row>
    <row r="6" ht="15.75" spans="2:10">
      <c r="B6" s="79" t="s">
        <v>20</v>
      </c>
      <c r="C6" s="90">
        <v>0.54</v>
      </c>
      <c r="D6" s="90">
        <v>0.557</v>
      </c>
      <c r="E6" s="90">
        <v>0.298</v>
      </c>
      <c r="F6" s="90">
        <v>0.507</v>
      </c>
      <c r="G6" s="91">
        <v>0.432</v>
      </c>
      <c r="H6" s="91">
        <v>0.478</v>
      </c>
      <c r="I6" s="86">
        <f t="shared" si="0"/>
        <v>0.468666666666667</v>
      </c>
      <c r="J6" s="87">
        <f t="shared" si="1"/>
        <v>0.0865248840250912</v>
      </c>
    </row>
    <row r="8" spans="2:10">
      <c r="B8" s="70" t="s">
        <v>88</v>
      </c>
      <c r="C8" s="71"/>
      <c r="D8" s="71"/>
      <c r="E8" s="71"/>
      <c r="F8" s="71"/>
      <c r="G8" s="71"/>
      <c r="H8" s="71"/>
      <c r="I8" s="71"/>
      <c r="J8" s="71"/>
    </row>
    <row r="9" spans="2:10">
      <c r="B9" s="71"/>
      <c r="C9" s="71"/>
      <c r="D9" s="71"/>
      <c r="E9" s="71"/>
      <c r="F9" s="71"/>
      <c r="G9" s="71"/>
      <c r="H9" s="71"/>
      <c r="I9" s="71"/>
      <c r="J9" s="71"/>
    </row>
    <row r="10" ht="15" spans="2:12">
      <c r="B10" s="71"/>
      <c r="C10" s="71"/>
      <c r="D10" s="71"/>
      <c r="E10" s="71"/>
      <c r="F10" s="71"/>
      <c r="G10" s="71"/>
      <c r="H10" s="71"/>
      <c r="I10" s="71"/>
      <c r="J10" s="71"/>
      <c r="L10" s="37"/>
    </row>
    <row r="11" ht="15" spans="12:12">
      <c r="L11" s="37"/>
    </row>
    <row r="12" ht="15" spans="4:12">
      <c r="D12" s="58"/>
      <c r="E12" s="58"/>
      <c r="F12" s="58"/>
      <c r="G12" s="58"/>
      <c r="H12" s="58"/>
      <c r="I12" s="58"/>
      <c r="L12" s="37"/>
    </row>
    <row r="13" ht="15.75" spans="4:12">
      <c r="D13" s="58"/>
      <c r="E13" s="58"/>
      <c r="F13" s="58"/>
      <c r="G13" s="58"/>
      <c r="H13" s="58"/>
      <c r="I13" s="58"/>
      <c r="L13" s="92"/>
    </row>
    <row r="14" ht="15.75" spans="4:12">
      <c r="D14" s="58"/>
      <c r="E14" s="58"/>
      <c r="F14" s="58"/>
      <c r="G14" s="58"/>
      <c r="H14" s="37"/>
      <c r="I14" s="58"/>
      <c r="L14" s="92"/>
    </row>
    <row r="15" ht="15.75" spans="4:12">
      <c r="D15" s="58"/>
      <c r="E15" s="58"/>
      <c r="F15" s="58"/>
      <c r="G15" s="58"/>
      <c r="H15" s="37"/>
      <c r="I15" s="58"/>
      <c r="L15" s="92"/>
    </row>
    <row r="16" ht="15" spans="4:12">
      <c r="D16" s="58"/>
      <c r="E16" s="58"/>
      <c r="F16" s="58"/>
      <c r="G16" s="58"/>
      <c r="H16" s="37"/>
      <c r="I16" s="58"/>
      <c r="L16" s="37"/>
    </row>
    <row r="17" ht="15.75" spans="4:12">
      <c r="D17" s="58"/>
      <c r="E17" s="58"/>
      <c r="F17" s="58"/>
      <c r="G17" s="58"/>
      <c r="H17" s="92"/>
      <c r="I17" s="58"/>
      <c r="L17" s="37"/>
    </row>
    <row r="18" ht="15.75" spans="4:12">
      <c r="D18" s="58"/>
      <c r="E18" s="58"/>
      <c r="F18" s="58"/>
      <c r="G18" s="58"/>
      <c r="H18" s="92"/>
      <c r="I18" s="58"/>
      <c r="L18" s="37"/>
    </row>
    <row r="19" ht="15.75" spans="4:12">
      <c r="D19" s="58"/>
      <c r="E19" s="58"/>
      <c r="F19" s="58"/>
      <c r="G19" s="58"/>
      <c r="H19" s="92"/>
      <c r="I19" s="58"/>
      <c r="L19" s="93"/>
    </row>
    <row r="20" ht="15.75" spans="4:12">
      <c r="D20" s="58"/>
      <c r="E20" s="58"/>
      <c r="F20" s="58"/>
      <c r="G20" s="58"/>
      <c r="H20" s="37"/>
      <c r="I20" s="58"/>
      <c r="L20" s="92"/>
    </row>
    <row r="21" ht="15.75" spans="4:12">
      <c r="D21" s="58"/>
      <c r="E21" s="58"/>
      <c r="F21" s="58"/>
      <c r="G21" s="58"/>
      <c r="H21" s="37"/>
      <c r="I21" s="58"/>
      <c r="L21" s="92"/>
    </row>
    <row r="22" ht="15" spans="4:12">
      <c r="D22" s="58"/>
      <c r="E22" s="58"/>
      <c r="F22" s="58"/>
      <c r="G22" s="58"/>
      <c r="H22" s="37"/>
      <c r="I22" s="58"/>
      <c r="L22" s="37"/>
    </row>
    <row r="23" ht="15.75" spans="4:12">
      <c r="D23" s="58"/>
      <c r="E23" s="58"/>
      <c r="F23" s="58"/>
      <c r="G23" s="58"/>
      <c r="H23" s="93"/>
      <c r="I23" s="58"/>
      <c r="L23" s="37"/>
    </row>
    <row r="24" ht="15.75" spans="4:12">
      <c r="D24" s="58"/>
      <c r="E24" s="58"/>
      <c r="F24" s="58"/>
      <c r="G24" s="58"/>
      <c r="H24" s="92"/>
      <c r="I24" s="58"/>
      <c r="L24" s="37"/>
    </row>
    <row r="25" ht="15.75" spans="4:12">
      <c r="D25" s="58"/>
      <c r="E25" s="58"/>
      <c r="F25" s="58"/>
      <c r="G25" s="58"/>
      <c r="H25" s="92"/>
      <c r="I25" s="58"/>
      <c r="L25" s="93"/>
    </row>
    <row r="26" ht="15.75" spans="4:12">
      <c r="D26" s="58"/>
      <c r="E26" s="58"/>
      <c r="F26" s="58"/>
      <c r="G26" s="58"/>
      <c r="H26" s="37"/>
      <c r="I26" s="58"/>
      <c r="L26" s="92"/>
    </row>
    <row r="27" ht="15.75" spans="4:12">
      <c r="D27" s="58"/>
      <c r="E27" s="58"/>
      <c r="F27" s="58"/>
      <c r="G27" s="58"/>
      <c r="H27" s="37"/>
      <c r="I27" s="58"/>
      <c r="L27" s="92"/>
    </row>
    <row r="28" ht="15" spans="4:9">
      <c r="D28" s="58"/>
      <c r="E28" s="58"/>
      <c r="F28" s="58"/>
      <c r="G28" s="58"/>
      <c r="H28" s="37"/>
      <c r="I28" s="58"/>
    </row>
    <row r="29" ht="15.75" spans="4:9">
      <c r="D29" s="58"/>
      <c r="E29" s="58"/>
      <c r="F29" s="58"/>
      <c r="G29" s="58"/>
      <c r="H29" s="93"/>
      <c r="I29" s="58"/>
    </row>
    <row r="30" ht="15.75" spans="4:9">
      <c r="D30" s="58"/>
      <c r="E30" s="58"/>
      <c r="F30" s="58"/>
      <c r="G30" s="58"/>
      <c r="H30" s="92"/>
      <c r="I30" s="58"/>
    </row>
    <row r="31" ht="15.75" spans="4:9">
      <c r="D31" s="58"/>
      <c r="E31" s="58"/>
      <c r="F31" s="58"/>
      <c r="G31" s="58"/>
      <c r="H31" s="92"/>
      <c r="I31" s="58"/>
    </row>
    <row r="32" spans="4:9">
      <c r="D32" s="58"/>
      <c r="E32" s="58"/>
      <c r="F32" s="58"/>
      <c r="G32" s="58"/>
      <c r="H32" s="58"/>
      <c r="I32" s="58"/>
    </row>
    <row r="33" spans="4:9">
      <c r="D33" s="58"/>
      <c r="E33" s="58"/>
      <c r="F33" s="58"/>
      <c r="G33" s="58"/>
      <c r="H33" s="58"/>
      <c r="I33" s="58"/>
    </row>
    <row r="34" spans="4:9">
      <c r="D34" s="58"/>
      <c r="E34" s="58"/>
      <c r="F34" s="58"/>
      <c r="G34" s="58"/>
      <c r="H34" s="58"/>
      <c r="I34" s="58"/>
    </row>
  </sheetData>
  <mergeCells count="2">
    <mergeCell ref="C2:H2"/>
    <mergeCell ref="B8:J10"/>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30"/>
  <sheetViews>
    <sheetView workbookViewId="0">
      <selection activeCell="K5" sqref="K5"/>
    </sheetView>
  </sheetViews>
  <sheetFormatPr defaultColWidth="9" defaultRowHeight="14.25"/>
  <cols>
    <col min="7" max="7" width="9.25"/>
    <col min="9" max="10" width="11.125"/>
  </cols>
  <sheetData>
    <row r="2" ht="15.75" spans="3:8">
      <c r="C2" s="21" t="s">
        <v>89</v>
      </c>
      <c r="D2" s="75"/>
      <c r="E2" s="75"/>
      <c r="F2" s="75"/>
      <c r="G2" s="75"/>
      <c r="H2" s="75"/>
    </row>
    <row r="3" ht="15.75" spans="2:10">
      <c r="B3" s="76" t="s">
        <v>29</v>
      </c>
      <c r="C3" s="77">
        <v>1</v>
      </c>
      <c r="D3" s="77">
        <v>2</v>
      </c>
      <c r="E3" s="77">
        <v>3</v>
      </c>
      <c r="F3" s="77">
        <v>4</v>
      </c>
      <c r="G3" s="77">
        <v>5</v>
      </c>
      <c r="H3" s="77">
        <v>6</v>
      </c>
      <c r="I3" s="82" t="s">
        <v>8</v>
      </c>
      <c r="J3" s="83" t="s">
        <v>9</v>
      </c>
    </row>
    <row r="4" ht="15" spans="2:10">
      <c r="B4" s="41" t="s">
        <v>30</v>
      </c>
      <c r="C4" s="37">
        <v>0.8104</v>
      </c>
      <c r="D4" s="37">
        <v>0.80752</v>
      </c>
      <c r="E4" s="37">
        <v>0.81256</v>
      </c>
      <c r="F4" s="78">
        <v>0.81483</v>
      </c>
      <c r="G4" s="78">
        <v>0.8243789</v>
      </c>
      <c r="H4" s="78">
        <v>0.79932</v>
      </c>
      <c r="I4" s="84">
        <f>AVERAGE(C4:H4)</f>
        <v>0.811501483333333</v>
      </c>
      <c r="J4" s="85">
        <f>STDEVP(C4:H4)</f>
        <v>0.007566167590094</v>
      </c>
    </row>
    <row r="5" ht="15" spans="2:10">
      <c r="B5" s="41" t="s">
        <v>13</v>
      </c>
      <c r="C5" s="37">
        <v>0.64912</v>
      </c>
      <c r="D5" s="37">
        <v>0.6484</v>
      </c>
      <c r="E5" s="37">
        <v>0.64624</v>
      </c>
      <c r="F5" s="37">
        <v>0.623894</v>
      </c>
      <c r="G5" s="78">
        <v>0.6312809</v>
      </c>
      <c r="H5" s="78">
        <v>0.687321</v>
      </c>
      <c r="I5" s="84">
        <f t="shared" ref="I5:I6" si="0">AVERAGE(C5:H5)</f>
        <v>0.647709316666667</v>
      </c>
      <c r="J5" s="85">
        <f t="shared" ref="J5:J6" si="1">STDEVP(C5:H5)</f>
        <v>0.0200448397391462</v>
      </c>
    </row>
    <row r="6" ht="15.75" spans="2:10">
      <c r="B6" s="79" t="s">
        <v>20</v>
      </c>
      <c r="C6" s="80">
        <v>0.87808</v>
      </c>
      <c r="D6" s="80">
        <v>0.8716</v>
      </c>
      <c r="E6" s="80">
        <v>0.8716</v>
      </c>
      <c r="F6" s="80">
        <v>0.847538</v>
      </c>
      <c r="G6" s="81">
        <v>0.8593</v>
      </c>
      <c r="H6" s="81">
        <v>0.831298</v>
      </c>
      <c r="I6" s="86">
        <f t="shared" si="0"/>
        <v>0.859902666666667</v>
      </c>
      <c r="J6" s="87">
        <f t="shared" si="1"/>
        <v>0.0162046588225595</v>
      </c>
    </row>
    <row r="8" spans="2:10">
      <c r="B8" s="70" t="s">
        <v>90</v>
      </c>
      <c r="C8" s="71"/>
      <c r="D8" s="71"/>
      <c r="E8" s="71"/>
      <c r="F8" s="71"/>
      <c r="G8" s="71"/>
      <c r="H8" s="71"/>
      <c r="I8" s="71"/>
      <c r="J8" s="71"/>
    </row>
    <row r="9" spans="2:10">
      <c r="B9" s="71"/>
      <c r="C9" s="71"/>
      <c r="D9" s="71"/>
      <c r="E9" s="71"/>
      <c r="F9" s="71"/>
      <c r="G9" s="71"/>
      <c r="H9" s="71"/>
      <c r="I9" s="71"/>
      <c r="J9" s="71"/>
    </row>
    <row r="10" spans="2:10">
      <c r="B10" s="71"/>
      <c r="C10" s="71"/>
      <c r="D10" s="71"/>
      <c r="E10" s="71"/>
      <c r="F10" s="71"/>
      <c r="G10" s="71"/>
      <c r="H10" s="71"/>
      <c r="I10" s="71"/>
      <c r="J10" s="71"/>
    </row>
    <row r="11" spans="9:9">
      <c r="I11" s="58"/>
    </row>
    <row r="12" ht="15" spans="3:10">
      <c r="C12" s="58"/>
      <c r="D12" s="58"/>
      <c r="E12" s="58"/>
      <c r="F12" s="58"/>
      <c r="G12" s="58"/>
      <c r="H12" s="58"/>
      <c r="I12" s="37"/>
      <c r="J12" s="58"/>
    </row>
    <row r="13" ht="15" spans="3:10">
      <c r="C13" s="58"/>
      <c r="D13" s="58"/>
      <c r="E13" s="58"/>
      <c r="F13" s="58"/>
      <c r="G13" s="58"/>
      <c r="H13" s="58"/>
      <c r="I13" s="37"/>
      <c r="J13" s="58"/>
    </row>
    <row r="14" ht="15" spans="3:10">
      <c r="C14" s="58"/>
      <c r="D14" s="58"/>
      <c r="E14" s="58"/>
      <c r="F14" s="58"/>
      <c r="G14" s="58"/>
      <c r="H14" s="58"/>
      <c r="I14" s="37"/>
      <c r="J14" s="58"/>
    </row>
    <row r="15" ht="15" spans="3:10">
      <c r="C15" s="58"/>
      <c r="D15" s="58"/>
      <c r="E15" s="58"/>
      <c r="F15" s="58"/>
      <c r="G15" s="58"/>
      <c r="H15" s="58"/>
      <c r="I15" s="37"/>
      <c r="J15" s="58"/>
    </row>
    <row r="16" ht="15" spans="3:10">
      <c r="C16" s="58"/>
      <c r="D16" s="58"/>
      <c r="E16" s="58"/>
      <c r="F16" s="58"/>
      <c r="G16" s="58"/>
      <c r="H16" s="58"/>
      <c r="I16" s="78"/>
      <c r="J16" s="58"/>
    </row>
    <row r="17" ht="15" spans="3:10">
      <c r="C17" s="58"/>
      <c r="D17" s="58"/>
      <c r="E17" s="58"/>
      <c r="F17" s="58"/>
      <c r="G17" s="58"/>
      <c r="H17" s="58"/>
      <c r="I17" s="78"/>
      <c r="J17" s="58"/>
    </row>
    <row r="18" ht="15" spans="3:10">
      <c r="C18" s="58"/>
      <c r="D18" s="58"/>
      <c r="E18" s="58"/>
      <c r="F18" s="58"/>
      <c r="G18" s="58"/>
      <c r="H18" s="58"/>
      <c r="I18" s="78"/>
      <c r="J18" s="58"/>
    </row>
    <row r="19" ht="15" spans="3:10">
      <c r="C19" s="58"/>
      <c r="D19" s="58"/>
      <c r="E19" s="58"/>
      <c r="F19" s="58"/>
      <c r="G19" s="58"/>
      <c r="H19" s="58"/>
      <c r="I19" s="37"/>
      <c r="J19" s="58"/>
    </row>
    <row r="20" ht="15" spans="3:10">
      <c r="C20" s="58"/>
      <c r="D20" s="58"/>
      <c r="E20" s="58"/>
      <c r="F20" s="58"/>
      <c r="G20" s="58"/>
      <c r="H20" s="58"/>
      <c r="I20" s="37"/>
      <c r="J20" s="58"/>
    </row>
    <row r="21" ht="15" spans="3:10">
      <c r="C21" s="58"/>
      <c r="D21" s="58"/>
      <c r="E21" s="58"/>
      <c r="F21" s="58"/>
      <c r="G21" s="58"/>
      <c r="H21" s="58"/>
      <c r="I21" s="37"/>
      <c r="J21" s="58"/>
    </row>
    <row r="22" ht="15" spans="3:10">
      <c r="C22" s="58"/>
      <c r="D22" s="58"/>
      <c r="E22" s="58"/>
      <c r="F22" s="58"/>
      <c r="G22" s="58"/>
      <c r="H22" s="58"/>
      <c r="I22" s="37"/>
      <c r="J22" s="58"/>
    </row>
    <row r="23" ht="15" spans="3:10">
      <c r="C23" s="58"/>
      <c r="D23" s="58"/>
      <c r="E23" s="58"/>
      <c r="F23" s="58"/>
      <c r="G23" s="58"/>
      <c r="H23" s="58"/>
      <c r="I23" s="78"/>
      <c r="J23" s="58"/>
    </row>
    <row r="24" ht="15" spans="3:10">
      <c r="C24" s="58"/>
      <c r="D24" s="58"/>
      <c r="E24" s="58"/>
      <c r="F24" s="58"/>
      <c r="G24" s="58"/>
      <c r="H24" s="58"/>
      <c r="I24" s="78"/>
      <c r="J24" s="58"/>
    </row>
    <row r="25" ht="15" spans="3:10">
      <c r="C25" s="58"/>
      <c r="D25" s="58"/>
      <c r="E25" s="58"/>
      <c r="F25" s="58"/>
      <c r="G25" s="58"/>
      <c r="H25" s="58"/>
      <c r="I25" s="37"/>
      <c r="J25" s="58"/>
    </row>
    <row r="26" ht="15" spans="3:10">
      <c r="C26" s="58"/>
      <c r="D26" s="58"/>
      <c r="E26" s="58"/>
      <c r="F26" s="58"/>
      <c r="G26" s="58"/>
      <c r="H26" s="58"/>
      <c r="I26" s="37"/>
      <c r="J26" s="58"/>
    </row>
    <row r="27" ht="15" spans="3:10">
      <c r="C27" s="58"/>
      <c r="D27" s="58"/>
      <c r="E27" s="58"/>
      <c r="F27" s="58"/>
      <c r="G27" s="58"/>
      <c r="H27" s="58"/>
      <c r="I27" s="37"/>
      <c r="J27" s="58"/>
    </row>
    <row r="28" ht="15" spans="3:10">
      <c r="C28" s="58"/>
      <c r="D28" s="58"/>
      <c r="E28" s="58"/>
      <c r="F28" s="58"/>
      <c r="G28" s="58"/>
      <c r="H28" s="58"/>
      <c r="I28" s="37"/>
      <c r="J28" s="58"/>
    </row>
    <row r="29" ht="15" spans="3:10">
      <c r="C29" s="58"/>
      <c r="D29" s="58"/>
      <c r="E29" s="58"/>
      <c r="F29" s="58"/>
      <c r="G29" s="58"/>
      <c r="H29" s="58"/>
      <c r="I29" s="78"/>
      <c r="J29" s="58"/>
    </row>
    <row r="30" ht="15" spans="3:10">
      <c r="C30" s="58"/>
      <c r="D30" s="58"/>
      <c r="E30" s="58"/>
      <c r="F30" s="58"/>
      <c r="G30" s="58"/>
      <c r="H30" s="58"/>
      <c r="I30" s="78"/>
      <c r="J30" s="58"/>
    </row>
  </sheetData>
  <mergeCells count="2">
    <mergeCell ref="C2:H2"/>
    <mergeCell ref="B8:J10"/>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21"/>
  <sheetViews>
    <sheetView workbookViewId="0">
      <selection activeCell="P10" sqref="P10"/>
    </sheetView>
  </sheetViews>
  <sheetFormatPr defaultColWidth="9" defaultRowHeight="14.25"/>
  <cols>
    <col min="2" max="2" width="15.625" customWidth="1"/>
    <col min="6" max="7" width="10.875" customWidth="1"/>
    <col min="9" max="9" width="15.625" customWidth="1"/>
  </cols>
  <sheetData>
    <row r="1" ht="15" spans="11:11">
      <c r="K1" s="25"/>
    </row>
    <row r="2" ht="15.75" spans="11:11">
      <c r="K2" s="25"/>
    </row>
    <row r="3" spans="2:14">
      <c r="B3" s="60" t="s">
        <v>32</v>
      </c>
      <c r="C3" s="61" t="s">
        <v>33</v>
      </c>
      <c r="D3" s="61" t="s">
        <v>34</v>
      </c>
      <c r="E3" s="61" t="s">
        <v>35</v>
      </c>
      <c r="F3" s="62" t="s">
        <v>8</v>
      </c>
      <c r="G3" s="63" t="s">
        <v>9</v>
      </c>
      <c r="I3" s="60" t="s">
        <v>32</v>
      </c>
      <c r="J3" s="61" t="s">
        <v>33</v>
      </c>
      <c r="K3" s="61" t="s">
        <v>34</v>
      </c>
      <c r="L3" s="61" t="s">
        <v>35</v>
      </c>
      <c r="M3" s="62" t="s">
        <v>8</v>
      </c>
      <c r="N3" s="63" t="s">
        <v>9</v>
      </c>
    </row>
    <row r="4" ht="15" spans="2:14">
      <c r="B4" s="35" t="s">
        <v>36</v>
      </c>
      <c r="C4" s="25" t="s">
        <v>37</v>
      </c>
      <c r="D4" s="72">
        <v>0.791</v>
      </c>
      <c r="E4" s="25">
        <v>23.8268</v>
      </c>
      <c r="F4" s="26">
        <f>(E4+E5+E6+E7+E8+E9+E10+E11+E12)/9</f>
        <v>23.5972555555556</v>
      </c>
      <c r="G4" s="65">
        <f>STDEVP(E4:E12)</f>
        <v>0.438918334320258</v>
      </c>
      <c r="I4" s="35" t="s">
        <v>38</v>
      </c>
      <c r="J4" s="25" t="s">
        <v>39</v>
      </c>
      <c r="K4" s="72">
        <v>0.951</v>
      </c>
      <c r="L4" s="25">
        <v>16.58557</v>
      </c>
      <c r="M4" s="26">
        <f>(L4+L5+L6+L7+L8+L9+L10+L11+L12)/9</f>
        <v>16.3709744444444</v>
      </c>
      <c r="N4" s="65">
        <f>STDEVP(L4:L12)</f>
        <v>0.353524063965198</v>
      </c>
    </row>
    <row r="5" ht="15" spans="2:14">
      <c r="B5" s="35"/>
      <c r="C5" s="25" t="s">
        <v>40</v>
      </c>
      <c r="D5" s="72">
        <v>0.799</v>
      </c>
      <c r="E5" s="25">
        <v>23.38026</v>
      </c>
      <c r="F5" s="26"/>
      <c r="G5" s="65"/>
      <c r="I5" s="35"/>
      <c r="J5" s="25" t="s">
        <v>41</v>
      </c>
      <c r="K5" s="72">
        <v>0.97</v>
      </c>
      <c r="L5" s="25">
        <v>15.91351</v>
      </c>
      <c r="M5" s="26"/>
      <c r="N5" s="65"/>
    </row>
    <row r="6" ht="15" spans="2:14">
      <c r="B6" s="35"/>
      <c r="C6" s="25" t="s">
        <v>42</v>
      </c>
      <c r="D6" s="72">
        <v>0.807</v>
      </c>
      <c r="E6" s="25">
        <v>22.94453</v>
      </c>
      <c r="F6" s="26"/>
      <c r="G6" s="65"/>
      <c r="I6" s="35"/>
      <c r="J6" s="25" t="s">
        <v>43</v>
      </c>
      <c r="K6" s="72">
        <v>0.972</v>
      </c>
      <c r="L6" s="25">
        <v>15.84459</v>
      </c>
      <c r="M6" s="26"/>
      <c r="N6" s="65"/>
    </row>
    <row r="7" ht="15" spans="2:14">
      <c r="B7" s="35"/>
      <c r="C7" s="25" t="s">
        <v>37</v>
      </c>
      <c r="D7" s="72">
        <v>0.784</v>
      </c>
      <c r="E7" s="25">
        <v>24.45729</v>
      </c>
      <c r="F7" s="26"/>
      <c r="G7" s="65"/>
      <c r="I7" s="35"/>
      <c r="J7" s="25" t="s">
        <v>39</v>
      </c>
      <c r="K7" s="72">
        <v>0.952</v>
      </c>
      <c r="L7" s="25">
        <v>17.09477</v>
      </c>
      <c r="M7" s="26"/>
      <c r="N7" s="65"/>
    </row>
    <row r="8" ht="15" spans="2:14">
      <c r="B8" s="35"/>
      <c r="C8" s="25" t="s">
        <v>40</v>
      </c>
      <c r="D8" s="72">
        <v>0.793</v>
      </c>
      <c r="E8" s="25">
        <v>23.97172</v>
      </c>
      <c r="F8" s="26"/>
      <c r="G8" s="65"/>
      <c r="I8" s="35"/>
      <c r="J8" s="25" t="s">
        <v>41</v>
      </c>
      <c r="K8" s="72">
        <v>0.969</v>
      </c>
      <c r="L8" s="25">
        <v>16.50775</v>
      </c>
      <c r="M8" s="26"/>
      <c r="N8" s="65"/>
    </row>
    <row r="9" ht="15" spans="2:14">
      <c r="B9" s="35"/>
      <c r="C9" s="25" t="s">
        <v>42</v>
      </c>
      <c r="D9" s="72">
        <v>0.797</v>
      </c>
      <c r="E9" s="25">
        <v>23.76</v>
      </c>
      <c r="F9" s="26"/>
      <c r="G9" s="65"/>
      <c r="I9" s="35"/>
      <c r="J9" s="25" t="s">
        <v>43</v>
      </c>
      <c r="K9" s="72">
        <v>0.971</v>
      </c>
      <c r="L9" s="25">
        <v>16.44017</v>
      </c>
      <c r="M9" s="26"/>
      <c r="N9" s="65"/>
    </row>
    <row r="10" ht="15" spans="2:14">
      <c r="B10" s="35"/>
      <c r="C10" s="25" t="s">
        <v>37</v>
      </c>
      <c r="D10" s="72">
        <v>0.801</v>
      </c>
      <c r="E10" s="25">
        <v>23.55073</v>
      </c>
      <c r="F10" s="26"/>
      <c r="G10" s="65"/>
      <c r="I10" s="35"/>
      <c r="J10" s="25" t="s">
        <v>39</v>
      </c>
      <c r="K10" s="72">
        <v>0.971</v>
      </c>
      <c r="L10" s="25">
        <v>16.44017</v>
      </c>
      <c r="M10" s="26"/>
      <c r="N10" s="65"/>
    </row>
    <row r="11" ht="15" spans="2:14">
      <c r="B11" s="35"/>
      <c r="C11" s="25" t="s">
        <v>40</v>
      </c>
      <c r="D11" s="72">
        <v>0.804</v>
      </c>
      <c r="E11" s="25">
        <v>23.39536</v>
      </c>
      <c r="F11" s="26"/>
      <c r="G11" s="65"/>
      <c r="I11" s="35"/>
      <c r="J11" s="25" t="s">
        <v>41</v>
      </c>
      <c r="K11" s="72">
        <v>0.974</v>
      </c>
      <c r="L11" s="25">
        <v>16.33937</v>
      </c>
      <c r="M11" s="26"/>
      <c r="N11" s="65"/>
    </row>
    <row r="12" ht="15.75" spans="2:14">
      <c r="B12" s="66"/>
      <c r="C12" s="25" t="s">
        <v>42</v>
      </c>
      <c r="D12" s="72">
        <v>0.81</v>
      </c>
      <c r="E12" s="25">
        <v>23.08861</v>
      </c>
      <c r="F12" s="67"/>
      <c r="G12" s="68"/>
      <c r="I12" s="66"/>
      <c r="J12" s="25" t="s">
        <v>43</v>
      </c>
      <c r="K12" s="72">
        <v>0.979</v>
      </c>
      <c r="L12" s="25">
        <v>16.17287</v>
      </c>
      <c r="M12" s="67"/>
      <c r="N12" s="68"/>
    </row>
    <row r="13" spans="2:14">
      <c r="B13" s="60" t="s">
        <v>32</v>
      </c>
      <c r="C13" s="61" t="s">
        <v>33</v>
      </c>
      <c r="D13" s="61" t="s">
        <v>34</v>
      </c>
      <c r="E13" s="61" t="s">
        <v>35</v>
      </c>
      <c r="F13" s="62" t="s">
        <v>8</v>
      </c>
      <c r="G13" s="63" t="s">
        <v>9</v>
      </c>
      <c r="I13" s="60" t="s">
        <v>32</v>
      </c>
      <c r="J13" s="61" t="s">
        <v>33</v>
      </c>
      <c r="K13" s="61" t="s">
        <v>34</v>
      </c>
      <c r="L13" s="61" t="s">
        <v>35</v>
      </c>
      <c r="M13" s="62" t="s">
        <v>8</v>
      </c>
      <c r="N13" s="63" t="s">
        <v>9</v>
      </c>
    </row>
    <row r="14" ht="15" spans="2:18">
      <c r="B14" s="35" t="s">
        <v>44</v>
      </c>
      <c r="C14" s="25" t="s">
        <v>45</v>
      </c>
      <c r="D14" s="72">
        <v>0.757</v>
      </c>
      <c r="E14" s="25">
        <v>25.8547</v>
      </c>
      <c r="F14" s="26">
        <f>(E14+E15+E16+E17+E18+E19+E20+E21+E22)/9</f>
        <v>25.2324244444444</v>
      </c>
      <c r="G14" s="65">
        <f>STDEVP(E14:E22)</f>
        <v>0.36798728882368</v>
      </c>
      <c r="I14" s="35" t="s">
        <v>46</v>
      </c>
      <c r="J14" s="25" t="s">
        <v>47</v>
      </c>
      <c r="K14" s="72">
        <v>0.739</v>
      </c>
      <c r="L14" s="25">
        <v>27.02206</v>
      </c>
      <c r="M14" s="26">
        <f>(L14+L15+L16+L17+L18+L19+L20+L21+L22)/9</f>
        <v>27.0245166666667</v>
      </c>
      <c r="N14" s="65">
        <f>STDEVP(L14:L22)</f>
        <v>0.556739491922987</v>
      </c>
      <c r="R14"/>
    </row>
    <row r="15" ht="15" spans="2:14">
      <c r="B15" s="35"/>
      <c r="C15" s="25" t="s">
        <v>48</v>
      </c>
      <c r="D15" s="72">
        <v>0.771</v>
      </c>
      <c r="E15" s="25">
        <v>24.99304</v>
      </c>
      <c r="F15" s="26"/>
      <c r="G15" s="65"/>
      <c r="I15" s="35"/>
      <c r="J15" s="25" t="s">
        <v>49</v>
      </c>
      <c r="K15" s="72">
        <v>0.744</v>
      </c>
      <c r="L15" s="25">
        <v>26.69078</v>
      </c>
      <c r="M15" s="26"/>
      <c r="N15" s="65"/>
    </row>
    <row r="16" ht="15" spans="2:14">
      <c r="B16" s="35"/>
      <c r="C16" s="25" t="s">
        <v>50</v>
      </c>
      <c r="D16" s="72">
        <v>0.779</v>
      </c>
      <c r="E16" s="25">
        <v>24.51772</v>
      </c>
      <c r="F16" s="26"/>
      <c r="G16" s="65"/>
      <c r="I16" s="35"/>
      <c r="J16" s="25" t="s">
        <v>51</v>
      </c>
      <c r="K16" s="72">
        <v>0.745</v>
      </c>
      <c r="L16" s="25">
        <v>26.62519</v>
      </c>
      <c r="M16" s="26"/>
      <c r="N16" s="65"/>
    </row>
    <row r="17" ht="15" spans="2:14">
      <c r="B17" s="35"/>
      <c r="C17" s="25" t="s">
        <v>45</v>
      </c>
      <c r="D17" s="72">
        <v>0.763</v>
      </c>
      <c r="E17" s="25">
        <v>25.64257</v>
      </c>
      <c r="F17" s="26"/>
      <c r="G17" s="65"/>
      <c r="I17" s="35"/>
      <c r="J17" s="25" t="s">
        <v>47</v>
      </c>
      <c r="K17" s="72">
        <v>0.726</v>
      </c>
      <c r="L17" s="25">
        <v>27.92925</v>
      </c>
      <c r="M17" s="26"/>
      <c r="N17" s="65"/>
    </row>
    <row r="18" ht="15" spans="2:14">
      <c r="B18" s="35"/>
      <c r="C18" s="25" t="s">
        <v>48</v>
      </c>
      <c r="D18" s="72">
        <v>0.768</v>
      </c>
      <c r="E18" s="25">
        <v>25.35346</v>
      </c>
      <c r="F18" s="26"/>
      <c r="G18" s="65"/>
      <c r="I18" s="35"/>
      <c r="J18" s="25" t="s">
        <v>49</v>
      </c>
      <c r="K18" s="72">
        <v>0.729</v>
      </c>
      <c r="L18" s="25">
        <v>27.73353</v>
      </c>
      <c r="M18" s="26"/>
      <c r="N18" s="65"/>
    </row>
    <row r="19" ht="15" spans="2:14">
      <c r="B19" s="35"/>
      <c r="C19" s="25" t="s">
        <v>50</v>
      </c>
      <c r="D19" s="72">
        <v>0.769</v>
      </c>
      <c r="E19" s="25">
        <v>25.29617</v>
      </c>
      <c r="F19" s="26"/>
      <c r="G19" s="65"/>
      <c r="I19" s="35"/>
      <c r="J19" s="25" t="s">
        <v>51</v>
      </c>
      <c r="K19" s="72">
        <v>0.73</v>
      </c>
      <c r="L19" s="25">
        <v>27.66872</v>
      </c>
      <c r="M19" s="26"/>
      <c r="N19" s="65"/>
    </row>
    <row r="20" ht="15" spans="2:14">
      <c r="B20" s="35"/>
      <c r="C20" s="25" t="s">
        <v>45</v>
      </c>
      <c r="D20" s="72">
        <v>0.77</v>
      </c>
      <c r="E20" s="25">
        <v>25.23905</v>
      </c>
      <c r="F20" s="26"/>
      <c r="G20" s="65"/>
      <c r="I20" s="35"/>
      <c r="J20" s="25" t="s">
        <v>47</v>
      </c>
      <c r="K20" s="72">
        <v>0.747</v>
      </c>
      <c r="L20" s="25">
        <v>26.59846</v>
      </c>
      <c r="M20" s="26"/>
      <c r="N20" s="65"/>
    </row>
    <row r="21" ht="15" spans="2:14">
      <c r="B21" s="35"/>
      <c r="C21" s="25" t="s">
        <v>48</v>
      </c>
      <c r="D21" s="72">
        <v>0.77</v>
      </c>
      <c r="E21" s="25">
        <v>25.23905</v>
      </c>
      <c r="F21" s="26"/>
      <c r="G21" s="65"/>
      <c r="I21" s="35"/>
      <c r="J21" s="25" t="s">
        <v>49</v>
      </c>
      <c r="K21" s="72">
        <v>0.749</v>
      </c>
      <c r="L21" s="25">
        <v>26.47633</v>
      </c>
      <c r="M21" s="26"/>
      <c r="N21" s="65"/>
    </row>
    <row r="22" ht="15.75" spans="2:14">
      <c r="B22" s="35"/>
      <c r="C22" s="25" t="s">
        <v>50</v>
      </c>
      <c r="D22" s="72">
        <v>0.775</v>
      </c>
      <c r="E22" s="25">
        <v>24.95606</v>
      </c>
      <c r="F22" s="26"/>
      <c r="G22" s="65"/>
      <c r="I22" s="35"/>
      <c r="J22" s="25" t="s">
        <v>51</v>
      </c>
      <c r="K22" s="72">
        <v>0.749</v>
      </c>
      <c r="L22" s="25">
        <v>26.47633</v>
      </c>
      <c r="M22" s="26"/>
      <c r="N22" s="65"/>
    </row>
    <row r="23" spans="2:14">
      <c r="B23" s="60" t="s">
        <v>32</v>
      </c>
      <c r="C23" s="61" t="s">
        <v>33</v>
      </c>
      <c r="D23" s="61" t="s">
        <v>34</v>
      </c>
      <c r="E23" s="61" t="s">
        <v>35</v>
      </c>
      <c r="F23" s="62" t="s">
        <v>8</v>
      </c>
      <c r="G23" s="63" t="s">
        <v>9</v>
      </c>
      <c r="I23" s="60" t="s">
        <v>32</v>
      </c>
      <c r="J23" s="61" t="s">
        <v>33</v>
      </c>
      <c r="K23" s="61" t="s">
        <v>34</v>
      </c>
      <c r="L23" s="61" t="s">
        <v>35</v>
      </c>
      <c r="M23" s="62" t="s">
        <v>8</v>
      </c>
      <c r="N23" s="63" t="s">
        <v>9</v>
      </c>
    </row>
    <row r="24" ht="15" spans="2:14">
      <c r="B24" s="35" t="s">
        <v>52</v>
      </c>
      <c r="C24" s="25" t="s">
        <v>53</v>
      </c>
      <c r="D24" s="72">
        <v>0.907</v>
      </c>
      <c r="E24" s="25">
        <v>18.27198</v>
      </c>
      <c r="F24" s="26">
        <f>(E24+E25+E26+E27+E28+E29+E30+E31+E32)/9</f>
        <v>18.5266866666667</v>
      </c>
      <c r="G24" s="65">
        <f>STDEVP(E24:E32)</f>
        <v>0.279464055609622</v>
      </c>
      <c r="I24" s="35" t="s">
        <v>54</v>
      </c>
      <c r="J24" s="25" t="s">
        <v>55</v>
      </c>
      <c r="K24" s="72">
        <v>0.779</v>
      </c>
      <c r="L24" s="25">
        <v>24.51772</v>
      </c>
      <c r="M24" s="26">
        <f>(L24+L25+L26+L27+L28+L29+L30+L31+L32)/9</f>
        <v>24.8017477777778</v>
      </c>
      <c r="N24" s="65">
        <f>STDEVP(L24:L32)</f>
        <v>1.09498947394005</v>
      </c>
    </row>
    <row r="25" ht="15" spans="2:14">
      <c r="B25" s="35"/>
      <c r="C25" s="25" t="s">
        <v>56</v>
      </c>
      <c r="D25" s="72">
        <v>0.91</v>
      </c>
      <c r="E25" s="25">
        <v>18.15078</v>
      </c>
      <c r="F25" s="26"/>
      <c r="G25" s="65"/>
      <c r="I25" s="35"/>
      <c r="J25" s="25" t="s">
        <v>57</v>
      </c>
      <c r="K25" s="72">
        <v>0.781</v>
      </c>
      <c r="L25" s="25">
        <v>24.40076</v>
      </c>
      <c r="M25" s="26"/>
      <c r="N25" s="65"/>
    </row>
    <row r="26" ht="15" spans="2:14">
      <c r="B26" s="35"/>
      <c r="C26" s="25" t="s">
        <v>58</v>
      </c>
      <c r="D26" s="72">
        <v>0.913</v>
      </c>
      <c r="E26" s="25">
        <v>18.03053</v>
      </c>
      <c r="F26" s="26"/>
      <c r="G26" s="65"/>
      <c r="I26" s="35"/>
      <c r="J26" s="25" t="s">
        <v>59</v>
      </c>
      <c r="K26" s="72">
        <v>0.793</v>
      </c>
      <c r="L26" s="25">
        <v>23.71413</v>
      </c>
      <c r="M26" s="26"/>
      <c r="N26" s="65"/>
    </row>
    <row r="27" ht="15" spans="2:14">
      <c r="B27" s="35"/>
      <c r="C27" s="25" t="s">
        <v>53</v>
      </c>
      <c r="D27" s="72">
        <v>0.904</v>
      </c>
      <c r="E27" s="25">
        <v>18.8845</v>
      </c>
      <c r="F27" s="26"/>
      <c r="G27" s="65"/>
      <c r="I27" s="35"/>
      <c r="J27" s="25" t="s">
        <v>55</v>
      </c>
      <c r="K27" s="72">
        <v>0.73</v>
      </c>
      <c r="L27" s="25">
        <v>27.66872</v>
      </c>
      <c r="M27" s="26"/>
      <c r="N27" s="65"/>
    </row>
    <row r="28" ht="15" spans="2:14">
      <c r="B28" s="35"/>
      <c r="C28" s="25" t="s">
        <v>56</v>
      </c>
      <c r="D28" s="72">
        <v>0.908</v>
      </c>
      <c r="E28" s="25">
        <v>18.72731</v>
      </c>
      <c r="F28" s="26"/>
      <c r="G28" s="65"/>
      <c r="I28" s="35"/>
      <c r="J28" s="25" t="s">
        <v>57</v>
      </c>
      <c r="K28" s="72">
        <v>0.77</v>
      </c>
      <c r="L28" s="25">
        <v>25.23905</v>
      </c>
      <c r="M28" s="26"/>
      <c r="N28" s="65"/>
    </row>
    <row r="29" ht="15" spans="2:14">
      <c r="B29" s="35"/>
      <c r="C29" s="25" t="s">
        <v>58</v>
      </c>
      <c r="D29" s="72">
        <v>0.909</v>
      </c>
      <c r="E29" s="25">
        <v>18.68825</v>
      </c>
      <c r="F29" s="26"/>
      <c r="G29" s="65"/>
      <c r="I29" s="35"/>
      <c r="J29" s="25" t="s">
        <v>59</v>
      </c>
      <c r="K29" s="72">
        <v>0.776</v>
      </c>
      <c r="L29" s="25">
        <v>24.89997</v>
      </c>
      <c r="M29" s="26"/>
      <c r="N29" s="65"/>
    </row>
    <row r="30" ht="15" spans="2:14">
      <c r="B30" s="35"/>
      <c r="C30" s="25" t="s">
        <v>53</v>
      </c>
      <c r="D30" s="72">
        <v>0.909</v>
      </c>
      <c r="E30" s="25">
        <v>18.68825</v>
      </c>
      <c r="F30" s="26"/>
      <c r="G30" s="65"/>
      <c r="I30" s="35"/>
      <c r="J30" s="25" t="s">
        <v>55</v>
      </c>
      <c r="K30" s="72">
        <v>0.784</v>
      </c>
      <c r="L30" s="25">
        <v>24.45729</v>
      </c>
      <c r="M30" s="26"/>
      <c r="N30" s="65"/>
    </row>
    <row r="31" ht="15" spans="2:14">
      <c r="B31" s="35"/>
      <c r="C31" s="25" t="s">
        <v>56</v>
      </c>
      <c r="D31" s="72">
        <v>0.91</v>
      </c>
      <c r="E31" s="25">
        <v>18.64929</v>
      </c>
      <c r="F31" s="26"/>
      <c r="G31" s="65"/>
      <c r="I31" s="35"/>
      <c r="J31" s="25" t="s">
        <v>57</v>
      </c>
      <c r="K31" s="72">
        <v>0.789</v>
      </c>
      <c r="L31" s="25">
        <v>24.18594</v>
      </c>
      <c r="M31" s="26"/>
      <c r="N31" s="65"/>
    </row>
    <row r="32" ht="15.75" spans="2:14">
      <c r="B32" s="66"/>
      <c r="C32" s="69" t="s">
        <v>58</v>
      </c>
      <c r="D32" s="73">
        <v>0.91</v>
      </c>
      <c r="E32" s="69">
        <v>18.64929</v>
      </c>
      <c r="F32" s="67"/>
      <c r="G32" s="68"/>
      <c r="I32" s="66"/>
      <c r="J32" s="69" t="s">
        <v>59</v>
      </c>
      <c r="K32" s="73">
        <v>0.79</v>
      </c>
      <c r="L32" s="69">
        <v>24.13215</v>
      </c>
      <c r="M32" s="67"/>
      <c r="N32" s="68"/>
    </row>
    <row r="33" ht="15"/>
    <row r="34" spans="2:14">
      <c r="B34" s="60" t="s">
        <v>32</v>
      </c>
      <c r="C34" s="61" t="s">
        <v>33</v>
      </c>
      <c r="D34" s="61" t="s">
        <v>34</v>
      </c>
      <c r="E34" s="61" t="s">
        <v>35</v>
      </c>
      <c r="F34" s="62" t="s">
        <v>8</v>
      </c>
      <c r="G34" s="63" t="s">
        <v>9</v>
      </c>
      <c r="I34" s="60" t="s">
        <v>32</v>
      </c>
      <c r="J34" s="61" t="s">
        <v>33</v>
      </c>
      <c r="K34" s="61" t="s">
        <v>34</v>
      </c>
      <c r="L34" s="61" t="s">
        <v>35</v>
      </c>
      <c r="M34" s="62" t="s">
        <v>8</v>
      </c>
      <c r="N34" s="63" t="s">
        <v>9</v>
      </c>
    </row>
    <row r="35" ht="15" spans="2:14">
      <c r="B35" s="35" t="s">
        <v>60</v>
      </c>
      <c r="C35" s="25" t="s">
        <v>61</v>
      </c>
      <c r="D35" s="72">
        <v>0.963</v>
      </c>
      <c r="E35" s="25">
        <v>16.15744</v>
      </c>
      <c r="F35" s="26">
        <f>(E35+E36+E37+E38+E39+E40+E41+E42+E43)/9</f>
        <v>16.2363155555556</v>
      </c>
      <c r="G35" s="65">
        <f>STDEVP(E35:E43)</f>
        <v>0.31382214691025</v>
      </c>
      <c r="I35" s="35" t="s">
        <v>62</v>
      </c>
      <c r="J35" s="25" t="s">
        <v>63</v>
      </c>
      <c r="K35" s="72">
        <v>1.011</v>
      </c>
      <c r="L35" s="25">
        <v>14.56497</v>
      </c>
      <c r="M35" s="26">
        <f>(L35+L36+L37+L38+L39+L40+L41+L42+L43)/9</f>
        <v>13.3573888888889</v>
      </c>
      <c r="N35" s="65">
        <f>STDEVP(L35:L43)</f>
        <v>1.1190507155367</v>
      </c>
    </row>
    <row r="36" ht="15" spans="2:14">
      <c r="B36" s="35"/>
      <c r="C36" s="25" t="s">
        <v>64</v>
      </c>
      <c r="D36" s="72">
        <v>0.967</v>
      </c>
      <c r="E36" s="25">
        <v>16.01754</v>
      </c>
      <c r="F36" s="26"/>
      <c r="G36" s="65"/>
      <c r="I36" s="35"/>
      <c r="J36" s="25" t="s">
        <v>65</v>
      </c>
      <c r="K36" s="72">
        <v>1.098</v>
      </c>
      <c r="L36" s="25">
        <v>12.09329</v>
      </c>
      <c r="M36" s="26"/>
      <c r="N36" s="65"/>
    </row>
    <row r="37" ht="15" spans="2:14">
      <c r="B37" s="35"/>
      <c r="C37" s="25" t="s">
        <v>66</v>
      </c>
      <c r="D37" s="72">
        <v>0.98</v>
      </c>
      <c r="E37" s="25">
        <v>15.57223</v>
      </c>
      <c r="F37" s="26"/>
      <c r="G37" s="65"/>
      <c r="I37" s="35"/>
      <c r="J37" s="25" t="s">
        <v>67</v>
      </c>
      <c r="K37" s="72">
        <v>1.102</v>
      </c>
      <c r="L37" s="25">
        <v>11.99065</v>
      </c>
      <c r="M37" s="26"/>
      <c r="N37" s="65"/>
    </row>
    <row r="38" ht="15" spans="2:14">
      <c r="B38" s="35"/>
      <c r="C38" s="25" t="s">
        <v>61</v>
      </c>
      <c r="D38" s="72">
        <v>0.962</v>
      </c>
      <c r="E38" s="25">
        <v>16.7467</v>
      </c>
      <c r="F38" s="26"/>
      <c r="G38" s="65"/>
      <c r="I38" s="35"/>
      <c r="J38" s="25" t="s">
        <v>63</v>
      </c>
      <c r="K38" s="72">
        <v>1</v>
      </c>
      <c r="L38" s="25">
        <v>15.49338</v>
      </c>
      <c r="M38" s="26"/>
      <c r="N38" s="65"/>
    </row>
    <row r="39" ht="15" spans="2:14">
      <c r="B39" s="35"/>
      <c r="C39" s="25" t="s">
        <v>64</v>
      </c>
      <c r="D39" s="72">
        <v>0.97</v>
      </c>
      <c r="E39" s="25">
        <v>16.47392</v>
      </c>
      <c r="F39" s="26"/>
      <c r="G39" s="65"/>
      <c r="I39" s="35"/>
      <c r="J39" s="25" t="s">
        <v>65</v>
      </c>
      <c r="K39" s="72">
        <v>1.053</v>
      </c>
      <c r="L39" s="25">
        <v>13.90847</v>
      </c>
      <c r="M39" s="26"/>
      <c r="N39" s="65"/>
    </row>
    <row r="40" ht="15" spans="2:14">
      <c r="B40" s="35"/>
      <c r="C40" s="25" t="s">
        <v>66</v>
      </c>
      <c r="D40" s="72">
        <v>0.973</v>
      </c>
      <c r="E40" s="25">
        <v>16.37289</v>
      </c>
      <c r="F40" s="26"/>
      <c r="G40" s="65"/>
      <c r="I40" s="35"/>
      <c r="J40" s="25" t="s">
        <v>67</v>
      </c>
      <c r="K40" s="72">
        <v>1.053</v>
      </c>
      <c r="L40" s="25">
        <v>13.90847</v>
      </c>
      <c r="M40" s="26"/>
      <c r="N40" s="65"/>
    </row>
    <row r="41" ht="15" spans="2:14">
      <c r="B41" s="35"/>
      <c r="C41" s="25" t="s">
        <v>61</v>
      </c>
      <c r="D41" s="72">
        <v>0.973</v>
      </c>
      <c r="E41" s="25">
        <v>16.37289</v>
      </c>
      <c r="F41" s="26"/>
      <c r="G41" s="65"/>
      <c r="I41" s="35"/>
      <c r="J41" s="25" t="s">
        <v>63</v>
      </c>
      <c r="K41" s="72">
        <v>1.089</v>
      </c>
      <c r="L41" s="25">
        <v>12.9259</v>
      </c>
      <c r="M41" s="26"/>
      <c r="N41" s="65"/>
    </row>
    <row r="42" ht="15" spans="2:14">
      <c r="B42" s="35"/>
      <c r="C42" s="25" t="s">
        <v>64</v>
      </c>
      <c r="D42" s="72">
        <v>0.974</v>
      </c>
      <c r="E42" s="25">
        <v>16.33937</v>
      </c>
      <c r="F42" s="26"/>
      <c r="G42" s="65"/>
      <c r="I42" s="35"/>
      <c r="J42" s="25" t="s">
        <v>65</v>
      </c>
      <c r="K42" s="72">
        <v>1.094</v>
      </c>
      <c r="L42" s="25">
        <v>12.79485</v>
      </c>
      <c r="M42" s="26"/>
      <c r="N42" s="65"/>
    </row>
    <row r="43" ht="15.75" spans="2:14">
      <c r="B43" s="66"/>
      <c r="C43" s="25" t="s">
        <v>66</v>
      </c>
      <c r="D43" s="72">
        <v>0.982</v>
      </c>
      <c r="E43" s="25">
        <v>16.07386</v>
      </c>
      <c r="F43" s="67"/>
      <c r="G43" s="68"/>
      <c r="I43" s="66"/>
      <c r="J43" s="25" t="s">
        <v>67</v>
      </c>
      <c r="K43" s="72">
        <v>1.104</v>
      </c>
      <c r="L43" s="25">
        <v>12.53652</v>
      </c>
      <c r="M43" s="67"/>
      <c r="N43" s="68"/>
    </row>
    <row r="44" customHeight="1" spans="2:14">
      <c r="B44" s="60" t="s">
        <v>32</v>
      </c>
      <c r="C44" s="61" t="s">
        <v>33</v>
      </c>
      <c r="D44" s="61" t="s">
        <v>34</v>
      </c>
      <c r="E44" s="61" t="s">
        <v>35</v>
      </c>
      <c r="F44" s="62" t="s">
        <v>8</v>
      </c>
      <c r="G44" s="63" t="s">
        <v>9</v>
      </c>
      <c r="I44" s="60" t="s">
        <v>32</v>
      </c>
      <c r="J44" s="61" t="s">
        <v>33</v>
      </c>
      <c r="K44" s="61" t="s">
        <v>34</v>
      </c>
      <c r="L44" s="61" t="s">
        <v>35</v>
      </c>
      <c r="M44" s="62" t="s">
        <v>8</v>
      </c>
      <c r="N44" s="63" t="s">
        <v>9</v>
      </c>
    </row>
    <row r="45" ht="15" spans="2:14">
      <c r="B45" s="35" t="s">
        <v>68</v>
      </c>
      <c r="C45" s="25" t="s">
        <v>69</v>
      </c>
      <c r="D45" s="72">
        <v>0.784</v>
      </c>
      <c r="E45" s="25">
        <v>24.22669</v>
      </c>
      <c r="F45" s="26">
        <f>(E45+E46+E47+E48+E49+E50+E51+E52+E53)/9</f>
        <v>24.32319</v>
      </c>
      <c r="G45" s="65">
        <f>STDEVP(E45:E53)</f>
        <v>0.275826390929754</v>
      </c>
      <c r="I45" s="35" t="s">
        <v>70</v>
      </c>
      <c r="J45" s="25" t="s">
        <v>71</v>
      </c>
      <c r="K45" s="72">
        <v>0.95</v>
      </c>
      <c r="L45" s="25">
        <v>16.62183</v>
      </c>
      <c r="M45" s="26">
        <f>(L45+L46+L47+L48+L49+L50+L51+L52+L53)/9</f>
        <v>16.71385</v>
      </c>
      <c r="N45" s="65">
        <f>STDEVP(L45:L53)</f>
        <v>0.332619890866436</v>
      </c>
    </row>
    <row r="46" ht="15" spans="2:14">
      <c r="B46" s="35"/>
      <c r="C46" s="25" t="s">
        <v>72</v>
      </c>
      <c r="D46" s="72">
        <v>0.789</v>
      </c>
      <c r="E46" s="25">
        <v>23.94016</v>
      </c>
      <c r="F46" s="26"/>
      <c r="G46" s="65"/>
      <c r="I46" s="35"/>
      <c r="J46" s="25" t="s">
        <v>73</v>
      </c>
      <c r="K46" s="72">
        <v>0.959</v>
      </c>
      <c r="L46" s="25">
        <v>16.29873</v>
      </c>
      <c r="M46" s="26"/>
      <c r="N46" s="65"/>
    </row>
    <row r="47" ht="15" spans="2:14">
      <c r="B47" s="35"/>
      <c r="C47" s="25" t="s">
        <v>74</v>
      </c>
      <c r="D47" s="72">
        <v>0.79</v>
      </c>
      <c r="E47" s="25">
        <v>23.88339</v>
      </c>
      <c r="F47" s="26"/>
      <c r="G47" s="65"/>
      <c r="I47" s="35"/>
      <c r="J47" s="25" t="s">
        <v>75</v>
      </c>
      <c r="K47" s="72">
        <v>0.967</v>
      </c>
      <c r="L47" s="25">
        <v>16.01754</v>
      </c>
      <c r="M47" s="26"/>
      <c r="N47" s="65"/>
    </row>
    <row r="48" ht="15" spans="2:14">
      <c r="B48" s="35"/>
      <c r="C48" s="25" t="s">
        <v>69</v>
      </c>
      <c r="D48" s="72">
        <v>0.779</v>
      </c>
      <c r="E48" s="25">
        <v>24.73272</v>
      </c>
      <c r="F48" s="26"/>
      <c r="G48" s="65"/>
      <c r="I48" s="35"/>
      <c r="J48" s="25" t="s">
        <v>71</v>
      </c>
      <c r="K48" s="72">
        <v>0.951</v>
      </c>
      <c r="L48" s="25">
        <v>17.13002</v>
      </c>
      <c r="M48" s="26"/>
      <c r="N48" s="65"/>
    </row>
    <row r="49" ht="15" spans="2:14">
      <c r="B49" s="35"/>
      <c r="C49" s="25" t="s">
        <v>72</v>
      </c>
      <c r="D49" s="72">
        <v>0.782</v>
      </c>
      <c r="E49" s="25">
        <v>24.56697</v>
      </c>
      <c r="F49" s="26"/>
      <c r="G49" s="65"/>
      <c r="I49" s="35"/>
      <c r="J49" s="25" t="s">
        <v>73</v>
      </c>
      <c r="K49" s="72">
        <v>0.954</v>
      </c>
      <c r="L49" s="25">
        <v>17.02451</v>
      </c>
      <c r="M49" s="26"/>
      <c r="N49" s="65"/>
    </row>
    <row r="50" ht="15" spans="2:14">
      <c r="B50" s="35"/>
      <c r="C50" s="25" t="s">
        <v>74</v>
      </c>
      <c r="D50" s="72">
        <v>0.783</v>
      </c>
      <c r="E50" s="25">
        <v>24.51205</v>
      </c>
      <c r="F50" s="26"/>
      <c r="G50" s="65"/>
      <c r="I50" s="35"/>
      <c r="J50" s="25" t="s">
        <v>75</v>
      </c>
      <c r="K50" s="72">
        <v>0.959</v>
      </c>
      <c r="L50" s="25">
        <v>16.85029</v>
      </c>
      <c r="M50" s="26"/>
      <c r="N50" s="65"/>
    </row>
    <row r="51" ht="15" spans="2:14">
      <c r="B51" s="35"/>
      <c r="C51" s="25" t="s">
        <v>69</v>
      </c>
      <c r="D51" s="72">
        <v>0.784</v>
      </c>
      <c r="E51" s="25">
        <v>24.45729</v>
      </c>
      <c r="F51" s="26"/>
      <c r="G51" s="65"/>
      <c r="I51" s="35"/>
      <c r="J51" s="25" t="s">
        <v>71</v>
      </c>
      <c r="K51" s="72">
        <v>0.959</v>
      </c>
      <c r="L51" s="25">
        <v>16.85029</v>
      </c>
      <c r="M51" s="26"/>
      <c r="N51" s="65"/>
    </row>
    <row r="52" ht="15" spans="2:14">
      <c r="B52" s="35"/>
      <c r="C52" s="25" t="s">
        <v>72</v>
      </c>
      <c r="D52" s="72">
        <v>0.784</v>
      </c>
      <c r="E52" s="25">
        <v>24.45729</v>
      </c>
      <c r="F52" s="26"/>
      <c r="G52" s="65"/>
      <c r="I52" s="35"/>
      <c r="J52" s="25" t="s">
        <v>73</v>
      </c>
      <c r="K52" s="72">
        <v>0.959</v>
      </c>
      <c r="L52" s="25">
        <v>16.85029</v>
      </c>
      <c r="M52" s="26"/>
      <c r="N52" s="65"/>
    </row>
    <row r="53" ht="15.75" spans="2:14">
      <c r="B53" s="35"/>
      <c r="C53" s="25" t="s">
        <v>74</v>
      </c>
      <c r="D53" s="72">
        <v>0.79</v>
      </c>
      <c r="E53" s="25">
        <v>24.13215</v>
      </c>
      <c r="F53" s="26"/>
      <c r="G53" s="65"/>
      <c r="I53" s="35"/>
      <c r="J53" s="25" t="s">
        <v>75</v>
      </c>
      <c r="K53" s="72">
        <v>0.961</v>
      </c>
      <c r="L53" s="25">
        <v>16.78115</v>
      </c>
      <c r="M53" s="26"/>
      <c r="N53" s="65"/>
    </row>
    <row r="54" spans="2:14">
      <c r="B54" s="60" t="s">
        <v>32</v>
      </c>
      <c r="C54" s="61" t="s">
        <v>33</v>
      </c>
      <c r="D54" s="61" t="s">
        <v>34</v>
      </c>
      <c r="E54" s="61" t="s">
        <v>35</v>
      </c>
      <c r="F54" s="62" t="s">
        <v>8</v>
      </c>
      <c r="G54" s="63" t="s">
        <v>9</v>
      </c>
      <c r="I54" s="60" t="s">
        <v>32</v>
      </c>
      <c r="J54" s="61" t="s">
        <v>33</v>
      </c>
      <c r="K54" s="61" t="s">
        <v>34</v>
      </c>
      <c r="L54" s="61" t="s">
        <v>35</v>
      </c>
      <c r="M54" s="62" t="s">
        <v>8</v>
      </c>
      <c r="N54" s="63" t="s">
        <v>9</v>
      </c>
    </row>
    <row r="55" ht="15" spans="2:14">
      <c r="B55" s="35" t="s">
        <v>76</v>
      </c>
      <c r="C55" s="25" t="s">
        <v>77</v>
      </c>
      <c r="D55" s="72">
        <v>0.851</v>
      </c>
      <c r="E55" s="25">
        <v>20.72481</v>
      </c>
      <c r="F55" s="26">
        <f>(E55+E56+E57+E58+E59+E60+E61+E62+E63)/9</f>
        <v>20.6836322222222</v>
      </c>
      <c r="G55" s="65">
        <f>STDEVP(E55:E63)</f>
        <v>0.345912709630552</v>
      </c>
      <c r="I55" s="35" t="s">
        <v>78</v>
      </c>
      <c r="J55" s="25" t="s">
        <v>79</v>
      </c>
      <c r="K55" s="72">
        <v>0.899</v>
      </c>
      <c r="L55" s="25">
        <v>18.59993</v>
      </c>
      <c r="M55" s="26">
        <f>(L55+L56+L57+L58+L59+L60+L61+L62+L63)/9</f>
        <v>18.7530922222222</v>
      </c>
      <c r="N55" s="65">
        <f>STDEVP(L55:L63)</f>
        <v>0.348877175482775</v>
      </c>
    </row>
    <row r="56" ht="15" spans="2:14">
      <c r="B56" s="35"/>
      <c r="C56" s="25" t="s">
        <v>80</v>
      </c>
      <c r="D56" s="72">
        <v>0.861</v>
      </c>
      <c r="E56" s="25">
        <v>20.2585</v>
      </c>
      <c r="F56" s="26"/>
      <c r="G56" s="65"/>
      <c r="I56" s="35"/>
      <c r="J56" s="25" t="s">
        <v>81</v>
      </c>
      <c r="K56" s="72">
        <v>0.9</v>
      </c>
      <c r="L56" s="25">
        <v>18.55856</v>
      </c>
      <c r="M56" s="26"/>
      <c r="N56" s="65"/>
    </row>
    <row r="57" ht="15" spans="2:14">
      <c r="B57" s="35"/>
      <c r="C57" s="25" t="s">
        <v>82</v>
      </c>
      <c r="D57" s="72">
        <v>0.867</v>
      </c>
      <c r="E57" s="25">
        <v>19.98495</v>
      </c>
      <c r="F57" s="26"/>
      <c r="G57" s="65"/>
      <c r="I57" s="35"/>
      <c r="J57" s="25" t="s">
        <v>83</v>
      </c>
      <c r="K57" s="72">
        <v>0.915</v>
      </c>
      <c r="L57" s="25">
        <v>17.95089</v>
      </c>
      <c r="M57" s="26"/>
      <c r="N57" s="65"/>
    </row>
    <row r="58" ht="15" spans="2:14">
      <c r="B58" s="35"/>
      <c r="C58" s="25" t="s">
        <v>77</v>
      </c>
      <c r="D58" s="72">
        <v>0.853</v>
      </c>
      <c r="E58" s="25">
        <v>21.03472</v>
      </c>
      <c r="F58" s="26"/>
      <c r="G58" s="65"/>
      <c r="I58" s="35"/>
      <c r="J58" s="25" t="s">
        <v>79</v>
      </c>
      <c r="K58" s="72">
        <v>0.898</v>
      </c>
      <c r="L58" s="25">
        <v>19.12323</v>
      </c>
      <c r="M58" s="26"/>
      <c r="N58" s="65"/>
    </row>
    <row r="59" ht="15" spans="2:14">
      <c r="B59" s="35"/>
      <c r="C59" s="25" t="s">
        <v>80</v>
      </c>
      <c r="D59" s="72">
        <v>0.853</v>
      </c>
      <c r="E59" s="25">
        <v>21.03472</v>
      </c>
      <c r="F59" s="26"/>
      <c r="G59" s="65"/>
      <c r="I59" s="35"/>
      <c r="J59" s="25" t="s">
        <v>81</v>
      </c>
      <c r="K59" s="72">
        <v>0.899</v>
      </c>
      <c r="L59" s="25">
        <v>19.0832</v>
      </c>
      <c r="M59" s="26"/>
      <c r="N59" s="65"/>
    </row>
    <row r="60" ht="15" spans="2:14">
      <c r="B60" s="35"/>
      <c r="C60" s="25" t="s">
        <v>82</v>
      </c>
      <c r="D60" s="72">
        <v>0.853</v>
      </c>
      <c r="E60" s="25">
        <v>21.03472</v>
      </c>
      <c r="F60" s="26"/>
      <c r="G60" s="65"/>
      <c r="I60" s="35"/>
      <c r="J60" s="25" t="s">
        <v>83</v>
      </c>
      <c r="K60" s="72">
        <v>0.901</v>
      </c>
      <c r="L60" s="25">
        <v>19.00342</v>
      </c>
      <c r="M60" s="26"/>
      <c r="N60" s="65"/>
    </row>
    <row r="61" s="31" customFormat="1" ht="15" spans="1:26">
      <c r="A61"/>
      <c r="B61" s="35"/>
      <c r="C61" s="25" t="s">
        <v>77</v>
      </c>
      <c r="D61" s="72">
        <v>0.858</v>
      </c>
      <c r="E61" s="25">
        <v>20.81111</v>
      </c>
      <c r="F61" s="26"/>
      <c r="G61" s="65"/>
      <c r="H61"/>
      <c r="I61" s="35"/>
      <c r="J61" s="25" t="s">
        <v>79</v>
      </c>
      <c r="K61" s="72">
        <v>0.902</v>
      </c>
      <c r="L61" s="25">
        <v>18.96368</v>
      </c>
      <c r="M61" s="26"/>
      <c r="N61" s="65"/>
      <c r="O61"/>
      <c r="P61"/>
      <c r="Q61"/>
      <c r="R61"/>
      <c r="S61"/>
      <c r="T61"/>
      <c r="U61"/>
      <c r="V61"/>
      <c r="W61"/>
      <c r="X61"/>
      <c r="Y61"/>
      <c r="Z61"/>
    </row>
    <row r="62" ht="15" spans="2:14">
      <c r="B62" s="35"/>
      <c r="C62" s="25" t="s">
        <v>80</v>
      </c>
      <c r="D62" s="72">
        <v>0.86</v>
      </c>
      <c r="E62" s="25">
        <v>20.7225</v>
      </c>
      <c r="F62" s="26"/>
      <c r="G62" s="65"/>
      <c r="I62" s="35"/>
      <c r="J62" s="25" t="s">
        <v>81</v>
      </c>
      <c r="K62" s="72">
        <v>0.904</v>
      </c>
      <c r="L62" s="25">
        <v>18.8845</v>
      </c>
      <c r="M62" s="26"/>
      <c r="N62" s="65"/>
    </row>
    <row r="63" ht="15.75" spans="2:14">
      <c r="B63" s="66"/>
      <c r="C63" s="69" t="s">
        <v>82</v>
      </c>
      <c r="D63" s="73">
        <v>0.864</v>
      </c>
      <c r="E63" s="69">
        <v>20.54666</v>
      </c>
      <c r="F63" s="67"/>
      <c r="G63" s="68"/>
      <c r="I63" s="66"/>
      <c r="J63" s="69" t="s">
        <v>83</v>
      </c>
      <c r="K63" s="73">
        <v>0.911</v>
      </c>
      <c r="L63" s="69">
        <v>18.61042</v>
      </c>
      <c r="M63" s="67"/>
      <c r="N63" s="68"/>
    </row>
    <row r="65" spans="2:14">
      <c r="B65" s="70" t="s">
        <v>84</v>
      </c>
      <c r="C65" s="71"/>
      <c r="D65" s="71"/>
      <c r="E65" s="71"/>
      <c r="F65" s="71"/>
      <c r="G65" s="71"/>
      <c r="H65" s="71"/>
      <c r="I65" s="71"/>
      <c r="J65" s="71"/>
      <c r="K65" s="71"/>
      <c r="L65" s="71"/>
      <c r="M65" s="71"/>
      <c r="N65" s="71"/>
    </row>
    <row r="66" spans="2:14">
      <c r="B66" s="71"/>
      <c r="C66" s="71"/>
      <c r="D66" s="71"/>
      <c r="E66" s="71"/>
      <c r="F66" s="71"/>
      <c r="G66" s="71"/>
      <c r="H66" s="71"/>
      <c r="I66" s="71"/>
      <c r="J66" s="71"/>
      <c r="K66" s="71"/>
      <c r="L66" s="71"/>
      <c r="M66" s="71"/>
      <c r="N66" s="71"/>
    </row>
    <row r="67" spans="2:14">
      <c r="B67" s="71"/>
      <c r="C67" s="71"/>
      <c r="D67" s="71"/>
      <c r="E67" s="71"/>
      <c r="F67" s="71"/>
      <c r="G67" s="71"/>
      <c r="H67" s="71"/>
      <c r="I67" s="71"/>
      <c r="J67" s="71"/>
      <c r="K67" s="71"/>
      <c r="L67" s="71"/>
      <c r="M67" s="71"/>
      <c r="N67" s="71"/>
    </row>
    <row r="68" spans="2:14">
      <c r="B68" s="71"/>
      <c r="C68" s="71"/>
      <c r="D68" s="71"/>
      <c r="E68" s="71"/>
      <c r="F68" s="71"/>
      <c r="G68" s="71"/>
      <c r="H68" s="71"/>
      <c r="I68" s="71"/>
      <c r="J68" s="71"/>
      <c r="K68" s="71"/>
      <c r="L68" s="71"/>
      <c r="M68" s="71"/>
      <c r="N68" s="71"/>
    </row>
    <row r="69" spans="2:14">
      <c r="B69" s="71"/>
      <c r="C69" s="71"/>
      <c r="D69" s="71"/>
      <c r="E69" s="71"/>
      <c r="F69" s="71"/>
      <c r="G69" s="71"/>
      <c r="H69" s="71"/>
      <c r="I69" s="71"/>
      <c r="J69" s="71"/>
      <c r="K69" s="71"/>
      <c r="L69" s="71"/>
      <c r="M69" s="71"/>
      <c r="N69" s="71"/>
    </row>
    <row r="71" spans="1:14">
      <c r="A71" s="31"/>
      <c r="B71" s="31"/>
      <c r="C71" s="31"/>
      <c r="D71" s="31"/>
      <c r="E71" s="31"/>
      <c r="F71" s="31"/>
      <c r="G71" s="31"/>
      <c r="H71" s="31"/>
      <c r="I71" s="31"/>
      <c r="J71" s="31"/>
      <c r="K71" s="31"/>
      <c r="L71" s="31"/>
      <c r="M71" s="31"/>
      <c r="N71" s="31"/>
    </row>
    <row r="72" spans="1:14">
      <c r="A72" s="31"/>
      <c r="B72" s="31"/>
      <c r="C72" s="31"/>
      <c r="D72" s="31"/>
      <c r="E72" s="31"/>
      <c r="F72" s="31"/>
      <c r="G72" s="31"/>
      <c r="H72" s="31"/>
      <c r="I72" s="31"/>
      <c r="J72" s="31"/>
      <c r="K72" s="31"/>
      <c r="L72" s="31"/>
      <c r="M72" s="31"/>
      <c r="N72" s="31"/>
    </row>
    <row r="73" spans="1:14">
      <c r="A73" s="31"/>
      <c r="B73" s="31"/>
      <c r="C73" s="31"/>
      <c r="D73" s="31"/>
      <c r="E73" s="31"/>
      <c r="F73" s="74"/>
      <c r="G73" s="31"/>
      <c r="H73" s="31"/>
      <c r="I73" s="31"/>
      <c r="J73" s="31"/>
      <c r="K73" s="31"/>
      <c r="L73" s="31"/>
      <c r="M73" s="74"/>
      <c r="N73" s="31"/>
    </row>
    <row r="74" spans="1:14">
      <c r="A74" s="31"/>
      <c r="B74" s="31"/>
      <c r="C74" s="31"/>
      <c r="D74" s="31"/>
      <c r="E74" s="31"/>
      <c r="F74" s="74"/>
      <c r="G74" s="31"/>
      <c r="H74" s="31"/>
      <c r="I74" s="31"/>
      <c r="J74" s="31"/>
      <c r="K74" s="31"/>
      <c r="L74" s="31"/>
      <c r="M74" s="74"/>
      <c r="N74" s="31"/>
    </row>
    <row r="75" spans="1:14">
      <c r="A75" s="31"/>
      <c r="B75" s="31"/>
      <c r="C75" s="31"/>
      <c r="D75" s="31"/>
      <c r="E75" s="31"/>
      <c r="F75" s="74"/>
      <c r="G75" s="31"/>
      <c r="H75" s="31"/>
      <c r="I75" s="31"/>
      <c r="J75" s="31"/>
      <c r="K75" s="31"/>
      <c r="L75" s="31"/>
      <c r="M75" s="74"/>
      <c r="N75" s="31"/>
    </row>
    <row r="76" spans="1:14">
      <c r="A76" s="31"/>
      <c r="B76" s="31"/>
      <c r="C76" s="31"/>
      <c r="D76" s="31"/>
      <c r="E76" s="31"/>
      <c r="F76" s="74"/>
      <c r="G76" s="31"/>
      <c r="H76" s="31"/>
      <c r="I76" s="31"/>
      <c r="J76" s="31"/>
      <c r="K76" s="31"/>
      <c r="L76" s="31"/>
      <c r="M76" s="74"/>
      <c r="N76" s="31"/>
    </row>
    <row r="77" spans="1:14">
      <c r="A77" s="31"/>
      <c r="B77" s="31"/>
      <c r="C77" s="31"/>
      <c r="D77" s="31"/>
      <c r="E77" s="31"/>
      <c r="F77" s="31"/>
      <c r="G77" s="31"/>
      <c r="H77" s="31"/>
      <c r="I77" s="31"/>
      <c r="J77" s="31"/>
      <c r="K77" s="31"/>
      <c r="L77" s="31"/>
      <c r="M77" s="31"/>
      <c r="N77" s="31"/>
    </row>
    <row r="78" spans="1:14">
      <c r="A78" s="31"/>
      <c r="B78" s="31"/>
      <c r="C78" s="31"/>
      <c r="D78" s="31"/>
      <c r="E78" s="31"/>
      <c r="F78" s="31"/>
      <c r="G78" s="31"/>
      <c r="H78" s="31"/>
      <c r="I78" s="31"/>
      <c r="J78" s="31"/>
      <c r="K78" s="31"/>
      <c r="L78" s="31"/>
      <c r="M78" s="31"/>
      <c r="N78" s="31"/>
    </row>
    <row r="79" spans="1:14">
      <c r="A79" s="31"/>
      <c r="B79" s="31"/>
      <c r="C79" s="31"/>
      <c r="D79" s="31"/>
      <c r="E79" s="31"/>
      <c r="F79" s="31"/>
      <c r="G79" s="31"/>
      <c r="H79" s="31"/>
      <c r="I79" s="31"/>
      <c r="J79" s="31"/>
      <c r="K79" s="31"/>
      <c r="L79" s="31"/>
      <c r="M79" s="31"/>
      <c r="N79" s="31"/>
    </row>
    <row r="80" spans="1:14">
      <c r="A80" s="31"/>
      <c r="B80" s="31"/>
      <c r="C80" s="31"/>
      <c r="D80" s="31"/>
      <c r="E80" s="31"/>
      <c r="F80" s="31"/>
      <c r="G80" s="31"/>
      <c r="H80" s="31"/>
      <c r="I80" s="31"/>
      <c r="J80" s="31"/>
      <c r="K80" s="31"/>
      <c r="L80" s="31"/>
      <c r="M80" s="31"/>
      <c r="N80" s="31"/>
    </row>
    <row r="81" spans="1:14">
      <c r="A81" s="31"/>
      <c r="B81" s="31"/>
      <c r="C81" s="31"/>
      <c r="D81" s="31"/>
      <c r="E81" s="31"/>
      <c r="F81" s="31"/>
      <c r="G81" s="31"/>
      <c r="H81" s="31"/>
      <c r="I81" s="31"/>
      <c r="J81" s="31"/>
      <c r="K81" s="31"/>
      <c r="L81" s="31"/>
      <c r="M81" s="31"/>
      <c r="N81" s="31"/>
    </row>
    <row r="82" spans="1:14">
      <c r="A82" s="31"/>
      <c r="B82" s="31"/>
      <c r="C82" s="31"/>
      <c r="D82" s="31"/>
      <c r="E82" s="31"/>
      <c r="F82" s="31"/>
      <c r="G82" s="31"/>
      <c r="H82" s="31"/>
      <c r="I82" s="31"/>
      <c r="J82" s="31"/>
      <c r="K82" s="31"/>
      <c r="L82" s="31"/>
      <c r="M82" s="31"/>
      <c r="N82" s="31"/>
    </row>
    <row r="101" ht="15" customHeight="1"/>
    <row r="111" ht="15" customHeight="1"/>
    <row r="121" ht="15" customHeight="1"/>
  </sheetData>
  <mergeCells count="37">
    <mergeCell ref="B4:B12"/>
    <mergeCell ref="B14:B22"/>
    <mergeCell ref="B24:B32"/>
    <mergeCell ref="B35:B43"/>
    <mergeCell ref="B45:B53"/>
    <mergeCell ref="B55:B63"/>
    <mergeCell ref="F4:F12"/>
    <mergeCell ref="F14:F22"/>
    <mergeCell ref="F24:F32"/>
    <mergeCell ref="F35:F43"/>
    <mergeCell ref="F45:F53"/>
    <mergeCell ref="F55:F63"/>
    <mergeCell ref="G4:G12"/>
    <mergeCell ref="G14:G22"/>
    <mergeCell ref="G24:G32"/>
    <mergeCell ref="G35:G43"/>
    <mergeCell ref="G45:G53"/>
    <mergeCell ref="G55:G63"/>
    <mergeCell ref="I4:I12"/>
    <mergeCell ref="I14:I22"/>
    <mergeCell ref="I24:I32"/>
    <mergeCell ref="I35:I43"/>
    <mergeCell ref="I45:I53"/>
    <mergeCell ref="I55:I63"/>
    <mergeCell ref="M4:M12"/>
    <mergeCell ref="M14:M22"/>
    <mergeCell ref="M24:M32"/>
    <mergeCell ref="M35:M43"/>
    <mergeCell ref="M45:M53"/>
    <mergeCell ref="M55:M63"/>
    <mergeCell ref="N4:N12"/>
    <mergeCell ref="N14:N22"/>
    <mergeCell ref="N24:N32"/>
    <mergeCell ref="N35:N43"/>
    <mergeCell ref="N45:N53"/>
    <mergeCell ref="N55:N63"/>
    <mergeCell ref="B65:N69"/>
  </mergeCells>
  <pageMargins left="0.7" right="0.7" top="0.75" bottom="0.75" header="0.3" footer="0.3"/>
  <pageSetup paperSize="9" orientation="portrait"/>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69"/>
  <sheetViews>
    <sheetView workbookViewId="0">
      <selection activeCell="H18" sqref="H18"/>
    </sheetView>
  </sheetViews>
  <sheetFormatPr defaultColWidth="9" defaultRowHeight="14.25"/>
  <cols>
    <col min="6" max="7" width="10.875" customWidth="1"/>
  </cols>
  <sheetData>
    <row r="2" ht="15"/>
    <row r="3" ht="15" spans="2:14">
      <c r="B3" s="60" t="s">
        <v>32</v>
      </c>
      <c r="C3" s="61" t="s">
        <v>33</v>
      </c>
      <c r="D3" s="61" t="s">
        <v>34</v>
      </c>
      <c r="E3" s="61" t="s">
        <v>35</v>
      </c>
      <c r="F3" s="62" t="s">
        <v>8</v>
      </c>
      <c r="G3" s="63" t="s">
        <v>9</v>
      </c>
      <c r="H3" s="64"/>
      <c r="I3" s="60" t="s">
        <v>32</v>
      </c>
      <c r="J3" s="61" t="s">
        <v>33</v>
      </c>
      <c r="K3" s="61" t="s">
        <v>34</v>
      </c>
      <c r="L3" s="61" t="s">
        <v>35</v>
      </c>
      <c r="M3" s="62" t="s">
        <v>8</v>
      </c>
      <c r="N3" s="63" t="s">
        <v>9</v>
      </c>
    </row>
    <row r="4" ht="15" spans="2:14">
      <c r="B4" s="35" t="s">
        <v>36</v>
      </c>
      <c r="C4" s="25" t="s">
        <v>37</v>
      </c>
      <c r="D4" s="25">
        <v>1.619</v>
      </c>
      <c r="E4" s="25">
        <v>0.43675</v>
      </c>
      <c r="F4" s="26">
        <f>(E4+E5+E6+E7+E8+E9+E10+E11+E12)/9</f>
        <v>0.418725555555556</v>
      </c>
      <c r="G4" s="65">
        <f>STDEVP(E4:E12)</f>
        <v>0.0209446747997942</v>
      </c>
      <c r="H4" s="64"/>
      <c r="I4" s="35" t="s">
        <v>38</v>
      </c>
      <c r="J4" s="25" t="s">
        <v>39</v>
      </c>
      <c r="K4" s="25">
        <v>1.509</v>
      </c>
      <c r="L4" s="25">
        <v>0.84118</v>
      </c>
      <c r="M4" s="26">
        <f>(L4+L5+L6+L7+L8+L9+L10+L11+L12)/9</f>
        <v>0.82704</v>
      </c>
      <c r="N4" s="65">
        <f>STDEVP(L4:L12)</f>
        <v>0.0250165256491695</v>
      </c>
    </row>
    <row r="5" ht="15" spans="2:14">
      <c r="B5" s="35"/>
      <c r="C5" s="25" t="s">
        <v>40</v>
      </c>
      <c r="D5" s="25">
        <v>1.625</v>
      </c>
      <c r="E5" s="25">
        <v>0.41857</v>
      </c>
      <c r="F5" s="26"/>
      <c r="G5" s="65"/>
      <c r="H5" s="64"/>
      <c r="I5" s="35"/>
      <c r="J5" s="25" t="s">
        <v>41</v>
      </c>
      <c r="K5" s="25">
        <v>1.517</v>
      </c>
      <c r="L5" s="25">
        <v>0.80697</v>
      </c>
      <c r="M5" s="26"/>
      <c r="N5" s="65"/>
    </row>
    <row r="6" ht="15" spans="2:14">
      <c r="B6" s="35"/>
      <c r="C6" s="25" t="s">
        <v>42</v>
      </c>
      <c r="D6" s="25">
        <v>1.639</v>
      </c>
      <c r="E6" s="25">
        <v>0.37761</v>
      </c>
      <c r="F6" s="26"/>
      <c r="G6" s="65"/>
      <c r="H6" s="64"/>
      <c r="I6" s="35"/>
      <c r="J6" s="25" t="s">
        <v>43</v>
      </c>
      <c r="K6" s="25">
        <v>1.518</v>
      </c>
      <c r="L6" s="25">
        <v>0.80275</v>
      </c>
      <c r="M6" s="26"/>
      <c r="N6" s="65"/>
    </row>
    <row r="7" ht="15" spans="2:14">
      <c r="B7" s="35"/>
      <c r="C7" s="25" t="s">
        <v>37</v>
      </c>
      <c r="D7" s="25">
        <v>1.619</v>
      </c>
      <c r="E7" s="25">
        <v>0.4419</v>
      </c>
      <c r="F7" s="26"/>
      <c r="G7" s="65"/>
      <c r="H7" s="64"/>
      <c r="I7" s="35"/>
      <c r="J7" s="25" t="s">
        <v>39</v>
      </c>
      <c r="K7" s="25">
        <v>1.501</v>
      </c>
      <c r="L7" s="25">
        <v>0.87553</v>
      </c>
      <c r="M7" s="26"/>
      <c r="N7" s="65"/>
    </row>
    <row r="8" ht="15" spans="2:14">
      <c r="B8" s="35"/>
      <c r="C8" s="25" t="s">
        <v>40</v>
      </c>
      <c r="D8" s="25">
        <v>1.62</v>
      </c>
      <c r="E8" s="25">
        <v>0.43887</v>
      </c>
      <c r="F8" s="26"/>
      <c r="G8" s="65"/>
      <c r="H8" s="64"/>
      <c r="I8" s="35"/>
      <c r="J8" s="25" t="s">
        <v>41</v>
      </c>
      <c r="K8" s="25">
        <v>1.508</v>
      </c>
      <c r="L8" s="25">
        <v>0.84531</v>
      </c>
      <c r="M8" s="26"/>
      <c r="N8" s="65"/>
    </row>
    <row r="9" ht="15" spans="2:14">
      <c r="B9" s="35"/>
      <c r="C9" s="25" t="s">
        <v>42</v>
      </c>
      <c r="D9" s="25">
        <v>1.624</v>
      </c>
      <c r="E9" s="25">
        <v>0.42688</v>
      </c>
      <c r="F9" s="26"/>
      <c r="G9" s="65"/>
      <c r="H9" s="64"/>
      <c r="I9" s="35"/>
      <c r="J9" s="25" t="s">
        <v>43</v>
      </c>
      <c r="K9" s="25">
        <v>1.509</v>
      </c>
      <c r="L9" s="25">
        <v>0.84104</v>
      </c>
      <c r="M9" s="26"/>
      <c r="N9" s="65"/>
    </row>
    <row r="10" ht="15" spans="2:14">
      <c r="B10" s="35"/>
      <c r="C10" s="25" t="s">
        <v>37</v>
      </c>
      <c r="D10" s="25">
        <v>1.625</v>
      </c>
      <c r="E10" s="25">
        <v>0.4239</v>
      </c>
      <c r="F10" s="26"/>
      <c r="G10" s="65"/>
      <c r="H10" s="64"/>
      <c r="I10" s="35"/>
      <c r="J10" s="25" t="s">
        <v>39</v>
      </c>
      <c r="K10" s="25">
        <v>1.512</v>
      </c>
      <c r="L10" s="25">
        <v>0.82831</v>
      </c>
      <c r="M10" s="26"/>
      <c r="N10" s="65"/>
    </row>
    <row r="11" ht="15" spans="2:14">
      <c r="B11" s="35"/>
      <c r="C11" s="25" t="s">
        <v>40</v>
      </c>
      <c r="D11" s="25">
        <v>1.628</v>
      </c>
      <c r="E11" s="25">
        <v>0.41504</v>
      </c>
      <c r="F11" s="26"/>
      <c r="G11" s="65"/>
      <c r="H11" s="64"/>
      <c r="I11" s="35"/>
      <c r="J11" s="25" t="s">
        <v>41</v>
      </c>
      <c r="K11" s="25">
        <v>1.516</v>
      </c>
      <c r="L11" s="25">
        <v>0.8115</v>
      </c>
      <c r="M11" s="26"/>
      <c r="N11" s="65"/>
    </row>
    <row r="12" ht="15.75" spans="2:14">
      <c r="B12" s="66"/>
      <c r="C12" s="25" t="s">
        <v>42</v>
      </c>
      <c r="D12" s="25">
        <v>1.637</v>
      </c>
      <c r="E12" s="25">
        <v>0.38901</v>
      </c>
      <c r="F12" s="67"/>
      <c r="G12" s="68"/>
      <c r="H12" s="64"/>
      <c r="I12" s="66"/>
      <c r="J12" s="25" t="s">
        <v>43</v>
      </c>
      <c r="K12" s="25">
        <v>1.521</v>
      </c>
      <c r="L12" s="25">
        <v>0.79077</v>
      </c>
      <c r="M12" s="67"/>
      <c r="N12" s="68"/>
    </row>
    <row r="13" ht="15" spans="2:14">
      <c r="B13" s="60" t="s">
        <v>32</v>
      </c>
      <c r="C13" s="61" t="s">
        <v>33</v>
      </c>
      <c r="D13" s="61" t="s">
        <v>34</v>
      </c>
      <c r="E13" s="61" t="s">
        <v>35</v>
      </c>
      <c r="F13" s="62" t="s">
        <v>8</v>
      </c>
      <c r="G13" s="63" t="s">
        <v>9</v>
      </c>
      <c r="H13" s="64"/>
      <c r="I13" s="60" t="s">
        <v>32</v>
      </c>
      <c r="J13" s="61" t="s">
        <v>33</v>
      </c>
      <c r="K13" s="61" t="s">
        <v>34</v>
      </c>
      <c r="L13" s="61" t="s">
        <v>35</v>
      </c>
      <c r="M13" s="62" t="s">
        <v>8</v>
      </c>
      <c r="N13" s="63" t="s">
        <v>9</v>
      </c>
    </row>
    <row r="14" ht="15" spans="2:14">
      <c r="B14" s="35" t="s">
        <v>44</v>
      </c>
      <c r="C14" s="25" t="s">
        <v>45</v>
      </c>
      <c r="D14" s="25">
        <v>1.61</v>
      </c>
      <c r="E14" s="25">
        <v>0.46475</v>
      </c>
      <c r="F14" s="26">
        <f>(E14+E15+E16+E17+E18+E19+E20+E21+E22)/9</f>
        <v>0.451274444444444</v>
      </c>
      <c r="G14" s="65">
        <f>STDEVP(E14:E22)</f>
        <v>0.0209776389472807</v>
      </c>
      <c r="H14" s="64"/>
      <c r="I14" s="35" t="s">
        <v>46</v>
      </c>
      <c r="J14" s="25" t="s">
        <v>47</v>
      </c>
      <c r="K14" s="25">
        <v>1.579</v>
      </c>
      <c r="L14" s="25">
        <v>0.56789</v>
      </c>
      <c r="M14" s="26">
        <f>(L14+L15+L16+L17+L18+L19+L20+L21+L22)/9</f>
        <v>0.559233333333333</v>
      </c>
      <c r="N14" s="65">
        <f>STDEVP(L14:L22)</f>
        <v>0.0119470210140901</v>
      </c>
    </row>
    <row r="15" ht="15" spans="2:14">
      <c r="B15" s="35"/>
      <c r="C15" s="25" t="s">
        <v>48</v>
      </c>
      <c r="D15" s="25">
        <v>1.619</v>
      </c>
      <c r="E15" s="25">
        <v>0.43675</v>
      </c>
      <c r="F15" s="26"/>
      <c r="G15" s="65"/>
      <c r="H15" s="64"/>
      <c r="I15" s="35"/>
      <c r="J15" s="25" t="s">
        <v>49</v>
      </c>
      <c r="K15" s="25">
        <v>1.585</v>
      </c>
      <c r="L15" s="25">
        <v>0.5471</v>
      </c>
      <c r="M15" s="26"/>
      <c r="N15" s="65"/>
    </row>
    <row r="16" ht="15" spans="2:14">
      <c r="B16" s="35"/>
      <c r="C16" s="25" t="s">
        <v>50</v>
      </c>
      <c r="D16" s="25">
        <v>1.622</v>
      </c>
      <c r="E16" s="25">
        <v>0.42761</v>
      </c>
      <c r="F16" s="26"/>
      <c r="G16" s="65"/>
      <c r="H16" s="64"/>
      <c r="I16" s="35"/>
      <c r="J16" s="25" t="s">
        <v>51</v>
      </c>
      <c r="K16" s="25">
        <v>1.586</v>
      </c>
      <c r="L16" s="25">
        <v>0.54367</v>
      </c>
      <c r="M16" s="26"/>
      <c r="N16" s="65"/>
    </row>
    <row r="17" ht="15" spans="2:14">
      <c r="B17" s="35"/>
      <c r="C17" s="25" t="s">
        <v>45</v>
      </c>
      <c r="D17" s="25">
        <v>1.603</v>
      </c>
      <c r="E17" s="25">
        <v>0.49172</v>
      </c>
      <c r="F17" s="26"/>
      <c r="G17" s="65"/>
      <c r="H17" s="64"/>
      <c r="I17" s="35"/>
      <c r="J17" s="25" t="s">
        <v>47</v>
      </c>
      <c r="K17" s="25">
        <v>1.578</v>
      </c>
      <c r="L17" s="25">
        <v>0.57498</v>
      </c>
      <c r="M17" s="26"/>
      <c r="N17" s="65"/>
    </row>
    <row r="18" ht="15" spans="2:14">
      <c r="B18" s="35"/>
      <c r="C18" s="25" t="s">
        <v>48</v>
      </c>
      <c r="D18" s="25">
        <v>1.609</v>
      </c>
      <c r="E18" s="25">
        <v>0.47272</v>
      </c>
      <c r="F18" s="26"/>
      <c r="G18" s="65"/>
      <c r="H18" s="64"/>
      <c r="I18" s="35"/>
      <c r="J18" s="25" t="s">
        <v>49</v>
      </c>
      <c r="K18" s="25">
        <v>1.579</v>
      </c>
      <c r="L18" s="25">
        <v>0.57152</v>
      </c>
      <c r="M18" s="26"/>
      <c r="N18" s="65"/>
    </row>
    <row r="19" ht="15" spans="2:14">
      <c r="B19" s="35"/>
      <c r="C19" s="25" t="s">
        <v>50</v>
      </c>
      <c r="D19" s="25">
        <v>1.614</v>
      </c>
      <c r="E19" s="25">
        <v>0.45718</v>
      </c>
      <c r="F19" s="26"/>
      <c r="G19" s="65"/>
      <c r="H19" s="64"/>
      <c r="I19" s="35"/>
      <c r="J19" s="25" t="s">
        <v>51</v>
      </c>
      <c r="K19" s="25">
        <v>1.58</v>
      </c>
      <c r="L19" s="25">
        <v>0.56807</v>
      </c>
      <c r="M19" s="26"/>
      <c r="N19" s="65"/>
    </row>
    <row r="20" ht="15" spans="2:14">
      <c r="B20" s="35"/>
      <c r="C20" s="25" t="s">
        <v>45</v>
      </c>
      <c r="D20" s="25">
        <v>1.618</v>
      </c>
      <c r="E20" s="25">
        <v>0.44494</v>
      </c>
      <c r="F20" s="26"/>
      <c r="G20" s="65"/>
      <c r="H20" s="64"/>
      <c r="I20" s="35"/>
      <c r="J20" s="25" t="s">
        <v>47</v>
      </c>
      <c r="K20" s="25">
        <v>1.582</v>
      </c>
      <c r="L20" s="25">
        <v>0.56121</v>
      </c>
      <c r="M20" s="26"/>
      <c r="N20" s="65"/>
    </row>
    <row r="21" ht="15" spans="2:14">
      <c r="B21" s="35"/>
      <c r="C21" s="25" t="s">
        <v>48</v>
      </c>
      <c r="D21" s="25">
        <v>1.619</v>
      </c>
      <c r="E21" s="25">
        <v>0.4419</v>
      </c>
      <c r="F21" s="26"/>
      <c r="G21" s="65"/>
      <c r="H21" s="64"/>
      <c r="I21" s="35"/>
      <c r="J21" s="25" t="s">
        <v>49</v>
      </c>
      <c r="K21" s="25">
        <v>1.583</v>
      </c>
      <c r="L21" s="25">
        <v>0.55779</v>
      </c>
      <c r="M21" s="26"/>
      <c r="N21" s="65"/>
    </row>
    <row r="22" ht="15.75" spans="2:14">
      <c r="B22" s="35"/>
      <c r="C22" s="25" t="s">
        <v>50</v>
      </c>
      <c r="D22" s="25">
        <v>1.625</v>
      </c>
      <c r="E22" s="25">
        <v>0.4239</v>
      </c>
      <c r="F22" s="26"/>
      <c r="G22" s="65"/>
      <c r="H22" s="64"/>
      <c r="I22" s="35"/>
      <c r="J22" s="25" t="s">
        <v>51</v>
      </c>
      <c r="K22" s="25">
        <v>1.588</v>
      </c>
      <c r="L22" s="25">
        <v>0.54087</v>
      </c>
      <c r="M22" s="26"/>
      <c r="N22" s="65"/>
    </row>
    <row r="23" ht="15" spans="2:14">
      <c r="B23" s="60" t="s">
        <v>32</v>
      </c>
      <c r="C23" s="61" t="s">
        <v>33</v>
      </c>
      <c r="D23" s="61" t="s">
        <v>34</v>
      </c>
      <c r="E23" s="61" t="s">
        <v>35</v>
      </c>
      <c r="F23" s="62" t="s">
        <v>8</v>
      </c>
      <c r="G23" s="63" t="s">
        <v>9</v>
      </c>
      <c r="H23" s="64"/>
      <c r="I23" s="60" t="s">
        <v>32</v>
      </c>
      <c r="J23" s="61" t="s">
        <v>33</v>
      </c>
      <c r="K23" s="61" t="s">
        <v>34</v>
      </c>
      <c r="L23" s="61" t="s">
        <v>35</v>
      </c>
      <c r="M23" s="62" t="s">
        <v>8</v>
      </c>
      <c r="N23" s="63" t="s">
        <v>9</v>
      </c>
    </row>
    <row r="24" ht="15" spans="2:14">
      <c r="B24" s="35" t="s">
        <v>52</v>
      </c>
      <c r="C24" s="25" t="s">
        <v>53</v>
      </c>
      <c r="D24" s="25">
        <v>1.577</v>
      </c>
      <c r="E24" s="25">
        <v>0.57491</v>
      </c>
      <c r="F24" s="26">
        <f>(E24+E25+E26+E27+E28+E29+E30+E31+E32)/9</f>
        <v>0.558694444444444</v>
      </c>
      <c r="G24" s="65">
        <f>STDEVP(E24:E32)</f>
        <v>0.0267211306776371</v>
      </c>
      <c r="H24" s="64"/>
      <c r="I24" s="35" t="s">
        <v>54</v>
      </c>
      <c r="J24" s="25" t="s">
        <v>55</v>
      </c>
      <c r="K24" s="25">
        <v>1.555</v>
      </c>
      <c r="L24" s="25">
        <v>0.6551</v>
      </c>
      <c r="M24" s="26">
        <f>(L24+L25+L26+L27+L28+L29+L30+L31+L32)/9</f>
        <v>0.635835555555556</v>
      </c>
      <c r="N24" s="65">
        <f>STDEVP(L24:L32)</f>
        <v>0.0147717900149885</v>
      </c>
    </row>
    <row r="25" ht="15" spans="2:14">
      <c r="B25" s="35"/>
      <c r="C25" s="25" t="s">
        <v>56</v>
      </c>
      <c r="D25" s="25">
        <v>1.589</v>
      </c>
      <c r="E25" s="25">
        <v>0.53346</v>
      </c>
      <c r="F25" s="26"/>
      <c r="G25" s="65"/>
      <c r="H25" s="64"/>
      <c r="I25" s="35"/>
      <c r="J25" s="25" t="s">
        <v>57</v>
      </c>
      <c r="K25" s="25">
        <v>1.562</v>
      </c>
      <c r="L25" s="25">
        <v>0.62899</v>
      </c>
      <c r="M25" s="26"/>
      <c r="N25" s="65"/>
    </row>
    <row r="26" ht="15" spans="2:14">
      <c r="B26" s="35"/>
      <c r="C26" s="25" t="s">
        <v>58</v>
      </c>
      <c r="D26" s="25">
        <v>1.592</v>
      </c>
      <c r="E26" s="25">
        <v>0.52335</v>
      </c>
      <c r="F26" s="26"/>
      <c r="G26" s="65"/>
      <c r="H26" s="64"/>
      <c r="I26" s="35"/>
      <c r="J26" s="25" t="s">
        <v>59</v>
      </c>
      <c r="K26" s="25">
        <v>1.569</v>
      </c>
      <c r="L26" s="25">
        <v>0.60343</v>
      </c>
      <c r="M26" s="26"/>
      <c r="N26" s="65"/>
    </row>
    <row r="27" ht="15" spans="2:14">
      <c r="B27" s="35"/>
      <c r="C27" s="25" t="s">
        <v>53</v>
      </c>
      <c r="D27" s="25">
        <v>1.573</v>
      </c>
      <c r="E27" s="25">
        <v>0.59244</v>
      </c>
      <c r="F27" s="26"/>
      <c r="G27" s="65"/>
      <c r="H27" s="64"/>
      <c r="I27" s="35"/>
      <c r="J27" s="25" t="s">
        <v>55</v>
      </c>
      <c r="K27" s="25">
        <v>1.557</v>
      </c>
      <c r="L27" s="25">
        <v>0.65018</v>
      </c>
      <c r="M27" s="26"/>
      <c r="N27" s="65"/>
    </row>
    <row r="28" ht="15" spans="2:14">
      <c r="B28" s="35"/>
      <c r="C28" s="25" t="s">
        <v>56</v>
      </c>
      <c r="D28" s="25">
        <v>1.574</v>
      </c>
      <c r="E28" s="25">
        <v>0.58893</v>
      </c>
      <c r="F28" s="26"/>
      <c r="G28" s="65"/>
      <c r="H28" s="64"/>
      <c r="I28" s="35"/>
      <c r="J28" s="25" t="s">
        <v>57</v>
      </c>
      <c r="K28" s="25">
        <v>1.558</v>
      </c>
      <c r="L28" s="25">
        <v>0.64649</v>
      </c>
      <c r="M28" s="26"/>
      <c r="N28" s="65"/>
    </row>
    <row r="29" ht="15" spans="2:14">
      <c r="B29" s="35"/>
      <c r="C29" s="25" t="s">
        <v>58</v>
      </c>
      <c r="D29" s="25">
        <v>1.579</v>
      </c>
      <c r="E29" s="25">
        <v>0.57152</v>
      </c>
      <c r="F29" s="26"/>
      <c r="G29" s="65"/>
      <c r="H29" s="64"/>
      <c r="I29" s="35"/>
      <c r="J29" s="25" t="s">
        <v>59</v>
      </c>
      <c r="K29" s="25">
        <v>1.559</v>
      </c>
      <c r="L29" s="25">
        <v>0.64281</v>
      </c>
      <c r="M29" s="26"/>
      <c r="N29" s="65"/>
    </row>
    <row r="30" ht="15" spans="2:14">
      <c r="B30" s="35"/>
      <c r="C30" s="25" t="s">
        <v>53</v>
      </c>
      <c r="D30" s="25">
        <v>1.58</v>
      </c>
      <c r="E30" s="25">
        <v>0.56807</v>
      </c>
      <c r="F30" s="26"/>
      <c r="G30" s="65"/>
      <c r="H30" s="64"/>
      <c r="I30" s="35"/>
      <c r="J30" s="25" t="s">
        <v>55</v>
      </c>
      <c r="K30" s="25">
        <v>1.56</v>
      </c>
      <c r="L30" s="25">
        <v>0.63914</v>
      </c>
      <c r="M30" s="26"/>
      <c r="N30" s="65"/>
    </row>
    <row r="31" ht="15" spans="2:14">
      <c r="B31" s="35"/>
      <c r="C31" s="25" t="s">
        <v>56</v>
      </c>
      <c r="D31" s="25">
        <v>1.582</v>
      </c>
      <c r="E31" s="25">
        <v>0.56121</v>
      </c>
      <c r="F31" s="26"/>
      <c r="G31" s="65"/>
      <c r="H31" s="64"/>
      <c r="I31" s="35"/>
      <c r="J31" s="25" t="s">
        <v>57</v>
      </c>
      <c r="K31" s="25">
        <v>1.563</v>
      </c>
      <c r="L31" s="25">
        <v>0.62819</v>
      </c>
      <c r="M31" s="26"/>
      <c r="N31" s="65"/>
    </row>
    <row r="32" ht="15.75" spans="2:14">
      <c r="B32" s="66"/>
      <c r="C32" s="69" t="s">
        <v>58</v>
      </c>
      <c r="D32" s="69">
        <v>1.596</v>
      </c>
      <c r="E32" s="69">
        <v>0.51436</v>
      </c>
      <c r="F32" s="67"/>
      <c r="G32" s="68"/>
      <c r="H32" s="64"/>
      <c r="I32" s="66"/>
      <c r="J32" s="69" t="s">
        <v>59</v>
      </c>
      <c r="K32" s="69">
        <v>1.563</v>
      </c>
      <c r="L32" s="69">
        <v>0.62819</v>
      </c>
      <c r="M32" s="67"/>
      <c r="N32" s="68"/>
    </row>
    <row r="33" ht="15.75" spans="2:14">
      <c r="B33" s="64"/>
      <c r="C33" s="64"/>
      <c r="D33" s="64"/>
      <c r="E33" s="64"/>
      <c r="F33" s="64"/>
      <c r="G33" s="64"/>
      <c r="H33" s="64"/>
      <c r="I33" s="64"/>
      <c r="J33" s="64"/>
      <c r="K33" s="64"/>
      <c r="L33" s="64"/>
      <c r="M33" s="64"/>
      <c r="N33" s="64"/>
    </row>
    <row r="34" ht="15" spans="2:14">
      <c r="B34" s="60" t="s">
        <v>32</v>
      </c>
      <c r="C34" s="61" t="s">
        <v>33</v>
      </c>
      <c r="D34" s="61" t="s">
        <v>34</v>
      </c>
      <c r="E34" s="61" t="s">
        <v>35</v>
      </c>
      <c r="F34" s="62" t="s">
        <v>8</v>
      </c>
      <c r="G34" s="63" t="s">
        <v>9</v>
      </c>
      <c r="H34" s="64"/>
      <c r="I34" s="60" t="s">
        <v>32</v>
      </c>
      <c r="J34" s="61" t="s">
        <v>33</v>
      </c>
      <c r="K34" s="61" t="s">
        <v>34</v>
      </c>
      <c r="L34" s="61" t="s">
        <v>35</v>
      </c>
      <c r="M34" s="62" t="s">
        <v>8</v>
      </c>
      <c r="N34" s="63" t="s">
        <v>9</v>
      </c>
    </row>
    <row r="35" ht="15" spans="2:14">
      <c r="B35" s="35" t="s">
        <v>60</v>
      </c>
      <c r="C35" s="25" t="s">
        <v>61</v>
      </c>
      <c r="D35" s="25">
        <v>1.489</v>
      </c>
      <c r="E35" s="25">
        <v>0.93023</v>
      </c>
      <c r="F35" s="26">
        <f>(E35+E36+E37+E38+E39+E40+E41+E42+E43)/9</f>
        <v>0.920218888888889</v>
      </c>
      <c r="G35" s="65">
        <f>STDEVP(E35:E43)</f>
        <v>0.0140525461864029</v>
      </c>
      <c r="H35" s="64"/>
      <c r="I35" s="35" t="s">
        <v>62</v>
      </c>
      <c r="J35" s="25" t="s">
        <v>63</v>
      </c>
      <c r="K35" s="25">
        <v>1.398</v>
      </c>
      <c r="L35" s="25">
        <v>1.40409</v>
      </c>
      <c r="M35" s="26">
        <f>(L35+L36+L37+L38+L39+L40+L41+L42+L43)/9</f>
        <v>1.32878888888889</v>
      </c>
      <c r="N35" s="65">
        <f>STDEVP(L35:L43)</f>
        <v>0.0408690962965756</v>
      </c>
    </row>
    <row r="36" ht="15" spans="2:14">
      <c r="B36" s="35"/>
      <c r="C36" s="25" t="s">
        <v>64</v>
      </c>
      <c r="D36" s="25">
        <v>1.493</v>
      </c>
      <c r="E36" s="25">
        <v>0.91201</v>
      </c>
      <c r="F36" s="26"/>
      <c r="G36" s="65"/>
      <c r="H36" s="64"/>
      <c r="I36" s="35"/>
      <c r="J36" s="25" t="s">
        <v>65</v>
      </c>
      <c r="K36" s="25">
        <v>1.411</v>
      </c>
      <c r="L36" s="25">
        <v>1.32905</v>
      </c>
      <c r="M36" s="26"/>
      <c r="N36" s="65"/>
    </row>
    <row r="37" ht="15" spans="2:14">
      <c r="B37" s="35"/>
      <c r="C37" s="25" t="s">
        <v>66</v>
      </c>
      <c r="D37" s="25">
        <v>1.499</v>
      </c>
      <c r="E37" s="25">
        <v>0.88507</v>
      </c>
      <c r="F37" s="26"/>
      <c r="G37" s="65"/>
      <c r="H37" s="64"/>
      <c r="I37" s="35"/>
      <c r="J37" s="25" t="s">
        <v>67</v>
      </c>
      <c r="K37" s="25">
        <v>1.42</v>
      </c>
      <c r="L37" s="25">
        <v>1.2786</v>
      </c>
      <c r="M37" s="26"/>
      <c r="N37" s="65"/>
    </row>
    <row r="38" ht="15" spans="2:14">
      <c r="B38" s="35"/>
      <c r="C38" s="25" t="s">
        <v>61</v>
      </c>
      <c r="D38" s="25">
        <v>1.488</v>
      </c>
      <c r="E38" s="25">
        <v>0.93329</v>
      </c>
      <c r="F38" s="26"/>
      <c r="G38" s="65"/>
      <c r="H38" s="64"/>
      <c r="I38" s="35"/>
      <c r="J38" s="25" t="s">
        <v>63</v>
      </c>
      <c r="K38" s="25">
        <v>1.4</v>
      </c>
      <c r="L38" s="25">
        <v>1.38386</v>
      </c>
      <c r="M38" s="26"/>
      <c r="N38" s="65"/>
    </row>
    <row r="39" ht="15" spans="2:14">
      <c r="B39" s="35"/>
      <c r="C39" s="25" t="s">
        <v>64</v>
      </c>
      <c r="D39" s="25">
        <v>1.489</v>
      </c>
      <c r="E39" s="25">
        <v>0.92877</v>
      </c>
      <c r="F39" s="26"/>
      <c r="G39" s="65"/>
      <c r="H39" s="64"/>
      <c r="I39" s="35"/>
      <c r="J39" s="25" t="s">
        <v>65</v>
      </c>
      <c r="K39" s="25">
        <v>1.407</v>
      </c>
      <c r="L39" s="25">
        <v>1.34396</v>
      </c>
      <c r="M39" s="26"/>
      <c r="N39" s="65"/>
    </row>
    <row r="40" ht="15" spans="2:14">
      <c r="B40" s="35"/>
      <c r="C40" s="25" t="s">
        <v>66</v>
      </c>
      <c r="D40" s="25">
        <v>1.489</v>
      </c>
      <c r="E40" s="25">
        <v>0.92877</v>
      </c>
      <c r="F40" s="26"/>
      <c r="G40" s="65"/>
      <c r="H40" s="64"/>
      <c r="I40" s="35"/>
      <c r="J40" s="25" t="s">
        <v>67</v>
      </c>
      <c r="K40" s="25">
        <v>1.409</v>
      </c>
      <c r="L40" s="25">
        <v>1.3327</v>
      </c>
      <c r="M40" s="26"/>
      <c r="N40" s="65"/>
    </row>
    <row r="41" ht="15" spans="2:14">
      <c r="B41" s="35"/>
      <c r="C41" s="25" t="s">
        <v>61</v>
      </c>
      <c r="D41" s="25">
        <v>1.49</v>
      </c>
      <c r="E41" s="25">
        <v>0.92427</v>
      </c>
      <c r="F41" s="26"/>
      <c r="G41" s="65"/>
      <c r="H41" s="64"/>
      <c r="I41" s="35"/>
      <c r="J41" s="25" t="s">
        <v>63</v>
      </c>
      <c r="K41" s="25">
        <v>1.414</v>
      </c>
      <c r="L41" s="25">
        <v>1.30481</v>
      </c>
      <c r="M41" s="26"/>
      <c r="N41" s="65"/>
    </row>
    <row r="42" ht="15" spans="2:14">
      <c r="B42" s="35"/>
      <c r="C42" s="25" t="s">
        <v>64</v>
      </c>
      <c r="D42" s="25">
        <v>1.49</v>
      </c>
      <c r="E42" s="25">
        <v>0.92427</v>
      </c>
      <c r="F42" s="26"/>
      <c r="G42" s="65"/>
      <c r="H42" s="64"/>
      <c r="I42" s="35"/>
      <c r="J42" s="25" t="s">
        <v>65</v>
      </c>
      <c r="K42" s="25">
        <v>1.415</v>
      </c>
      <c r="L42" s="25">
        <v>1.29927</v>
      </c>
      <c r="M42" s="26"/>
      <c r="N42" s="65"/>
    </row>
    <row r="43" ht="15.75" spans="2:14">
      <c r="B43" s="66"/>
      <c r="C43" s="25" t="s">
        <v>66</v>
      </c>
      <c r="D43" s="25">
        <v>1.492</v>
      </c>
      <c r="E43" s="25">
        <v>0.91529</v>
      </c>
      <c r="F43" s="67"/>
      <c r="G43" s="68"/>
      <c r="H43" s="64"/>
      <c r="I43" s="66"/>
      <c r="J43" s="25" t="s">
        <v>67</v>
      </c>
      <c r="K43" s="25">
        <v>1.418</v>
      </c>
      <c r="L43" s="25">
        <v>1.28276</v>
      </c>
      <c r="M43" s="67"/>
      <c r="N43" s="68"/>
    </row>
    <row r="44" ht="15" spans="2:14">
      <c r="B44" s="60" t="s">
        <v>32</v>
      </c>
      <c r="C44" s="61" t="s">
        <v>33</v>
      </c>
      <c r="D44" s="61" t="s">
        <v>34</v>
      </c>
      <c r="E44" s="61" t="s">
        <v>35</v>
      </c>
      <c r="F44" s="62" t="s">
        <v>8</v>
      </c>
      <c r="G44" s="63" t="s">
        <v>9</v>
      </c>
      <c r="H44" s="64"/>
      <c r="I44" s="60" t="s">
        <v>32</v>
      </c>
      <c r="J44" s="61" t="s">
        <v>33</v>
      </c>
      <c r="K44" s="61" t="s">
        <v>34</v>
      </c>
      <c r="L44" s="61" t="s">
        <v>35</v>
      </c>
      <c r="M44" s="62" t="s">
        <v>8</v>
      </c>
      <c r="N44" s="63" t="s">
        <v>9</v>
      </c>
    </row>
    <row r="45" ht="15" spans="2:14">
      <c r="B45" s="35" t="s">
        <v>68</v>
      </c>
      <c r="C45" s="25" t="s">
        <v>69</v>
      </c>
      <c r="D45" s="25">
        <v>1.56</v>
      </c>
      <c r="E45" s="25">
        <v>0.63639</v>
      </c>
      <c r="F45" s="26">
        <f>(E45+E46+E47+E48+E49+E50+E51+E52+E53)/9</f>
        <v>0.612852222222222</v>
      </c>
      <c r="G45" s="65">
        <f>STDEVP(E45:E53)</f>
        <v>0.0149761148928536</v>
      </c>
      <c r="H45" s="64"/>
      <c r="I45" s="35" t="s">
        <v>70</v>
      </c>
      <c r="J45" s="25" t="s">
        <v>71</v>
      </c>
      <c r="K45" s="25">
        <v>1.487</v>
      </c>
      <c r="L45" s="25">
        <v>0.93942</v>
      </c>
      <c r="M45" s="26">
        <f>(L45+L46+L47+L48+L49+L50+L51+L52+L53)/9</f>
        <v>0.956885555555556</v>
      </c>
      <c r="N45" s="65">
        <f>STDEVP(L45:L53)</f>
        <v>0.030233697943818</v>
      </c>
    </row>
    <row r="46" ht="15" spans="2:14">
      <c r="B46" s="35"/>
      <c r="C46" s="25" t="s">
        <v>72</v>
      </c>
      <c r="D46" s="25">
        <v>1.566</v>
      </c>
      <c r="E46" s="25">
        <v>0.61432</v>
      </c>
      <c r="F46" s="26"/>
      <c r="G46" s="65"/>
      <c r="H46" s="64"/>
      <c r="I46" s="35"/>
      <c r="J46" s="25" t="s">
        <v>73</v>
      </c>
      <c r="K46" s="25">
        <v>1.479</v>
      </c>
      <c r="L46" s="25">
        <v>0.97669</v>
      </c>
      <c r="M46" s="26"/>
      <c r="N46" s="65"/>
    </row>
    <row r="47" ht="15" spans="2:14">
      <c r="B47" s="35"/>
      <c r="C47" s="25" t="s">
        <v>74</v>
      </c>
      <c r="D47" s="25">
        <v>1.571</v>
      </c>
      <c r="E47" s="25">
        <v>0.59623</v>
      </c>
      <c r="F47" s="26"/>
      <c r="G47" s="65"/>
      <c r="H47" s="64"/>
      <c r="I47" s="35"/>
      <c r="J47" s="25" t="s">
        <v>75</v>
      </c>
      <c r="K47" s="25">
        <v>1.496</v>
      </c>
      <c r="L47" s="25">
        <v>0.89848</v>
      </c>
      <c r="M47" s="26"/>
      <c r="N47" s="65"/>
    </row>
    <row r="48" ht="15" spans="2:14">
      <c r="B48" s="35"/>
      <c r="C48" s="25" t="s">
        <v>69</v>
      </c>
      <c r="D48" s="25">
        <v>1.562</v>
      </c>
      <c r="E48" s="25">
        <v>0.63183</v>
      </c>
      <c r="F48" s="26"/>
      <c r="G48" s="65"/>
      <c r="H48" s="64"/>
      <c r="I48" s="35"/>
      <c r="J48" s="25" t="s">
        <v>71</v>
      </c>
      <c r="K48" s="25">
        <v>1.472</v>
      </c>
      <c r="L48" s="25">
        <v>1.00734</v>
      </c>
      <c r="M48" s="26"/>
      <c r="N48" s="65"/>
    </row>
    <row r="49" ht="15" spans="2:14">
      <c r="B49" s="35"/>
      <c r="C49" s="25" t="s">
        <v>72</v>
      </c>
      <c r="D49" s="25">
        <v>1.563</v>
      </c>
      <c r="E49" s="25">
        <v>0.62819</v>
      </c>
      <c r="F49" s="26"/>
      <c r="G49" s="65"/>
      <c r="H49" s="64"/>
      <c r="I49" s="35"/>
      <c r="J49" s="25" t="s">
        <v>73</v>
      </c>
      <c r="K49" s="25">
        <v>1.48</v>
      </c>
      <c r="L49" s="25">
        <v>0.9699</v>
      </c>
      <c r="M49" s="26"/>
      <c r="N49" s="65"/>
    </row>
    <row r="50" ht="15" spans="2:14">
      <c r="B50" s="35"/>
      <c r="C50" s="25" t="s">
        <v>74</v>
      </c>
      <c r="D50" s="25">
        <v>1.569</v>
      </c>
      <c r="E50" s="25">
        <v>0.60661</v>
      </c>
      <c r="F50" s="26"/>
      <c r="G50" s="65"/>
      <c r="H50" s="64"/>
      <c r="I50" s="35"/>
      <c r="J50" s="25" t="s">
        <v>75</v>
      </c>
      <c r="K50" s="25">
        <v>1.48</v>
      </c>
      <c r="L50" s="25">
        <v>0.9699</v>
      </c>
      <c r="M50" s="26"/>
      <c r="N50" s="65"/>
    </row>
    <row r="51" ht="15" spans="2:14">
      <c r="B51" s="35"/>
      <c r="C51" s="25" t="s">
        <v>69</v>
      </c>
      <c r="D51" s="25">
        <v>1.569</v>
      </c>
      <c r="E51" s="25">
        <v>0.60661</v>
      </c>
      <c r="F51" s="26"/>
      <c r="G51" s="65"/>
      <c r="H51" s="64"/>
      <c r="I51" s="35"/>
      <c r="J51" s="25" t="s">
        <v>71</v>
      </c>
      <c r="K51" s="25">
        <v>1.48</v>
      </c>
      <c r="L51" s="25">
        <v>0.9699</v>
      </c>
      <c r="M51" s="26"/>
      <c r="N51" s="65"/>
    </row>
    <row r="52" ht="15" spans="2:14">
      <c r="B52" s="35"/>
      <c r="C52" s="25" t="s">
        <v>72</v>
      </c>
      <c r="D52" s="25">
        <v>1.57</v>
      </c>
      <c r="E52" s="25">
        <v>0.60305</v>
      </c>
      <c r="F52" s="26"/>
      <c r="G52" s="65"/>
      <c r="H52" s="64"/>
      <c r="I52" s="35"/>
      <c r="J52" s="25" t="s">
        <v>73</v>
      </c>
      <c r="K52" s="25">
        <v>1.483</v>
      </c>
      <c r="L52" s="25">
        <v>0.95607</v>
      </c>
      <c r="M52" s="26"/>
      <c r="N52" s="65"/>
    </row>
    <row r="53" ht="15.75" spans="2:14">
      <c r="B53" s="35"/>
      <c r="C53" s="25" t="s">
        <v>74</v>
      </c>
      <c r="D53" s="25">
        <v>1.573</v>
      </c>
      <c r="E53" s="25">
        <v>0.59244</v>
      </c>
      <c r="F53" s="26"/>
      <c r="G53" s="65"/>
      <c r="H53" s="64"/>
      <c r="I53" s="35"/>
      <c r="J53" s="25" t="s">
        <v>75</v>
      </c>
      <c r="K53" s="25">
        <v>1.49</v>
      </c>
      <c r="L53" s="25">
        <v>0.92427</v>
      </c>
      <c r="M53" s="26"/>
      <c r="N53" s="65"/>
    </row>
    <row r="54" ht="15" spans="2:14">
      <c r="B54" s="60" t="s">
        <v>32</v>
      </c>
      <c r="C54" s="61" t="s">
        <v>33</v>
      </c>
      <c r="D54" s="61" t="s">
        <v>34</v>
      </c>
      <c r="E54" s="61" t="s">
        <v>35</v>
      </c>
      <c r="F54" s="62" t="s">
        <v>8</v>
      </c>
      <c r="G54" s="63" t="s">
        <v>9</v>
      </c>
      <c r="H54" s="64"/>
      <c r="I54" s="60" t="s">
        <v>32</v>
      </c>
      <c r="J54" s="61" t="s">
        <v>33</v>
      </c>
      <c r="K54" s="61" t="s">
        <v>34</v>
      </c>
      <c r="L54" s="61" t="s">
        <v>35</v>
      </c>
      <c r="M54" s="62" t="s">
        <v>8</v>
      </c>
      <c r="N54" s="63" t="s">
        <v>9</v>
      </c>
    </row>
    <row r="55" ht="15" spans="2:14">
      <c r="B55" s="35" t="s">
        <v>76</v>
      </c>
      <c r="C55" s="25" t="s">
        <v>77</v>
      </c>
      <c r="D55" s="25">
        <v>1.452</v>
      </c>
      <c r="E55" s="25">
        <v>1.10882</v>
      </c>
      <c r="F55" s="26">
        <f>(E55+E56+E57+E58+E59+E60+E61+E62+E63)/9</f>
        <v>1.09328888888889</v>
      </c>
      <c r="G55" s="65">
        <f>STDEVP(E55:E63)</f>
        <v>0.0162660597184885</v>
      </c>
      <c r="H55" s="64"/>
      <c r="I55" s="35" t="s">
        <v>78</v>
      </c>
      <c r="J55" s="25" t="s">
        <v>79</v>
      </c>
      <c r="K55" s="25">
        <v>1.468</v>
      </c>
      <c r="L55" s="25">
        <v>1.02933</v>
      </c>
      <c r="M55" s="26">
        <f>(L55+L56+L57+L58+L59+L60+L61+L62+L63)/9</f>
        <v>1.00255444444444</v>
      </c>
      <c r="N55" s="65">
        <f>STDEVP(L55:L63)</f>
        <v>0.0208883944976955</v>
      </c>
    </row>
    <row r="56" ht="15" spans="2:14">
      <c r="B56" s="35"/>
      <c r="C56" s="25" t="s">
        <v>80</v>
      </c>
      <c r="D56" s="25">
        <v>1.455</v>
      </c>
      <c r="E56" s="25">
        <v>1.09364</v>
      </c>
      <c r="F56" s="26"/>
      <c r="G56" s="65"/>
      <c r="H56" s="64"/>
      <c r="I56" s="35"/>
      <c r="J56" s="25" t="s">
        <v>81</v>
      </c>
      <c r="K56" s="25">
        <v>1.471</v>
      </c>
      <c r="L56" s="25">
        <v>1.01481</v>
      </c>
      <c r="M56" s="26"/>
      <c r="N56" s="65"/>
    </row>
    <row r="57" ht="15" spans="2:14">
      <c r="B57" s="35"/>
      <c r="C57" s="25" t="s">
        <v>82</v>
      </c>
      <c r="D57" s="25">
        <v>1.459</v>
      </c>
      <c r="E57" s="25">
        <v>1.07361</v>
      </c>
      <c r="F57" s="26"/>
      <c r="G57" s="65"/>
      <c r="H57" s="64"/>
      <c r="I57" s="35"/>
      <c r="J57" s="25" t="s">
        <v>83</v>
      </c>
      <c r="K57" s="25">
        <v>1.48</v>
      </c>
      <c r="L57" s="25">
        <v>0.97199</v>
      </c>
      <c r="M57" s="26"/>
      <c r="N57" s="65"/>
    </row>
    <row r="58" ht="15" spans="2:14">
      <c r="B58" s="35"/>
      <c r="C58" s="25" t="s">
        <v>77</v>
      </c>
      <c r="D58" s="25">
        <v>1.45</v>
      </c>
      <c r="E58" s="25">
        <v>1.11467</v>
      </c>
      <c r="F58" s="26"/>
      <c r="G58" s="65"/>
      <c r="H58" s="64"/>
      <c r="I58" s="35"/>
      <c r="J58" s="25" t="s">
        <v>79</v>
      </c>
      <c r="K58" s="25">
        <v>1.468</v>
      </c>
      <c r="L58" s="25">
        <v>1.02637</v>
      </c>
      <c r="M58" s="26"/>
      <c r="N58" s="65"/>
    </row>
    <row r="59" ht="15" spans="2:14">
      <c r="B59" s="35"/>
      <c r="C59" s="25" t="s">
        <v>80</v>
      </c>
      <c r="D59" s="25">
        <v>1.45</v>
      </c>
      <c r="E59" s="25">
        <v>1.11467</v>
      </c>
      <c r="F59" s="26"/>
      <c r="G59" s="65"/>
      <c r="H59" s="64"/>
      <c r="I59" s="35"/>
      <c r="J59" s="25" t="s">
        <v>81</v>
      </c>
      <c r="K59" s="25">
        <v>1.47</v>
      </c>
      <c r="L59" s="25">
        <v>1.01683</v>
      </c>
      <c r="M59" s="26"/>
      <c r="N59" s="65"/>
    </row>
    <row r="60" ht="15" spans="2:14">
      <c r="B60" s="35"/>
      <c r="C60" s="25" t="s">
        <v>82</v>
      </c>
      <c r="D60" s="25">
        <v>1.453</v>
      </c>
      <c r="E60" s="25">
        <v>1.09965</v>
      </c>
      <c r="F60" s="26"/>
      <c r="G60" s="65"/>
      <c r="H60" s="64"/>
      <c r="I60" s="35"/>
      <c r="J60" s="25" t="s">
        <v>83</v>
      </c>
      <c r="K60" s="25">
        <v>1.472</v>
      </c>
      <c r="L60" s="25">
        <v>1.00734</v>
      </c>
      <c r="M60" s="26"/>
      <c r="N60" s="65"/>
    </row>
    <row r="61" ht="15" spans="2:14">
      <c r="B61" s="35"/>
      <c r="C61" s="25" t="s">
        <v>77</v>
      </c>
      <c r="D61" s="25">
        <v>1.456</v>
      </c>
      <c r="E61" s="25">
        <v>1.08475</v>
      </c>
      <c r="F61" s="26"/>
      <c r="G61" s="65"/>
      <c r="H61" s="64"/>
      <c r="I61" s="35"/>
      <c r="J61" s="25" t="s">
        <v>79</v>
      </c>
      <c r="K61" s="25">
        <v>1.473</v>
      </c>
      <c r="L61" s="25">
        <v>1.00261</v>
      </c>
      <c r="M61" s="26"/>
      <c r="N61" s="65"/>
    </row>
    <row r="62" ht="15" spans="2:14">
      <c r="B62" s="35"/>
      <c r="C62" s="25" t="s">
        <v>80</v>
      </c>
      <c r="D62" s="25">
        <v>1.457</v>
      </c>
      <c r="E62" s="25">
        <v>1.07981</v>
      </c>
      <c r="F62" s="26"/>
      <c r="G62" s="65"/>
      <c r="H62" s="64"/>
      <c r="I62" s="35"/>
      <c r="J62" s="25" t="s">
        <v>81</v>
      </c>
      <c r="K62" s="25">
        <v>1.478</v>
      </c>
      <c r="L62" s="25">
        <v>0.97918</v>
      </c>
      <c r="M62" s="26"/>
      <c r="N62" s="65"/>
    </row>
    <row r="63" ht="15.75" spans="2:14">
      <c r="B63" s="66"/>
      <c r="C63" s="69" t="s">
        <v>82</v>
      </c>
      <c r="D63" s="69">
        <v>1.459</v>
      </c>
      <c r="E63" s="69">
        <v>1.06998</v>
      </c>
      <c r="F63" s="67"/>
      <c r="G63" s="68"/>
      <c r="H63" s="64"/>
      <c r="I63" s="66"/>
      <c r="J63" s="69" t="s">
        <v>83</v>
      </c>
      <c r="K63" s="69">
        <v>1.479</v>
      </c>
      <c r="L63" s="69">
        <v>0.97453</v>
      </c>
      <c r="M63" s="67"/>
      <c r="N63" s="68"/>
    </row>
    <row r="64" s="59" customFormat="1" spans="1:35">
      <c r="A64"/>
      <c r="B64"/>
      <c r="C64"/>
      <c r="D64"/>
      <c r="E64"/>
      <c r="F64"/>
      <c r="G64"/>
      <c r="H64"/>
      <c r="I64"/>
      <c r="J64"/>
      <c r="K64"/>
      <c r="L64"/>
      <c r="M64"/>
      <c r="N64"/>
      <c r="O64"/>
      <c r="P64"/>
      <c r="Q64"/>
      <c r="R64"/>
      <c r="S64"/>
      <c r="T64"/>
      <c r="U64"/>
      <c r="V64"/>
      <c r="W64"/>
      <c r="X64"/>
      <c r="Y64"/>
      <c r="Z64"/>
      <c r="AA64"/>
      <c r="AB64"/>
      <c r="AC64"/>
      <c r="AD64"/>
      <c r="AE64"/>
      <c r="AF64"/>
      <c r="AG64"/>
      <c r="AH64"/>
      <c r="AI64"/>
    </row>
    <row r="65" customHeight="1" spans="2:14">
      <c r="B65" s="70" t="s">
        <v>84</v>
      </c>
      <c r="C65" s="71"/>
      <c r="D65" s="71"/>
      <c r="E65" s="71"/>
      <c r="F65" s="71"/>
      <c r="G65" s="71"/>
      <c r="H65" s="71"/>
      <c r="I65" s="71"/>
      <c r="J65" s="71"/>
      <c r="K65" s="71"/>
      <c r="L65" s="71"/>
      <c r="M65" s="71"/>
      <c r="N65" s="71"/>
    </row>
    <row r="66" spans="2:14">
      <c r="B66" s="71"/>
      <c r="C66" s="71"/>
      <c r="D66" s="71"/>
      <c r="E66" s="71"/>
      <c r="F66" s="71"/>
      <c r="G66" s="71"/>
      <c r="H66" s="71"/>
      <c r="I66" s="71"/>
      <c r="J66" s="71"/>
      <c r="K66" s="71"/>
      <c r="L66" s="71"/>
      <c r="M66" s="71"/>
      <c r="N66" s="71"/>
    </row>
    <row r="67" spans="2:14">
      <c r="B67" s="71"/>
      <c r="C67" s="71"/>
      <c r="D67" s="71"/>
      <c r="E67" s="71"/>
      <c r="F67" s="71"/>
      <c r="G67" s="71"/>
      <c r="H67" s="71"/>
      <c r="I67" s="71"/>
      <c r="J67" s="71"/>
      <c r="K67" s="71"/>
      <c r="L67" s="71"/>
      <c r="M67" s="71"/>
      <c r="N67" s="71"/>
    </row>
    <row r="68" spans="2:14">
      <c r="B68" s="71"/>
      <c r="C68" s="71"/>
      <c r="D68" s="71"/>
      <c r="E68" s="71"/>
      <c r="F68" s="71"/>
      <c r="G68" s="71"/>
      <c r="H68" s="71"/>
      <c r="I68" s="71"/>
      <c r="J68" s="71"/>
      <c r="K68" s="71"/>
      <c r="L68" s="71"/>
      <c r="M68" s="71"/>
      <c r="N68" s="71"/>
    </row>
    <row r="69" spans="2:14">
      <c r="B69" s="71"/>
      <c r="C69" s="71"/>
      <c r="D69" s="71"/>
      <c r="E69" s="71"/>
      <c r="F69" s="71"/>
      <c r="G69" s="71"/>
      <c r="H69" s="71"/>
      <c r="I69" s="71"/>
      <c r="J69" s="71"/>
      <c r="K69" s="71"/>
      <c r="L69" s="71"/>
      <c r="M69" s="71"/>
      <c r="N69" s="71"/>
    </row>
  </sheetData>
  <mergeCells count="37">
    <mergeCell ref="B4:B12"/>
    <mergeCell ref="B14:B22"/>
    <mergeCell ref="B24:B32"/>
    <mergeCell ref="B35:B43"/>
    <mergeCell ref="B45:B53"/>
    <mergeCell ref="B55:B63"/>
    <mergeCell ref="F4:F12"/>
    <mergeCell ref="F14:F22"/>
    <mergeCell ref="F24:F32"/>
    <mergeCell ref="F35:F43"/>
    <mergeCell ref="F45:F53"/>
    <mergeCell ref="F55:F63"/>
    <mergeCell ref="G4:G12"/>
    <mergeCell ref="G14:G22"/>
    <mergeCell ref="G24:G32"/>
    <mergeCell ref="G35:G43"/>
    <mergeCell ref="G45:G53"/>
    <mergeCell ref="G55:G63"/>
    <mergeCell ref="I4:I12"/>
    <mergeCell ref="I14:I22"/>
    <mergeCell ref="I24:I32"/>
    <mergeCell ref="I35:I43"/>
    <mergeCell ref="I45:I53"/>
    <mergeCell ref="I55:I63"/>
    <mergeCell ref="M4:M12"/>
    <mergeCell ref="M14:M22"/>
    <mergeCell ref="M24:M32"/>
    <mergeCell ref="M35:M43"/>
    <mergeCell ref="M45:M53"/>
    <mergeCell ref="M55:M63"/>
    <mergeCell ref="N4:N12"/>
    <mergeCell ref="N14:N22"/>
    <mergeCell ref="N24:N32"/>
    <mergeCell ref="N35:N43"/>
    <mergeCell ref="N45:N53"/>
    <mergeCell ref="N55:N63"/>
    <mergeCell ref="B65:N69"/>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N43"/>
  <sheetViews>
    <sheetView tabSelected="1" topLeftCell="A31" workbookViewId="0">
      <selection activeCell="I11" sqref="I11"/>
    </sheetView>
  </sheetViews>
  <sheetFormatPr defaultColWidth="9" defaultRowHeight="15.75"/>
  <cols>
    <col min="3" max="3" width="20.25" customWidth="1"/>
    <col min="4" max="4" width="10.5" customWidth="1"/>
    <col min="5" max="5" width="9.875" customWidth="1"/>
    <col min="6" max="7" width="12.875" customWidth="1"/>
    <col min="8" max="8" width="10" style="12" customWidth="1"/>
  </cols>
  <sheetData>
    <row r="3" spans="2:8">
      <c r="B3" s="33" t="s">
        <v>32</v>
      </c>
      <c r="C3" s="14" t="s">
        <v>91</v>
      </c>
      <c r="D3" s="14" t="s">
        <v>92</v>
      </c>
      <c r="E3" s="34">
        <v>1</v>
      </c>
      <c r="F3" s="34">
        <v>2</v>
      </c>
      <c r="G3" s="34">
        <v>3</v>
      </c>
      <c r="H3" s="15" t="s">
        <v>8</v>
      </c>
    </row>
    <row r="4" spans="2:11">
      <c r="B4" s="35" t="s">
        <v>93</v>
      </c>
      <c r="C4" s="17" t="s">
        <v>94</v>
      </c>
      <c r="D4" s="18" t="s">
        <v>95</v>
      </c>
      <c r="E4" s="36">
        <v>0.253694942941459</v>
      </c>
      <c r="F4" s="36">
        <v>0.257016701897777</v>
      </c>
      <c r="G4" s="36">
        <v>0.258142118030386</v>
      </c>
      <c r="H4" s="19">
        <f>AVERAGE(E4:G4)</f>
        <v>0.256284587623207</v>
      </c>
      <c r="K4" s="49"/>
    </row>
    <row r="5" s="31" customFormat="1" spans="2:8">
      <c r="B5" s="35"/>
      <c r="C5" s="37" t="s">
        <v>96</v>
      </c>
      <c r="D5" s="38" t="s">
        <v>97</v>
      </c>
      <c r="E5" s="39">
        <v>0.916964036640037</v>
      </c>
      <c r="F5" s="39">
        <v>0.928471615641169</v>
      </c>
      <c r="G5" s="39">
        <v>0.913619108365991</v>
      </c>
      <c r="H5" s="40">
        <f t="shared" ref="H5:H15" si="0">AVERAGE(E5:G5)</f>
        <v>0.919684920215732</v>
      </c>
    </row>
    <row r="6" s="32" customFormat="1" spans="2:14">
      <c r="B6" s="35"/>
      <c r="C6" s="37" t="s">
        <v>98</v>
      </c>
      <c r="D6" s="38" t="s">
        <v>99</v>
      </c>
      <c r="E6" s="36">
        <v>0.00220730238862311</v>
      </c>
      <c r="F6" s="36">
        <v>0.00270236383468361</v>
      </c>
      <c r="G6" s="36">
        <v>0.00263829037755456</v>
      </c>
      <c r="H6" s="40">
        <f t="shared" si="0"/>
        <v>0.00251598553362043</v>
      </c>
      <c r="J6" s="50"/>
      <c r="L6" s="51"/>
      <c r="M6" s="51"/>
      <c r="N6" s="51"/>
    </row>
    <row r="7" spans="2:14">
      <c r="B7" s="35"/>
      <c r="C7" s="17" t="s">
        <v>100</v>
      </c>
      <c r="D7" s="18" t="s">
        <v>101</v>
      </c>
      <c r="E7" s="36">
        <v>0.0030932375206239</v>
      </c>
      <c r="F7" s="36">
        <v>0.0035761385858429</v>
      </c>
      <c r="G7" s="36">
        <v>0.00311908457719497</v>
      </c>
      <c r="H7" s="19">
        <f t="shared" si="0"/>
        <v>0.00326282022788726</v>
      </c>
      <c r="L7" s="52"/>
      <c r="M7" s="52"/>
      <c r="N7" s="52"/>
    </row>
    <row r="8" spans="2:14">
      <c r="B8" s="41" t="s">
        <v>102</v>
      </c>
      <c r="C8" s="17" t="s">
        <v>94</v>
      </c>
      <c r="D8" s="18" t="s">
        <v>95</v>
      </c>
      <c r="E8" s="36">
        <v>1.06081028389931</v>
      </c>
      <c r="F8" s="36">
        <v>1.08559926267746</v>
      </c>
      <c r="G8" s="36">
        <v>1.09722510072513</v>
      </c>
      <c r="H8" s="19">
        <f t="shared" si="0"/>
        <v>1.08121154910063</v>
      </c>
      <c r="L8" s="52"/>
      <c r="M8" s="52"/>
      <c r="N8" s="52"/>
    </row>
    <row r="9" s="31" customFormat="1" spans="2:8">
      <c r="B9" s="41"/>
      <c r="C9" s="37" t="s">
        <v>96</v>
      </c>
      <c r="D9" s="38" t="s">
        <v>97</v>
      </c>
      <c r="E9" s="39">
        <v>1.07264671460065</v>
      </c>
      <c r="F9" s="39">
        <v>1.05606931965926</v>
      </c>
      <c r="G9" s="39">
        <v>1.11075125174683</v>
      </c>
      <c r="H9" s="40">
        <f t="shared" si="0"/>
        <v>1.07982242866891</v>
      </c>
    </row>
    <row r="10" s="31" customFormat="1" spans="2:10">
      <c r="B10" s="41"/>
      <c r="C10" s="37" t="s">
        <v>98</v>
      </c>
      <c r="D10" s="38" t="s">
        <v>99</v>
      </c>
      <c r="E10" s="36">
        <v>0.0794394805816042</v>
      </c>
      <c r="F10" s="36">
        <v>0.0750542683758172</v>
      </c>
      <c r="G10" s="36">
        <v>0.0743031307358377</v>
      </c>
      <c r="H10" s="40">
        <f t="shared" si="0"/>
        <v>0.0762656265644197</v>
      </c>
      <c r="J10" s="50"/>
    </row>
    <row r="11" spans="2:8">
      <c r="B11" s="41"/>
      <c r="C11" s="17" t="s">
        <v>100</v>
      </c>
      <c r="D11" s="18" t="s">
        <v>101</v>
      </c>
      <c r="E11" s="36">
        <v>0.0392771302196902</v>
      </c>
      <c r="F11" s="36">
        <v>0.0358148741299012</v>
      </c>
      <c r="G11" s="36">
        <v>0.0316657841346037</v>
      </c>
      <c r="H11" s="19">
        <f t="shared" si="0"/>
        <v>0.0355859294947317</v>
      </c>
    </row>
    <row r="12" spans="2:11">
      <c r="B12" s="42" t="s">
        <v>103</v>
      </c>
      <c r="C12" s="17" t="s">
        <v>94</v>
      </c>
      <c r="D12" s="18" t="s">
        <v>95</v>
      </c>
      <c r="E12" s="36">
        <v>0.697452401382243</v>
      </c>
      <c r="F12" s="36">
        <v>0.70939269827406</v>
      </c>
      <c r="G12" s="36">
        <v>0.703792434942359</v>
      </c>
      <c r="H12" s="19">
        <f t="shared" si="0"/>
        <v>0.703545844866221</v>
      </c>
      <c r="K12" s="49"/>
    </row>
    <row r="13" s="31" customFormat="1" spans="2:10">
      <c r="B13" s="42"/>
      <c r="C13" s="37" t="s">
        <v>96</v>
      </c>
      <c r="D13" s="38" t="s">
        <v>97</v>
      </c>
      <c r="E13" s="39">
        <v>0.825113514009234</v>
      </c>
      <c r="F13" s="39">
        <v>0.804610446491206</v>
      </c>
      <c r="G13" s="39">
        <v>0.788525515694542</v>
      </c>
      <c r="H13" s="40">
        <f t="shared" si="0"/>
        <v>0.806083158731661</v>
      </c>
      <c r="J13" s="50"/>
    </row>
    <row r="14" s="31" customFormat="1" spans="2:14">
      <c r="B14" s="42"/>
      <c r="C14" s="37" t="s">
        <v>98</v>
      </c>
      <c r="D14" s="38" t="s">
        <v>99</v>
      </c>
      <c r="E14" s="36">
        <v>0.0216848809542284</v>
      </c>
      <c r="F14" s="36">
        <v>0.0215309094140358</v>
      </c>
      <c r="G14" s="36">
        <v>0.0217360336789274</v>
      </c>
      <c r="H14" s="40">
        <f t="shared" si="0"/>
        <v>0.0216506080157305</v>
      </c>
      <c r="L14" s="53"/>
      <c r="M14" s="53"/>
      <c r="N14" s="53"/>
    </row>
    <row r="15" ht="16.5" spans="2:14">
      <c r="B15" s="43"/>
      <c r="C15" s="21" t="s">
        <v>100</v>
      </c>
      <c r="D15" s="22" t="s">
        <v>101</v>
      </c>
      <c r="E15" s="44">
        <v>0.228352316996559</v>
      </c>
      <c r="F15" s="44">
        <v>0.217414591553354</v>
      </c>
      <c r="G15" s="44">
        <v>0.227264655228401</v>
      </c>
      <c r="H15" s="23">
        <f t="shared" si="0"/>
        <v>0.224343854592771</v>
      </c>
      <c r="L15" s="52"/>
      <c r="M15" s="52"/>
      <c r="N15" s="52"/>
    </row>
    <row r="16" spans="2:14">
      <c r="B16" s="11"/>
      <c r="C16" s="11"/>
      <c r="D16" s="11"/>
      <c r="E16" s="11"/>
      <c r="F16" s="11"/>
      <c r="G16" s="11"/>
      <c r="L16" s="52"/>
      <c r="M16" s="52"/>
      <c r="N16" s="52"/>
    </row>
    <row r="17" spans="2:8">
      <c r="B17" s="33" t="s">
        <v>32</v>
      </c>
      <c r="C17" s="14" t="s">
        <v>91</v>
      </c>
      <c r="D17" s="14" t="s">
        <v>92</v>
      </c>
      <c r="E17" s="45">
        <v>1</v>
      </c>
      <c r="F17" s="45">
        <v>2</v>
      </c>
      <c r="G17" s="45">
        <v>3</v>
      </c>
      <c r="H17" s="15" t="s">
        <v>8</v>
      </c>
    </row>
    <row r="18" s="31" customFormat="1" spans="2:8">
      <c r="B18" s="35" t="s">
        <v>104</v>
      </c>
      <c r="C18" s="37" t="s">
        <v>94</v>
      </c>
      <c r="D18" s="38" t="s">
        <v>95</v>
      </c>
      <c r="E18" s="36">
        <v>0.489144740101002</v>
      </c>
      <c r="F18" s="36">
        <v>0.499440135015965</v>
      </c>
      <c r="G18" s="36">
        <v>0.502241191751559</v>
      </c>
      <c r="H18" s="40">
        <f>AVERAGE(E18:G18)</f>
        <v>0.496942022289509</v>
      </c>
    </row>
    <row r="19" s="31" customFormat="1" spans="2:8">
      <c r="B19" s="35"/>
      <c r="C19" s="37" t="s">
        <v>96</v>
      </c>
      <c r="D19" s="38" t="s">
        <v>97</v>
      </c>
      <c r="E19" s="39">
        <v>0.707784870195646</v>
      </c>
      <c r="F19" s="39">
        <v>0.711169015156919</v>
      </c>
      <c r="G19" s="39">
        <v>0.691450406884231</v>
      </c>
      <c r="H19" s="40">
        <f t="shared" ref="H19:H29" si="1">AVERAGE(E19:G19)</f>
        <v>0.703468097412265</v>
      </c>
    </row>
    <row r="20" s="31" customFormat="1" spans="2:11">
      <c r="B20" s="35"/>
      <c r="C20" s="37" t="s">
        <v>98</v>
      </c>
      <c r="D20" s="38" t="s">
        <v>99</v>
      </c>
      <c r="E20" s="36">
        <v>8.19361440176416</v>
      </c>
      <c r="F20" s="36">
        <v>8.18077493625962</v>
      </c>
      <c r="G20" s="36">
        <v>8.33741209375937</v>
      </c>
      <c r="H20" s="40">
        <f t="shared" si="1"/>
        <v>8.23726714392772</v>
      </c>
      <c r="I20" s="50"/>
      <c r="K20" s="32"/>
    </row>
    <row r="21" spans="2:8">
      <c r="B21" s="35"/>
      <c r="C21" s="17" t="s">
        <v>100</v>
      </c>
      <c r="D21" s="18" t="s">
        <v>101</v>
      </c>
      <c r="E21" s="46">
        <v>3.24338435613798</v>
      </c>
      <c r="F21" s="46">
        <v>3.18076301312105</v>
      </c>
      <c r="G21" s="46">
        <v>2.88702863528528</v>
      </c>
      <c r="H21" s="19">
        <f t="shared" si="1"/>
        <v>3.1037253348481</v>
      </c>
    </row>
    <row r="22" s="31" customFormat="1" spans="2:14">
      <c r="B22" s="41" t="s">
        <v>105</v>
      </c>
      <c r="C22" s="37" t="s">
        <v>94</v>
      </c>
      <c r="D22" s="38" t="s">
        <v>95</v>
      </c>
      <c r="E22" s="36">
        <v>0.650370323367987</v>
      </c>
      <c r="F22" s="36">
        <v>0.655659762579978</v>
      </c>
      <c r="G22" s="36">
        <v>0.658406416524369</v>
      </c>
      <c r="H22" s="40">
        <f t="shared" si="1"/>
        <v>0.654812167490778</v>
      </c>
      <c r="L22" s="54"/>
      <c r="M22" s="54"/>
      <c r="N22" s="54"/>
    </row>
    <row r="23" s="31" customFormat="1" spans="2:14">
      <c r="B23" s="41"/>
      <c r="C23" s="37" t="s">
        <v>96</v>
      </c>
      <c r="D23" s="38" t="s">
        <v>97</v>
      </c>
      <c r="E23" s="39">
        <v>0.732496215752183</v>
      </c>
      <c r="F23" s="39">
        <v>0.725453432265228</v>
      </c>
      <c r="G23" s="39">
        <v>0.712328741583633</v>
      </c>
      <c r="H23" s="40">
        <f t="shared" si="1"/>
        <v>0.723426129867015</v>
      </c>
      <c r="L23" s="54"/>
      <c r="M23" s="54"/>
      <c r="N23" s="54"/>
    </row>
    <row r="24" s="31" customFormat="1" spans="2:14">
      <c r="B24" s="41"/>
      <c r="C24" s="37" t="s">
        <v>98</v>
      </c>
      <c r="D24" s="38" t="s">
        <v>99</v>
      </c>
      <c r="E24" s="36">
        <v>4.65140533919513</v>
      </c>
      <c r="F24" s="36">
        <v>4.38207317585782</v>
      </c>
      <c r="G24" s="36">
        <v>4.45630929835617</v>
      </c>
      <c r="H24" s="40">
        <f t="shared" si="1"/>
        <v>4.49659593780304</v>
      </c>
      <c r="I24" s="50"/>
      <c r="L24" s="54"/>
      <c r="M24" s="54"/>
      <c r="N24" s="55"/>
    </row>
    <row r="25" spans="2:8">
      <c r="B25" s="41"/>
      <c r="C25" s="17" t="s">
        <v>100</v>
      </c>
      <c r="D25" s="18" t="s">
        <v>101</v>
      </c>
      <c r="E25" s="46">
        <v>2.86625440431372</v>
      </c>
      <c r="F25" s="46">
        <v>2.81747530765221</v>
      </c>
      <c r="G25" s="46">
        <v>2.66528418351323</v>
      </c>
      <c r="H25" s="19">
        <f t="shared" si="1"/>
        <v>2.78300463182639</v>
      </c>
    </row>
    <row r="26" s="31" customFormat="1" spans="2:8">
      <c r="B26" s="42" t="s">
        <v>106</v>
      </c>
      <c r="C26" s="37" t="s">
        <v>94</v>
      </c>
      <c r="D26" s="38" t="s">
        <v>95</v>
      </c>
      <c r="E26" s="36">
        <v>1.10483684167013</v>
      </c>
      <c r="F26" s="36">
        <v>1.15417522865264</v>
      </c>
      <c r="G26" s="36">
        <v>1.17536949775939</v>
      </c>
      <c r="H26" s="40">
        <f t="shared" si="1"/>
        <v>1.14479385602739</v>
      </c>
    </row>
    <row r="27" s="31" customFormat="1" spans="2:8">
      <c r="B27" s="42"/>
      <c r="C27" s="37" t="s">
        <v>96</v>
      </c>
      <c r="D27" s="38" t="s">
        <v>97</v>
      </c>
      <c r="E27" s="39">
        <v>0.689774682660731</v>
      </c>
      <c r="F27" s="39">
        <v>0.690322182424932</v>
      </c>
      <c r="G27" s="39">
        <v>0.686428008922138</v>
      </c>
      <c r="H27" s="40">
        <f t="shared" si="1"/>
        <v>0.688841624669267</v>
      </c>
    </row>
    <row r="28" s="31" customFormat="1" spans="2:9">
      <c r="B28" s="42"/>
      <c r="C28" s="37" t="s">
        <v>98</v>
      </c>
      <c r="D28" s="38" t="s">
        <v>99</v>
      </c>
      <c r="E28" s="36">
        <v>6.44344990886856</v>
      </c>
      <c r="F28" s="36">
        <v>6.70065591899719</v>
      </c>
      <c r="G28" s="36">
        <v>6.61205730018531</v>
      </c>
      <c r="H28" s="40">
        <f t="shared" si="1"/>
        <v>6.58538770935035</v>
      </c>
      <c r="I28" s="50"/>
    </row>
    <row r="29" ht="16.5" spans="2:8">
      <c r="B29" s="43"/>
      <c r="C29" s="21" t="s">
        <v>100</v>
      </c>
      <c r="D29" s="22" t="s">
        <v>101</v>
      </c>
      <c r="E29" s="47">
        <v>6.88441149795463</v>
      </c>
      <c r="F29" s="47">
        <v>6.6366169556077</v>
      </c>
      <c r="G29" s="47">
        <v>6.2478608597253</v>
      </c>
      <c r="H29" s="23">
        <f t="shared" si="1"/>
        <v>6.58962977109588</v>
      </c>
    </row>
    <row r="30" spans="2:11">
      <c r="B30" s="11"/>
      <c r="C30" s="11"/>
      <c r="D30" s="11"/>
      <c r="E30" s="11"/>
      <c r="F30" s="11"/>
      <c r="G30" s="11"/>
      <c r="K30" s="49"/>
    </row>
    <row r="31" spans="2:11">
      <c r="B31" s="33" t="s">
        <v>32</v>
      </c>
      <c r="C31" s="14" t="s">
        <v>91</v>
      </c>
      <c r="D31" s="14" t="s">
        <v>92</v>
      </c>
      <c r="E31" s="45">
        <v>1</v>
      </c>
      <c r="F31" s="45">
        <v>2</v>
      </c>
      <c r="G31" s="45">
        <v>3</v>
      </c>
      <c r="H31" s="15" t="s">
        <v>8</v>
      </c>
      <c r="K31" s="49"/>
    </row>
    <row r="32" s="31" customFormat="1" spans="2:8">
      <c r="B32" s="35" t="s">
        <v>107</v>
      </c>
      <c r="C32" s="37" t="s">
        <v>94</v>
      </c>
      <c r="D32" s="38" t="s">
        <v>95</v>
      </c>
      <c r="E32" s="36">
        <v>0.279612352207622</v>
      </c>
      <c r="F32" s="36">
        <v>0.278872479917471</v>
      </c>
      <c r="G32" s="36">
        <v>0.284644423003897</v>
      </c>
      <c r="H32" s="40">
        <f>AVERAGE(E32:G32)</f>
        <v>0.281043085042997</v>
      </c>
    </row>
    <row r="33" s="31" customFormat="1" spans="2:14">
      <c r="B33" s="35"/>
      <c r="C33" s="37" t="s">
        <v>96</v>
      </c>
      <c r="D33" s="38" t="s">
        <v>97</v>
      </c>
      <c r="E33" s="39">
        <v>0.536377603042066</v>
      </c>
      <c r="F33" s="39">
        <v>0.539124728806028</v>
      </c>
      <c r="G33" s="39">
        <v>0.493037083003052</v>
      </c>
      <c r="H33" s="40">
        <f t="shared" ref="H33:H43" si="2">AVERAGE(E33:G33)</f>
        <v>0.522846471617049</v>
      </c>
      <c r="L33" s="53"/>
      <c r="M33" s="53"/>
      <c r="N33" s="53"/>
    </row>
    <row r="34" s="31" customFormat="1" spans="2:14">
      <c r="B34" s="35"/>
      <c r="C34" s="37" t="s">
        <v>98</v>
      </c>
      <c r="D34" s="38" t="s">
        <v>99</v>
      </c>
      <c r="E34" s="48">
        <v>2.03966657460329</v>
      </c>
      <c r="F34" s="36">
        <v>2.13645333473598</v>
      </c>
      <c r="G34" s="36">
        <v>2.16542207807781</v>
      </c>
      <c r="H34" s="40">
        <f t="shared" si="2"/>
        <v>2.11384732913903</v>
      </c>
      <c r="I34" s="36"/>
      <c r="L34" s="53"/>
      <c r="M34" s="53"/>
      <c r="N34" s="53"/>
    </row>
    <row r="35" spans="2:14">
      <c r="B35" s="35"/>
      <c r="C35" s="17" t="s">
        <v>100</v>
      </c>
      <c r="D35" s="18" t="s">
        <v>101</v>
      </c>
      <c r="E35" s="46">
        <v>4.84008818536793</v>
      </c>
      <c r="F35" s="46">
        <v>4.81997897952622</v>
      </c>
      <c r="G35" s="46">
        <v>4.49972680021687</v>
      </c>
      <c r="H35" s="19">
        <f t="shared" si="2"/>
        <v>4.71993132170367</v>
      </c>
      <c r="L35" s="52"/>
      <c r="M35" s="52"/>
      <c r="N35" s="52"/>
    </row>
    <row r="36" s="31" customFormat="1" spans="2:8">
      <c r="B36" s="41" t="s">
        <v>108</v>
      </c>
      <c r="C36" s="37" t="s">
        <v>94</v>
      </c>
      <c r="D36" s="38" t="s">
        <v>95</v>
      </c>
      <c r="E36" s="36">
        <v>1.34894668890553</v>
      </c>
      <c r="F36" s="36">
        <v>1.39476446029834</v>
      </c>
      <c r="G36" s="36">
        <v>1.41175642033642</v>
      </c>
      <c r="H36" s="40">
        <f t="shared" si="2"/>
        <v>1.38515585651343</v>
      </c>
    </row>
    <row r="37" s="31" customFormat="1" spans="2:8">
      <c r="B37" s="41"/>
      <c r="C37" s="37" t="s">
        <v>96</v>
      </c>
      <c r="D37" s="38" t="s">
        <v>97</v>
      </c>
      <c r="E37" s="39">
        <v>0.658976344081956</v>
      </c>
      <c r="F37" s="39">
        <v>0.556835601378563</v>
      </c>
      <c r="G37" s="39">
        <v>0.546245377329055</v>
      </c>
      <c r="H37" s="40">
        <f t="shared" si="2"/>
        <v>0.587352440929858</v>
      </c>
    </row>
    <row r="38" s="31" customFormat="1" spans="2:9">
      <c r="B38" s="41"/>
      <c r="C38" s="37" t="s">
        <v>98</v>
      </c>
      <c r="D38" s="38" t="s">
        <v>99</v>
      </c>
      <c r="E38" s="48">
        <v>7.90628521200586</v>
      </c>
      <c r="F38" s="36">
        <v>7.69640297815544</v>
      </c>
      <c r="G38" s="36">
        <v>7.57805014875762</v>
      </c>
      <c r="H38" s="40">
        <f t="shared" si="2"/>
        <v>7.72691277963964</v>
      </c>
      <c r="I38" s="36"/>
    </row>
    <row r="39" spans="2:8">
      <c r="B39" s="41"/>
      <c r="C39" s="17" t="s">
        <v>100</v>
      </c>
      <c r="D39" s="18" t="s">
        <v>101</v>
      </c>
      <c r="E39" s="46">
        <v>4.67348900567474</v>
      </c>
      <c r="F39" s="46">
        <v>4.53557819626326</v>
      </c>
      <c r="G39" s="46">
        <v>4.31569166474878</v>
      </c>
      <c r="H39" s="19">
        <f t="shared" si="2"/>
        <v>4.50825295556226</v>
      </c>
    </row>
    <row r="40" s="31" customFormat="1" spans="2:8">
      <c r="B40" s="42" t="s">
        <v>109</v>
      </c>
      <c r="C40" s="37" t="s">
        <v>94</v>
      </c>
      <c r="D40" s="38" t="s">
        <v>95</v>
      </c>
      <c r="E40" s="36">
        <v>2.108043</v>
      </c>
      <c r="F40" s="36">
        <v>2.34443682192486</v>
      </c>
      <c r="G40" s="36">
        <v>2.4948159164793</v>
      </c>
      <c r="H40" s="40">
        <f t="shared" si="2"/>
        <v>2.31576524613472</v>
      </c>
    </row>
    <row r="41" s="31" customFormat="1" spans="2:8">
      <c r="B41" s="42"/>
      <c r="C41" s="37" t="s">
        <v>96</v>
      </c>
      <c r="D41" s="38" t="s">
        <v>97</v>
      </c>
      <c r="E41" s="39">
        <v>0.552930436731881</v>
      </c>
      <c r="F41" s="39">
        <v>0.554605310332778</v>
      </c>
      <c r="G41" s="39">
        <v>0.546143322920547</v>
      </c>
      <c r="H41" s="40">
        <f t="shared" si="2"/>
        <v>0.551226356661735</v>
      </c>
    </row>
    <row r="42" s="31" customFormat="1" spans="2:11">
      <c r="B42" s="42"/>
      <c r="C42" s="37" t="s">
        <v>98</v>
      </c>
      <c r="D42" s="38" t="s">
        <v>99</v>
      </c>
      <c r="E42" s="48">
        <v>9.94404850334218</v>
      </c>
      <c r="F42" s="36">
        <v>9.78056907776201</v>
      </c>
      <c r="G42" s="36">
        <v>9.66571804098398</v>
      </c>
      <c r="H42" s="40">
        <f t="shared" si="2"/>
        <v>9.79677854069606</v>
      </c>
      <c r="I42" s="36"/>
      <c r="J42" s="56"/>
      <c r="K42" s="57"/>
    </row>
    <row r="43" ht="16.5" spans="2:11">
      <c r="B43" s="43"/>
      <c r="C43" s="21" t="s">
        <v>100</v>
      </c>
      <c r="D43" s="22" t="s">
        <v>101</v>
      </c>
      <c r="E43" s="47">
        <v>8.60992099827036</v>
      </c>
      <c r="F43" s="47">
        <v>8.25963277529582</v>
      </c>
      <c r="G43" s="47">
        <v>8.21675515132306</v>
      </c>
      <c r="H43" s="23">
        <f t="shared" si="2"/>
        <v>8.36210297496308</v>
      </c>
      <c r="J43" s="58"/>
      <c r="K43" s="58"/>
    </row>
  </sheetData>
  <mergeCells count="9">
    <mergeCell ref="B4:B7"/>
    <mergeCell ref="B8:B11"/>
    <mergeCell ref="B12:B15"/>
    <mergeCell ref="B18:B21"/>
    <mergeCell ref="B22:B25"/>
    <mergeCell ref="B26:B29"/>
    <mergeCell ref="B32:B35"/>
    <mergeCell ref="B36:B39"/>
    <mergeCell ref="B40:B43"/>
  </mergeCells>
  <conditionalFormatting sqref="J6">
    <cfRule type="top10" dxfId="0" priority="9" percent="1" rank="10"/>
  </conditionalFormatting>
  <conditionalFormatting sqref="J10">
    <cfRule type="top10" dxfId="0" priority="8" percent="1" rank="10"/>
  </conditionalFormatting>
  <conditionalFormatting sqref="J13">
    <cfRule type="top10" dxfId="0" priority="7" percent="1" rank="10"/>
  </conditionalFormatting>
  <conditionalFormatting sqref="I20">
    <cfRule type="top10" dxfId="0" priority="6" percent="1" rank="10"/>
  </conditionalFormatting>
  <conditionalFormatting sqref="I24">
    <cfRule type="top10" dxfId="0" priority="5" percent="1" rank="10"/>
  </conditionalFormatting>
  <conditionalFormatting sqref="I28">
    <cfRule type="top10" dxfId="0" priority="4" percent="1" rank="10"/>
  </conditionalFormatting>
  <conditionalFormatting sqref="I34">
    <cfRule type="top10" dxfId="0" priority="3" percent="1" rank="10"/>
  </conditionalFormatting>
  <conditionalFormatting sqref="I38">
    <cfRule type="top10" dxfId="0" priority="2" percent="1" rank="10"/>
  </conditionalFormatting>
  <conditionalFormatting sqref="I42">
    <cfRule type="top10" dxfId="0" priority="1" percent="1" rank="10"/>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11</vt:i4>
      </vt:variant>
    </vt:vector>
  </HeadingPairs>
  <TitlesOfParts>
    <vt:vector size="11" baseType="lpstr">
      <vt:lpstr>germination</vt:lpstr>
      <vt:lpstr>hypocotyl length</vt:lpstr>
      <vt:lpstr>Melatonin content</vt:lpstr>
      <vt:lpstr>starch</vt:lpstr>
      <vt:lpstr>α-AMS</vt:lpstr>
      <vt:lpstr>β-GAL</vt:lpstr>
      <vt:lpstr>ABA</vt:lpstr>
      <vt:lpstr>GA</vt:lpstr>
      <vt:lpstr>qRT-PCR</vt:lpstr>
      <vt:lpstr>RNA-Seq(gene)</vt:lpstr>
      <vt:lpstr>ABA&amp;GA-heatmap</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陈也</cp:lastModifiedBy>
  <dcterms:created xsi:type="dcterms:W3CDTF">2019-07-07T00:06:00Z</dcterms:created>
  <dcterms:modified xsi:type="dcterms:W3CDTF">2020-04-30T00:49:44Z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