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6" activeTab="12"/>
  </bookViews>
  <sheets>
    <sheet name="Gezira state " sheetId="1" r:id="rId1"/>
    <sheet name="Blue Nile" sheetId="5" r:id="rId2"/>
    <sheet name="White Nile " sheetId="14" r:id="rId3"/>
    <sheet name="khartoum" sheetId="6" r:id="rId4"/>
    <sheet name="River Nile " sheetId="13" r:id="rId5"/>
    <sheet name="Elgadarif " sheetId="12" r:id="rId6"/>
    <sheet name="west Kordofan" sheetId="2" r:id="rId7"/>
    <sheet name="North Kordofan" sheetId="4" r:id="rId8"/>
    <sheet name="South kordofan " sheetId="7" r:id="rId9"/>
    <sheet name="Kassala " sheetId="8" r:id="rId10"/>
    <sheet name="North state" sheetId="9" r:id="rId11"/>
    <sheet name="South Darfur " sheetId="10" r:id="rId12"/>
    <sheet name="Red sea " sheetId="11" r:id="rId13"/>
  </sheets>
  <calcPr calcId="124519"/>
</workbook>
</file>

<file path=xl/calcChain.xml><?xml version="1.0" encoding="utf-8"?>
<calcChain xmlns="http://schemas.openxmlformats.org/spreadsheetml/2006/main">
  <c r="K40" i="11"/>
  <c r="L40"/>
  <c r="K41"/>
  <c r="L41"/>
  <c r="K42"/>
  <c r="L42"/>
  <c r="K43"/>
  <c r="L43"/>
  <c r="M41"/>
  <c r="M42"/>
  <c r="M43"/>
  <c r="M40"/>
  <c r="M38"/>
  <c r="L38" s="1"/>
  <c r="K38" s="1"/>
  <c r="L39"/>
  <c r="K39" s="1"/>
  <c r="M39"/>
  <c r="M37"/>
  <c r="L37" s="1"/>
  <c r="K37" s="1"/>
  <c r="L32"/>
  <c r="K32" s="1"/>
  <c r="L33"/>
  <c r="K33" s="1"/>
  <c r="L34"/>
  <c r="K34" s="1"/>
  <c r="L35"/>
  <c r="K35" s="1"/>
  <c r="L36"/>
  <c r="K36" s="1"/>
  <c r="M33"/>
  <c r="M34"/>
  <c r="M35"/>
  <c r="M36"/>
  <c r="M32"/>
  <c r="L30"/>
  <c r="K30" s="1"/>
  <c r="L31"/>
  <c r="K31" s="1"/>
  <c r="M31"/>
  <c r="M30"/>
  <c r="M28"/>
  <c r="M27"/>
  <c r="M29"/>
  <c r="L29" s="1"/>
  <c r="K29" s="1"/>
  <c r="L27"/>
  <c r="K27" s="1"/>
  <c r="L28"/>
  <c r="K28" s="1"/>
  <c r="M22"/>
  <c r="L22" s="1"/>
  <c r="K22" s="1"/>
  <c r="L23"/>
  <c r="K23" s="1"/>
  <c r="M23"/>
  <c r="M24"/>
  <c r="L24" s="1"/>
  <c r="K24" s="1"/>
  <c r="L25"/>
  <c r="K25" s="1"/>
  <c r="M25"/>
  <c r="M26"/>
  <c r="L26" s="1"/>
  <c r="K26" s="1"/>
  <c r="M21"/>
  <c r="L17"/>
  <c r="K17" s="1"/>
  <c r="M17"/>
  <c r="M18"/>
  <c r="L18" s="1"/>
  <c r="K18" s="1"/>
  <c r="L19"/>
  <c r="K19" s="1"/>
  <c r="M19"/>
  <c r="M20"/>
  <c r="L20" s="1"/>
  <c r="K20" s="1"/>
  <c r="L21"/>
  <c r="K21" s="1"/>
  <c r="M16"/>
  <c r="M12"/>
  <c r="L12" s="1"/>
  <c r="K12" s="1"/>
  <c r="M13"/>
  <c r="L13" s="1"/>
  <c r="K13" s="1"/>
  <c r="L14"/>
  <c r="K14" s="1"/>
  <c r="M14"/>
  <c r="M15"/>
  <c r="L15" s="1"/>
  <c r="K15" s="1"/>
  <c r="L16"/>
  <c r="K16" s="1"/>
  <c r="L7"/>
  <c r="K7" s="1"/>
  <c r="K8"/>
  <c r="L8"/>
  <c r="K9"/>
  <c r="L9"/>
  <c r="K10"/>
  <c r="L10"/>
  <c r="K11"/>
  <c r="L11"/>
  <c r="M8"/>
  <c r="M9"/>
  <c r="M10"/>
  <c r="M11"/>
  <c r="M7"/>
  <c r="L5"/>
  <c r="K5" s="1"/>
  <c r="L6"/>
  <c r="K6" s="1"/>
  <c r="M6"/>
  <c r="M5"/>
  <c r="L3"/>
  <c r="K3" s="1"/>
  <c r="L4"/>
  <c r="K4" s="1"/>
  <c r="K2"/>
  <c r="L2"/>
  <c r="M3"/>
  <c r="M4"/>
  <c r="M2"/>
  <c r="L157" i="10"/>
  <c r="K157" s="1"/>
  <c r="M157"/>
  <c r="M158"/>
  <c r="L158" s="1"/>
  <c r="K158" s="1"/>
  <c r="L159"/>
  <c r="K159" s="1"/>
  <c r="M159"/>
  <c r="M160"/>
  <c r="L160" s="1"/>
  <c r="K160" s="1"/>
  <c r="L161"/>
  <c r="K161" s="1"/>
  <c r="M161"/>
  <c r="M162"/>
  <c r="L162" s="1"/>
  <c r="K162" s="1"/>
  <c r="L163"/>
  <c r="K163" s="1"/>
  <c r="M163"/>
  <c r="M164"/>
  <c r="L164" s="1"/>
  <c r="K164" s="1"/>
  <c r="L165"/>
  <c r="K165" s="1"/>
  <c r="M165"/>
  <c r="M166"/>
  <c r="L166" s="1"/>
  <c r="K166" s="1"/>
  <c r="L167"/>
  <c r="K167" s="1"/>
  <c r="M167"/>
  <c r="M168"/>
  <c r="L168" s="1"/>
  <c r="K168" s="1"/>
  <c r="M156"/>
  <c r="L156"/>
  <c r="K156" s="1"/>
  <c r="M142"/>
  <c r="L142" s="1"/>
  <c r="K142" s="1"/>
  <c r="L143"/>
  <c r="K143" s="1"/>
  <c r="M143"/>
  <c r="M144"/>
  <c r="L144" s="1"/>
  <c r="K144" s="1"/>
  <c r="L145"/>
  <c r="K145" s="1"/>
  <c r="M145"/>
  <c r="M146"/>
  <c r="L146" s="1"/>
  <c r="K146" s="1"/>
  <c r="L147"/>
  <c r="K147" s="1"/>
  <c r="M147"/>
  <c r="M148"/>
  <c r="L148" s="1"/>
  <c r="K148" s="1"/>
  <c r="L149"/>
  <c r="K149" s="1"/>
  <c r="M149"/>
  <c r="M150"/>
  <c r="L150" s="1"/>
  <c r="K150" s="1"/>
  <c r="L151"/>
  <c r="K151" s="1"/>
  <c r="M151"/>
  <c r="M152"/>
  <c r="L152" s="1"/>
  <c r="K152" s="1"/>
  <c r="L153"/>
  <c r="K153" s="1"/>
  <c r="M153"/>
  <c r="M154"/>
  <c r="L154" s="1"/>
  <c r="K154" s="1"/>
  <c r="L155"/>
  <c r="K155" s="1"/>
  <c r="M155"/>
  <c r="M141"/>
  <c r="M129"/>
  <c r="L129" s="1"/>
  <c r="K129" s="1"/>
  <c r="L130"/>
  <c r="K130" s="1"/>
  <c r="M130"/>
  <c r="M131"/>
  <c r="L131" s="1"/>
  <c r="K131" s="1"/>
  <c r="L132"/>
  <c r="K132" s="1"/>
  <c r="M132"/>
  <c r="M133"/>
  <c r="L133" s="1"/>
  <c r="K133" s="1"/>
  <c r="L134"/>
  <c r="K134" s="1"/>
  <c r="M134"/>
  <c r="M135"/>
  <c r="L135" s="1"/>
  <c r="K135" s="1"/>
  <c r="L136"/>
  <c r="K136" s="1"/>
  <c r="M136"/>
  <c r="M137"/>
  <c r="L137" s="1"/>
  <c r="K137" s="1"/>
  <c r="L138"/>
  <c r="K138" s="1"/>
  <c r="M138"/>
  <c r="M139"/>
  <c r="L139" s="1"/>
  <c r="K139" s="1"/>
  <c r="L140"/>
  <c r="K140" s="1"/>
  <c r="M140"/>
  <c r="L141"/>
  <c r="K141" s="1"/>
  <c r="M128"/>
  <c r="L128" s="1"/>
  <c r="K128" s="1"/>
  <c r="M115"/>
  <c r="L115" s="1"/>
  <c r="K115" s="1"/>
  <c r="L116"/>
  <c r="K116" s="1"/>
  <c r="M116"/>
  <c r="M117"/>
  <c r="L117" s="1"/>
  <c r="K117" s="1"/>
  <c r="L118"/>
  <c r="K118" s="1"/>
  <c r="M118"/>
  <c r="M119"/>
  <c r="L119" s="1"/>
  <c r="K119" s="1"/>
  <c r="L120"/>
  <c r="K120" s="1"/>
  <c r="M120"/>
  <c r="M121"/>
  <c r="L121" s="1"/>
  <c r="K121" s="1"/>
  <c r="L122"/>
  <c r="K122" s="1"/>
  <c r="M122"/>
  <c r="M123"/>
  <c r="L123" s="1"/>
  <c r="K123" s="1"/>
  <c r="L124"/>
  <c r="K124" s="1"/>
  <c r="M124"/>
  <c r="M125"/>
  <c r="L125" s="1"/>
  <c r="K125" s="1"/>
  <c r="L126"/>
  <c r="K126" s="1"/>
  <c r="M126"/>
  <c r="M127"/>
  <c r="L127" s="1"/>
  <c r="K127" s="1"/>
  <c r="M114"/>
  <c r="L114" s="1"/>
  <c r="K114" s="1"/>
  <c r="L100"/>
  <c r="K100" s="1"/>
  <c r="M100"/>
  <c r="M101"/>
  <c r="L101" s="1"/>
  <c r="K101" s="1"/>
  <c r="L102"/>
  <c r="K102" s="1"/>
  <c r="M102"/>
  <c r="M103"/>
  <c r="L103" s="1"/>
  <c r="K103" s="1"/>
  <c r="L104"/>
  <c r="K104" s="1"/>
  <c r="M104"/>
  <c r="M105"/>
  <c r="L105" s="1"/>
  <c r="K105" s="1"/>
  <c r="L106"/>
  <c r="K106" s="1"/>
  <c r="M106"/>
  <c r="M107"/>
  <c r="L107" s="1"/>
  <c r="K107" s="1"/>
  <c r="L108"/>
  <c r="K108" s="1"/>
  <c r="M108"/>
  <c r="M109"/>
  <c r="L109" s="1"/>
  <c r="K109" s="1"/>
  <c r="L110"/>
  <c r="K110" s="1"/>
  <c r="M110"/>
  <c r="M111"/>
  <c r="L111" s="1"/>
  <c r="K111" s="1"/>
  <c r="L112"/>
  <c r="K112" s="1"/>
  <c r="M112"/>
  <c r="M113"/>
  <c r="L113" s="1"/>
  <c r="K113" s="1"/>
  <c r="M87"/>
  <c r="L87" s="1"/>
  <c r="K87" s="1"/>
  <c r="L88"/>
  <c r="K88" s="1"/>
  <c r="M88"/>
  <c r="M89"/>
  <c r="L89" s="1"/>
  <c r="K89" s="1"/>
  <c r="L90"/>
  <c r="K90" s="1"/>
  <c r="M90"/>
  <c r="M91"/>
  <c r="L91" s="1"/>
  <c r="K91" s="1"/>
  <c r="M92"/>
  <c r="L92" s="1"/>
  <c r="K92" s="1"/>
  <c r="M93"/>
  <c r="L93" s="1"/>
  <c r="K93" s="1"/>
  <c r="L94"/>
  <c r="K94" s="1"/>
  <c r="M94"/>
  <c r="M95"/>
  <c r="L95" s="1"/>
  <c r="K95" s="1"/>
  <c r="M96"/>
  <c r="L96" s="1"/>
  <c r="K96" s="1"/>
  <c r="M97"/>
  <c r="L97" s="1"/>
  <c r="K97" s="1"/>
  <c r="M98"/>
  <c r="L98" s="1"/>
  <c r="K98" s="1"/>
  <c r="M99"/>
  <c r="L99" s="1"/>
  <c r="K99" s="1"/>
  <c r="M86"/>
  <c r="L86" s="1"/>
  <c r="K86" s="1"/>
  <c r="L72"/>
  <c r="K72" s="1"/>
  <c r="M72"/>
  <c r="M73"/>
  <c r="L73" s="1"/>
  <c r="K73" s="1"/>
  <c r="L74"/>
  <c r="K74" s="1"/>
  <c r="M74"/>
  <c r="M75"/>
  <c r="L75" s="1"/>
  <c r="K75" s="1"/>
  <c r="L76"/>
  <c r="K76" s="1"/>
  <c r="M76"/>
  <c r="M77"/>
  <c r="L77" s="1"/>
  <c r="K77" s="1"/>
  <c r="L78"/>
  <c r="K78" s="1"/>
  <c r="M78"/>
  <c r="M79"/>
  <c r="L79" s="1"/>
  <c r="K79" s="1"/>
  <c r="L80"/>
  <c r="K80" s="1"/>
  <c r="M80"/>
  <c r="M81"/>
  <c r="L81" s="1"/>
  <c r="K81" s="1"/>
  <c r="L82"/>
  <c r="K82" s="1"/>
  <c r="M82"/>
  <c r="M83"/>
  <c r="L83" s="1"/>
  <c r="K83" s="1"/>
  <c r="L84"/>
  <c r="K84" s="1"/>
  <c r="M84"/>
  <c r="M85"/>
  <c r="L85" s="1"/>
  <c r="K85" s="1"/>
  <c r="M71"/>
  <c r="L59"/>
  <c r="K59" s="1"/>
  <c r="M59"/>
  <c r="M60"/>
  <c r="L60" s="1"/>
  <c r="K60" s="1"/>
  <c r="L61"/>
  <c r="K61" s="1"/>
  <c r="M61"/>
  <c r="M62"/>
  <c r="L62" s="1"/>
  <c r="K62" s="1"/>
  <c r="L63"/>
  <c r="K63" s="1"/>
  <c r="M63"/>
  <c r="M64"/>
  <c r="L64" s="1"/>
  <c r="K64" s="1"/>
  <c r="L65"/>
  <c r="K65" s="1"/>
  <c r="M65"/>
  <c r="M66"/>
  <c r="L66" s="1"/>
  <c r="K66" s="1"/>
  <c r="L67"/>
  <c r="K67" s="1"/>
  <c r="M67"/>
  <c r="M68"/>
  <c r="L68" s="1"/>
  <c r="K68" s="1"/>
  <c r="L69"/>
  <c r="K69" s="1"/>
  <c r="M69"/>
  <c r="M70"/>
  <c r="L70" s="1"/>
  <c r="K70" s="1"/>
  <c r="L71"/>
  <c r="K71" s="1"/>
  <c r="M58"/>
  <c r="L58"/>
  <c r="K58" s="1"/>
  <c r="M44"/>
  <c r="L44" s="1"/>
  <c r="K44" s="1"/>
  <c r="L45"/>
  <c r="K45" s="1"/>
  <c r="M45"/>
  <c r="M46"/>
  <c r="L46" s="1"/>
  <c r="K46" s="1"/>
  <c r="L47"/>
  <c r="K47" s="1"/>
  <c r="M47"/>
  <c r="M48"/>
  <c r="L48" s="1"/>
  <c r="K48" s="1"/>
  <c r="L49"/>
  <c r="K49" s="1"/>
  <c r="M49"/>
  <c r="M50"/>
  <c r="L50" s="1"/>
  <c r="K50" s="1"/>
  <c r="L51"/>
  <c r="K51" s="1"/>
  <c r="M51"/>
  <c r="M52"/>
  <c r="L52" s="1"/>
  <c r="K52" s="1"/>
  <c r="L53"/>
  <c r="K53" s="1"/>
  <c r="M53"/>
  <c r="M54"/>
  <c r="L54" s="1"/>
  <c r="K54" s="1"/>
  <c r="L55"/>
  <c r="K55" s="1"/>
  <c r="M55"/>
  <c r="M56"/>
  <c r="L56" s="1"/>
  <c r="K56" s="1"/>
  <c r="L57"/>
  <c r="K57" s="1"/>
  <c r="M57"/>
  <c r="M43"/>
  <c r="M31"/>
  <c r="L31" s="1"/>
  <c r="K31" s="1"/>
  <c r="L32"/>
  <c r="K32" s="1"/>
  <c r="M32"/>
  <c r="M33"/>
  <c r="L33" s="1"/>
  <c r="K33" s="1"/>
  <c r="L34"/>
  <c r="K34" s="1"/>
  <c r="M34"/>
  <c r="M35"/>
  <c r="L35" s="1"/>
  <c r="K35" s="1"/>
  <c r="L36"/>
  <c r="K36" s="1"/>
  <c r="M36"/>
  <c r="M37"/>
  <c r="L37" s="1"/>
  <c r="K37" s="1"/>
  <c r="L38"/>
  <c r="K38" s="1"/>
  <c r="M38"/>
  <c r="M39"/>
  <c r="L39" s="1"/>
  <c r="K39" s="1"/>
  <c r="M40"/>
  <c r="L40" s="1"/>
  <c r="K40" s="1"/>
  <c r="M41"/>
  <c r="L41" s="1"/>
  <c r="K41" s="1"/>
  <c r="M42"/>
  <c r="L42" s="1"/>
  <c r="K42" s="1"/>
  <c r="L43"/>
  <c r="K43" s="1"/>
  <c r="M30"/>
  <c r="L30"/>
  <c r="K30" s="1"/>
  <c r="L17"/>
  <c r="K17" s="1"/>
  <c r="M17"/>
  <c r="M18"/>
  <c r="L18" s="1"/>
  <c r="K18" s="1"/>
  <c r="L19"/>
  <c r="K19" s="1"/>
  <c r="M19"/>
  <c r="M20"/>
  <c r="L20" s="1"/>
  <c r="K20" s="1"/>
  <c r="L21"/>
  <c r="K21" s="1"/>
  <c r="M21"/>
  <c r="M22"/>
  <c r="L22" s="1"/>
  <c r="K22" s="1"/>
  <c r="L23"/>
  <c r="K23" s="1"/>
  <c r="M23"/>
  <c r="M24"/>
  <c r="L24" s="1"/>
  <c r="K24" s="1"/>
  <c r="L25"/>
  <c r="K25" s="1"/>
  <c r="M25"/>
  <c r="M26"/>
  <c r="L26" s="1"/>
  <c r="K26" s="1"/>
  <c r="L27"/>
  <c r="K27" s="1"/>
  <c r="M27"/>
  <c r="M28"/>
  <c r="L28" s="1"/>
  <c r="K28" s="1"/>
  <c r="L29"/>
  <c r="K29" s="1"/>
  <c r="M29"/>
  <c r="M16"/>
  <c r="L16" s="1"/>
  <c r="K16" s="1"/>
  <c r="L3"/>
  <c r="K3" s="1"/>
  <c r="M3"/>
  <c r="M4"/>
  <c r="L4" s="1"/>
  <c r="K4" s="1"/>
  <c r="L5"/>
  <c r="K5" s="1"/>
  <c r="M5"/>
  <c r="M6"/>
  <c r="L6" s="1"/>
  <c r="K6" s="1"/>
  <c r="L7"/>
  <c r="K7" s="1"/>
  <c r="M7"/>
  <c r="M8"/>
  <c r="L8" s="1"/>
  <c r="K8" s="1"/>
  <c r="L9"/>
  <c r="K9" s="1"/>
  <c r="M9"/>
  <c r="M10"/>
  <c r="L10" s="1"/>
  <c r="K10" s="1"/>
  <c r="L11"/>
  <c r="K11" s="1"/>
  <c r="M11"/>
  <c r="M12"/>
  <c r="L12" s="1"/>
  <c r="K12" s="1"/>
  <c r="L13"/>
  <c r="K13" s="1"/>
  <c r="M13"/>
  <c r="M14"/>
  <c r="L14" s="1"/>
  <c r="K14" s="1"/>
  <c r="L15"/>
  <c r="K15" s="1"/>
  <c r="M15"/>
  <c r="K2"/>
  <c r="L2"/>
  <c r="M2"/>
  <c r="L62" i="9"/>
  <c r="K62" s="1"/>
  <c r="M62"/>
  <c r="M63"/>
  <c r="L63" s="1"/>
  <c r="K63" s="1"/>
  <c r="L64"/>
  <c r="K64" s="1"/>
  <c r="M64"/>
  <c r="M65"/>
  <c r="L65" s="1"/>
  <c r="K65" s="1"/>
  <c r="L66"/>
  <c r="K66" s="1"/>
  <c r="M66"/>
  <c r="L58"/>
  <c r="K58" s="1"/>
  <c r="M58"/>
  <c r="M59"/>
  <c r="L59" s="1"/>
  <c r="K59" s="1"/>
  <c r="L60"/>
  <c r="K60" s="1"/>
  <c r="M60"/>
  <c r="M61"/>
  <c r="L61" s="1"/>
  <c r="K61" s="1"/>
  <c r="M57"/>
  <c r="L57" s="1"/>
  <c r="K57" s="1"/>
  <c r="L49"/>
  <c r="K49" s="1"/>
  <c r="M49"/>
  <c r="M50"/>
  <c r="L50" s="1"/>
  <c r="K50" s="1"/>
  <c r="L51"/>
  <c r="K51" s="1"/>
  <c r="M51"/>
  <c r="M52"/>
  <c r="L52" s="1"/>
  <c r="K52" s="1"/>
  <c r="L53"/>
  <c r="K53" s="1"/>
  <c r="M53"/>
  <c r="M54"/>
  <c r="L54" s="1"/>
  <c r="K54" s="1"/>
  <c r="L55"/>
  <c r="K55" s="1"/>
  <c r="M55"/>
  <c r="M56"/>
  <c r="L56" s="1"/>
  <c r="K56" s="1"/>
  <c r="M48"/>
  <c r="L48" s="1"/>
  <c r="K48" s="1"/>
  <c r="L40"/>
  <c r="K40" s="1"/>
  <c r="M40"/>
  <c r="M41"/>
  <c r="L41" s="1"/>
  <c r="K41" s="1"/>
  <c r="L42"/>
  <c r="K42" s="1"/>
  <c r="M42"/>
  <c r="M43"/>
  <c r="L43" s="1"/>
  <c r="K43" s="1"/>
  <c r="L44"/>
  <c r="K44" s="1"/>
  <c r="M44"/>
  <c r="M45"/>
  <c r="L45" s="1"/>
  <c r="K45" s="1"/>
  <c r="L46"/>
  <c r="K46" s="1"/>
  <c r="M46"/>
  <c r="M47"/>
  <c r="L47" s="1"/>
  <c r="K47" s="1"/>
  <c r="M39"/>
  <c r="L39" s="1"/>
  <c r="K39" s="1"/>
  <c r="M30"/>
  <c r="L30" s="1"/>
  <c r="K30" s="1"/>
  <c r="L31"/>
  <c r="K31" s="1"/>
  <c r="M31"/>
  <c r="M32"/>
  <c r="L32" s="1"/>
  <c r="K32" s="1"/>
  <c r="L33"/>
  <c r="K33" s="1"/>
  <c r="M33"/>
  <c r="M34"/>
  <c r="L34" s="1"/>
  <c r="K34" s="1"/>
  <c r="L35"/>
  <c r="K35" s="1"/>
  <c r="M35"/>
  <c r="M36"/>
  <c r="L36" s="1"/>
  <c r="K36" s="1"/>
  <c r="L37"/>
  <c r="K37" s="1"/>
  <c r="M37"/>
  <c r="M38"/>
  <c r="L38" s="1"/>
  <c r="K38" s="1"/>
  <c r="M29"/>
  <c r="L29" s="1"/>
  <c r="K29" s="1"/>
  <c r="M21"/>
  <c r="L21" s="1"/>
  <c r="K21" s="1"/>
  <c r="L22"/>
  <c r="K22" s="1"/>
  <c r="M22"/>
  <c r="M23"/>
  <c r="L23" s="1"/>
  <c r="K23" s="1"/>
  <c r="L24"/>
  <c r="K24" s="1"/>
  <c r="M24"/>
  <c r="M25"/>
  <c r="L25" s="1"/>
  <c r="K25" s="1"/>
  <c r="L26"/>
  <c r="K26" s="1"/>
  <c r="M26"/>
  <c r="M27"/>
  <c r="L27" s="1"/>
  <c r="K27" s="1"/>
  <c r="L28"/>
  <c r="K28" s="1"/>
  <c r="M28"/>
  <c r="M20"/>
  <c r="L20" s="1"/>
  <c r="K20" s="1"/>
  <c r="L17"/>
  <c r="K17" s="1"/>
  <c r="M17"/>
  <c r="M18"/>
  <c r="L18" s="1"/>
  <c r="K18" s="1"/>
  <c r="L19"/>
  <c r="K19" s="1"/>
  <c r="M19"/>
  <c r="M16"/>
  <c r="L16" s="1"/>
  <c r="K16" s="1"/>
  <c r="M12"/>
  <c r="L12" s="1"/>
  <c r="K12" s="1"/>
  <c r="L13"/>
  <c r="K13" s="1"/>
  <c r="M13"/>
  <c r="M14"/>
  <c r="L14" s="1"/>
  <c r="K14" s="1"/>
  <c r="L15"/>
  <c r="K15" s="1"/>
  <c r="M15"/>
  <c r="M11"/>
  <c r="L11" s="1"/>
  <c r="K11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K2"/>
  <c r="L2"/>
  <c r="M3"/>
  <c r="M4"/>
  <c r="M5"/>
  <c r="M6"/>
  <c r="M7"/>
  <c r="M8"/>
  <c r="M9"/>
  <c r="M10"/>
  <c r="M2"/>
  <c r="M64" i="8"/>
  <c r="L64" s="1"/>
  <c r="K64" s="1"/>
  <c r="L65"/>
  <c r="K65" s="1"/>
  <c r="M65"/>
  <c r="M66"/>
  <c r="L66" s="1"/>
  <c r="K66" s="1"/>
  <c r="L67"/>
  <c r="K67" s="1"/>
  <c r="M67"/>
  <c r="M68"/>
  <c r="L68" s="1"/>
  <c r="K68" s="1"/>
  <c r="M63"/>
  <c r="L63"/>
  <c r="K63" s="1"/>
  <c r="L57"/>
  <c r="K57" s="1"/>
  <c r="M57"/>
  <c r="M58"/>
  <c r="L58" s="1"/>
  <c r="K58" s="1"/>
  <c r="L59"/>
  <c r="K59" s="1"/>
  <c r="M59"/>
  <c r="M60"/>
  <c r="L60" s="1"/>
  <c r="K60" s="1"/>
  <c r="L61"/>
  <c r="K61" s="1"/>
  <c r="M61"/>
  <c r="M62"/>
  <c r="L62" s="1"/>
  <c r="K62" s="1"/>
  <c r="M56"/>
  <c r="L56"/>
  <c r="K56" s="1"/>
  <c r="L51"/>
  <c r="K51" s="1"/>
  <c r="M51"/>
  <c r="M52"/>
  <c r="L52" s="1"/>
  <c r="K52" s="1"/>
  <c r="L53"/>
  <c r="K53" s="1"/>
  <c r="M53"/>
  <c r="M54"/>
  <c r="L54" s="1"/>
  <c r="K54" s="1"/>
  <c r="L55"/>
  <c r="K55" s="1"/>
  <c r="M55"/>
  <c r="M50"/>
  <c r="L50" s="1"/>
  <c r="K50" s="1"/>
  <c r="L45"/>
  <c r="K45" s="1"/>
  <c r="M45"/>
  <c r="M46"/>
  <c r="L46" s="1"/>
  <c r="K46" s="1"/>
  <c r="L47"/>
  <c r="K47" s="1"/>
  <c r="M47"/>
  <c r="M48"/>
  <c r="L48" s="1"/>
  <c r="K48" s="1"/>
  <c r="L49"/>
  <c r="K49" s="1"/>
  <c r="M49"/>
  <c r="M44"/>
  <c r="L44" s="1"/>
  <c r="K44" s="1"/>
  <c r="M38"/>
  <c r="L38" s="1"/>
  <c r="K38" s="1"/>
  <c r="L39"/>
  <c r="K39" s="1"/>
  <c r="M39"/>
  <c r="M40"/>
  <c r="L40" s="1"/>
  <c r="K40" s="1"/>
  <c r="L41"/>
  <c r="K41" s="1"/>
  <c r="M41"/>
  <c r="M42"/>
  <c r="L42" s="1"/>
  <c r="K42" s="1"/>
  <c r="L43"/>
  <c r="K43" s="1"/>
  <c r="M43"/>
  <c r="M32"/>
  <c r="L32" s="1"/>
  <c r="K32" s="1"/>
  <c r="L33"/>
  <c r="K33" s="1"/>
  <c r="M33"/>
  <c r="M34"/>
  <c r="L34" s="1"/>
  <c r="K34" s="1"/>
  <c r="L35"/>
  <c r="K35" s="1"/>
  <c r="M35"/>
  <c r="M36"/>
  <c r="L36" s="1"/>
  <c r="K36" s="1"/>
  <c r="L37"/>
  <c r="K37" s="1"/>
  <c r="M37"/>
  <c r="L26"/>
  <c r="K26" s="1"/>
  <c r="M26"/>
  <c r="M27"/>
  <c r="L27" s="1"/>
  <c r="K27" s="1"/>
  <c r="L28"/>
  <c r="K28" s="1"/>
  <c r="M28"/>
  <c r="M29"/>
  <c r="L29" s="1"/>
  <c r="K29" s="1"/>
  <c r="L30"/>
  <c r="K30" s="1"/>
  <c r="M30"/>
  <c r="M31"/>
  <c r="L31" s="1"/>
  <c r="K31" s="1"/>
  <c r="L20"/>
  <c r="K20" s="1"/>
  <c r="M20"/>
  <c r="M21"/>
  <c r="L21" s="1"/>
  <c r="K21" s="1"/>
  <c r="L22"/>
  <c r="K22" s="1"/>
  <c r="M22"/>
  <c r="M23"/>
  <c r="L23" s="1"/>
  <c r="K23" s="1"/>
  <c r="L24"/>
  <c r="K24" s="1"/>
  <c r="M24"/>
  <c r="M25"/>
  <c r="L25" s="1"/>
  <c r="K25" s="1"/>
  <c r="M14"/>
  <c r="L14" s="1"/>
  <c r="K14" s="1"/>
  <c r="L15"/>
  <c r="K15" s="1"/>
  <c r="M15"/>
  <c r="M16"/>
  <c r="L16" s="1"/>
  <c r="K16" s="1"/>
  <c r="L17"/>
  <c r="K17" s="1"/>
  <c r="M17"/>
  <c r="M18"/>
  <c r="L18" s="1"/>
  <c r="K18" s="1"/>
  <c r="L19"/>
  <c r="K19" s="1"/>
  <c r="M19"/>
  <c r="M8"/>
  <c r="L8" s="1"/>
  <c r="K8" s="1"/>
  <c r="L9"/>
  <c r="K9" s="1"/>
  <c r="M9"/>
  <c r="M10"/>
  <c r="L10" s="1"/>
  <c r="K10" s="1"/>
  <c r="L11"/>
  <c r="K11" s="1"/>
  <c r="M11"/>
  <c r="M12"/>
  <c r="L12" s="1"/>
  <c r="K12" s="1"/>
  <c r="L13"/>
  <c r="K13" s="1"/>
  <c r="M13"/>
  <c r="L3"/>
  <c r="K3" s="1"/>
  <c r="M3"/>
  <c r="M4"/>
  <c r="L4" s="1"/>
  <c r="K4" s="1"/>
  <c r="L5"/>
  <c r="K5" s="1"/>
  <c r="M5"/>
  <c r="M6"/>
  <c r="L6" s="1"/>
  <c r="K6" s="1"/>
  <c r="L7"/>
  <c r="K7" s="1"/>
  <c r="M7"/>
  <c r="K2"/>
  <c r="L2"/>
  <c r="M2"/>
  <c r="L119" i="7"/>
  <c r="K119" s="1"/>
  <c r="M119"/>
  <c r="M120"/>
  <c r="L120" s="1"/>
  <c r="K120" s="1"/>
  <c r="L121"/>
  <c r="K121" s="1"/>
  <c r="M121"/>
  <c r="M122"/>
  <c r="L122" s="1"/>
  <c r="K122" s="1"/>
  <c r="M118"/>
  <c r="L118"/>
  <c r="K118" s="1"/>
  <c r="L117"/>
  <c r="K117" s="1"/>
  <c r="M117"/>
  <c r="L111"/>
  <c r="K111" s="1"/>
  <c r="M111"/>
  <c r="M112"/>
  <c r="L112" s="1"/>
  <c r="K112" s="1"/>
  <c r="L113"/>
  <c r="K113" s="1"/>
  <c r="M113"/>
  <c r="M114"/>
  <c r="L114" s="1"/>
  <c r="K114" s="1"/>
  <c r="L115"/>
  <c r="K115" s="1"/>
  <c r="M115"/>
  <c r="M116"/>
  <c r="L116" s="1"/>
  <c r="K116" s="1"/>
  <c r="M110"/>
  <c r="L110" s="1"/>
  <c r="K110" s="1"/>
  <c r="M106"/>
  <c r="L106" s="1"/>
  <c r="K106" s="1"/>
  <c r="L107"/>
  <c r="K107" s="1"/>
  <c r="M107"/>
  <c r="M108"/>
  <c r="L108" s="1"/>
  <c r="K108" s="1"/>
  <c r="L109"/>
  <c r="K109" s="1"/>
  <c r="M109"/>
  <c r="M102"/>
  <c r="L102" s="1"/>
  <c r="K102" s="1"/>
  <c r="L103"/>
  <c r="K103" s="1"/>
  <c r="M103"/>
  <c r="M104"/>
  <c r="L104" s="1"/>
  <c r="K104" s="1"/>
  <c r="L105"/>
  <c r="K105" s="1"/>
  <c r="M105"/>
  <c r="L99"/>
  <c r="K99" s="1"/>
  <c r="M99"/>
  <c r="M100"/>
  <c r="L100" s="1"/>
  <c r="K100" s="1"/>
  <c r="L101"/>
  <c r="K101" s="1"/>
  <c r="M101"/>
  <c r="M98"/>
  <c r="L98"/>
  <c r="K98" s="1"/>
  <c r="L94"/>
  <c r="K94" s="1"/>
  <c r="M94"/>
  <c r="M95"/>
  <c r="L95" s="1"/>
  <c r="K95" s="1"/>
  <c r="L96"/>
  <c r="K96" s="1"/>
  <c r="M96"/>
  <c r="M97"/>
  <c r="L97" s="1"/>
  <c r="K97" s="1"/>
  <c r="M93"/>
  <c r="L93" s="1"/>
  <c r="K93" s="1"/>
  <c r="L87"/>
  <c r="K87" s="1"/>
  <c r="M87"/>
  <c r="M88"/>
  <c r="L88" s="1"/>
  <c r="K88" s="1"/>
  <c r="L89"/>
  <c r="K89" s="1"/>
  <c r="M89"/>
  <c r="M90"/>
  <c r="L90" s="1"/>
  <c r="K90" s="1"/>
  <c r="L91"/>
  <c r="K91" s="1"/>
  <c r="M91"/>
  <c r="M92"/>
  <c r="L92" s="1"/>
  <c r="K92" s="1"/>
  <c r="M86"/>
  <c r="L86"/>
  <c r="K86" s="1"/>
  <c r="M81"/>
  <c r="L81" s="1"/>
  <c r="K81" s="1"/>
  <c r="L82"/>
  <c r="K82" s="1"/>
  <c r="M82"/>
  <c r="M83"/>
  <c r="L83" s="1"/>
  <c r="K83" s="1"/>
  <c r="L84"/>
  <c r="K84" s="1"/>
  <c r="M84"/>
  <c r="M85"/>
  <c r="L85" s="1"/>
  <c r="K85" s="1"/>
  <c r="M80"/>
  <c r="L80"/>
  <c r="K80" s="1"/>
  <c r="L75"/>
  <c r="K75" s="1"/>
  <c r="M75"/>
  <c r="M76"/>
  <c r="L76" s="1"/>
  <c r="K76" s="1"/>
  <c r="L77"/>
  <c r="K77" s="1"/>
  <c r="M77"/>
  <c r="M78"/>
  <c r="L78" s="1"/>
  <c r="K78" s="1"/>
  <c r="L79"/>
  <c r="K79" s="1"/>
  <c r="M79"/>
  <c r="M74"/>
  <c r="L74" s="1"/>
  <c r="K74" s="1"/>
  <c r="L68"/>
  <c r="K68" s="1"/>
  <c r="M68"/>
  <c r="M69"/>
  <c r="L69" s="1"/>
  <c r="K69" s="1"/>
  <c r="L70"/>
  <c r="K70" s="1"/>
  <c r="M70"/>
  <c r="M71"/>
  <c r="L71" s="1"/>
  <c r="K71" s="1"/>
  <c r="L72"/>
  <c r="K72" s="1"/>
  <c r="M72"/>
  <c r="M73"/>
  <c r="L73" s="1"/>
  <c r="K73" s="1"/>
  <c r="M67"/>
  <c r="L67" s="1"/>
  <c r="K67" s="1"/>
  <c r="L64"/>
  <c r="K64" s="1"/>
  <c r="M64"/>
  <c r="M65"/>
  <c r="L65" s="1"/>
  <c r="K65" s="1"/>
  <c r="L66"/>
  <c r="K66" s="1"/>
  <c r="M66"/>
  <c r="M63"/>
  <c r="L63"/>
  <c r="K63" s="1"/>
  <c r="L60"/>
  <c r="K60" s="1"/>
  <c r="M60"/>
  <c r="M61"/>
  <c r="L61" s="1"/>
  <c r="K61" s="1"/>
  <c r="L62"/>
  <c r="K62" s="1"/>
  <c r="M62"/>
  <c r="L57"/>
  <c r="K57" s="1"/>
  <c r="M57"/>
  <c r="M58"/>
  <c r="L58" s="1"/>
  <c r="K58" s="1"/>
  <c r="L59"/>
  <c r="K59" s="1"/>
  <c r="M59"/>
  <c r="M56"/>
  <c r="M55"/>
  <c r="L55" s="1"/>
  <c r="K55" s="1"/>
  <c r="L56"/>
  <c r="K56" s="1"/>
  <c r="M54"/>
  <c r="L54"/>
  <c r="K54" s="1"/>
  <c r="L41"/>
  <c r="K41" s="1"/>
  <c r="L42"/>
  <c r="K42" s="1"/>
  <c r="L43"/>
  <c r="K43" s="1"/>
  <c r="L44"/>
  <c r="K44" s="1"/>
  <c r="L45"/>
  <c r="K45" s="1"/>
  <c r="L46"/>
  <c r="K46" s="1"/>
  <c r="L47"/>
  <c r="K47" s="1"/>
  <c r="L48"/>
  <c r="K48" s="1"/>
  <c r="L49"/>
  <c r="K49" s="1"/>
  <c r="L50"/>
  <c r="K50" s="1"/>
  <c r="L51"/>
  <c r="K51" s="1"/>
  <c r="L52"/>
  <c r="K52" s="1"/>
  <c r="L53"/>
  <c r="K53" s="1"/>
  <c r="M42"/>
  <c r="M43"/>
  <c r="M44"/>
  <c r="M45"/>
  <c r="M46"/>
  <c r="M47"/>
  <c r="M48"/>
  <c r="M49"/>
  <c r="M50"/>
  <c r="M51"/>
  <c r="M52"/>
  <c r="M53"/>
  <c r="M41"/>
  <c r="L40"/>
  <c r="K40" s="1"/>
  <c r="M40"/>
  <c r="L39"/>
  <c r="K39" s="1"/>
  <c r="M39"/>
  <c r="L36"/>
  <c r="K36" s="1"/>
  <c r="L37"/>
  <c r="K37" s="1"/>
  <c r="L38"/>
  <c r="K38" s="1"/>
  <c r="M37"/>
  <c r="M38"/>
  <c r="M36"/>
  <c r="M35"/>
  <c r="L35" s="1"/>
  <c r="K35" s="1"/>
  <c r="M34"/>
  <c r="L34" s="1"/>
  <c r="K34" s="1"/>
  <c r="M32"/>
  <c r="L32" s="1"/>
  <c r="K32" s="1"/>
  <c r="L33"/>
  <c r="K33" s="1"/>
  <c r="M33"/>
  <c r="M30"/>
  <c r="L30" s="1"/>
  <c r="K30" s="1"/>
  <c r="L31"/>
  <c r="K31" s="1"/>
  <c r="M31"/>
  <c r="L29"/>
  <c r="K29" s="1"/>
  <c r="M29"/>
  <c r="M28"/>
  <c r="L28"/>
  <c r="K28" s="1"/>
  <c r="L25"/>
  <c r="K25" s="1"/>
  <c r="M25"/>
  <c r="M26"/>
  <c r="L26" s="1"/>
  <c r="K26" s="1"/>
  <c r="L27"/>
  <c r="K27" s="1"/>
  <c r="M27"/>
  <c r="M24"/>
  <c r="L24" s="1"/>
  <c r="K24" s="1"/>
  <c r="M20"/>
  <c r="L20" s="1"/>
  <c r="K20" s="1"/>
  <c r="L21"/>
  <c r="K21" s="1"/>
  <c r="M21"/>
  <c r="M22"/>
  <c r="L22" s="1"/>
  <c r="K22" s="1"/>
  <c r="L23"/>
  <c r="K23" s="1"/>
  <c r="M23"/>
  <c r="M19"/>
  <c r="L19" s="1"/>
  <c r="K19" s="1"/>
  <c r="L16"/>
  <c r="K16" s="1"/>
  <c r="M16"/>
  <c r="M17"/>
  <c r="L17" s="1"/>
  <c r="K17" s="1"/>
  <c r="L18"/>
  <c r="K18" s="1"/>
  <c r="M18"/>
  <c r="M15"/>
  <c r="L15" s="1"/>
  <c r="K15" s="1"/>
  <c r="L12"/>
  <c r="K12" s="1"/>
  <c r="M12"/>
  <c r="M13"/>
  <c r="L13" s="1"/>
  <c r="K13" s="1"/>
  <c r="L14"/>
  <c r="K14" s="1"/>
  <c r="M14"/>
  <c r="M11"/>
  <c r="L11" s="1"/>
  <c r="K11" s="1"/>
  <c r="M8"/>
  <c r="L8" s="1"/>
  <c r="K8" s="1"/>
  <c r="L9"/>
  <c r="K9" s="1"/>
  <c r="M9"/>
  <c r="M10"/>
  <c r="L10" s="1"/>
  <c r="K10" s="1"/>
  <c r="M7"/>
  <c r="L7"/>
  <c r="K7" s="1"/>
  <c r="L3"/>
  <c r="K3" s="1"/>
  <c r="L4"/>
  <c r="K4" s="1"/>
  <c r="L5"/>
  <c r="K5" s="1"/>
  <c r="L6"/>
  <c r="K6" s="1"/>
  <c r="K2"/>
  <c r="L2"/>
  <c r="M3"/>
  <c r="M4"/>
  <c r="M5"/>
  <c r="M6"/>
  <c r="M2"/>
  <c r="L123" i="4"/>
  <c r="K123" s="1"/>
  <c r="M123"/>
  <c r="M124"/>
  <c r="L124" s="1"/>
  <c r="K124" s="1"/>
  <c r="L125"/>
  <c r="K125" s="1"/>
  <c r="M125"/>
  <c r="M126"/>
  <c r="L126" s="1"/>
  <c r="K126" s="1"/>
  <c r="L127"/>
  <c r="K127" s="1"/>
  <c r="M127"/>
  <c r="M128"/>
  <c r="L128" s="1"/>
  <c r="K128" s="1"/>
  <c r="L129"/>
  <c r="K129" s="1"/>
  <c r="M129"/>
  <c r="M130"/>
  <c r="L130" s="1"/>
  <c r="K130" s="1"/>
  <c r="L131"/>
  <c r="K131" s="1"/>
  <c r="M131"/>
  <c r="M132"/>
  <c r="L132" s="1"/>
  <c r="K132" s="1"/>
  <c r="L133"/>
  <c r="K133" s="1"/>
  <c r="M133"/>
  <c r="M134"/>
  <c r="L134" s="1"/>
  <c r="K134" s="1"/>
  <c r="L135"/>
  <c r="K135" s="1"/>
  <c r="M135"/>
  <c r="M136"/>
  <c r="L136" s="1"/>
  <c r="K136" s="1"/>
  <c r="L137"/>
  <c r="K137" s="1"/>
  <c r="M137"/>
  <c r="M122"/>
  <c r="L122" s="1"/>
  <c r="K122" s="1"/>
  <c r="L116"/>
  <c r="K116" s="1"/>
  <c r="M116"/>
  <c r="M117"/>
  <c r="L117" s="1"/>
  <c r="K117" s="1"/>
  <c r="L118"/>
  <c r="K118" s="1"/>
  <c r="M118"/>
  <c r="M119"/>
  <c r="L119" s="1"/>
  <c r="K119" s="1"/>
  <c r="L120"/>
  <c r="K120" s="1"/>
  <c r="M120"/>
  <c r="M121"/>
  <c r="L121" s="1"/>
  <c r="K121" s="1"/>
  <c r="M115"/>
  <c r="L115" s="1"/>
  <c r="K115" s="1"/>
  <c r="L108"/>
  <c r="K108" s="1"/>
  <c r="M108"/>
  <c r="M109"/>
  <c r="L109" s="1"/>
  <c r="K109" s="1"/>
  <c r="L110"/>
  <c r="K110" s="1"/>
  <c r="M110"/>
  <c r="M111"/>
  <c r="L111" s="1"/>
  <c r="K111" s="1"/>
  <c r="L112"/>
  <c r="K112" s="1"/>
  <c r="M112"/>
  <c r="M113"/>
  <c r="L113" s="1"/>
  <c r="K113" s="1"/>
  <c r="L114"/>
  <c r="K114" s="1"/>
  <c r="M114"/>
  <c r="M107"/>
  <c r="L107" s="1"/>
  <c r="K107" s="1"/>
  <c r="L93"/>
  <c r="K93" s="1"/>
  <c r="M93"/>
  <c r="M94"/>
  <c r="L94" s="1"/>
  <c r="K94" s="1"/>
  <c r="L95"/>
  <c r="K95" s="1"/>
  <c r="M95"/>
  <c r="M96"/>
  <c r="L96" s="1"/>
  <c r="K96" s="1"/>
  <c r="L97"/>
  <c r="K97" s="1"/>
  <c r="M97"/>
  <c r="M98"/>
  <c r="L98" s="1"/>
  <c r="K98" s="1"/>
  <c r="L99"/>
  <c r="K99" s="1"/>
  <c r="M99"/>
  <c r="M100"/>
  <c r="L100" s="1"/>
  <c r="K100" s="1"/>
  <c r="L101"/>
  <c r="K101" s="1"/>
  <c r="M101"/>
  <c r="M102"/>
  <c r="L102" s="1"/>
  <c r="K102" s="1"/>
  <c r="L103"/>
  <c r="K103" s="1"/>
  <c r="M103"/>
  <c r="M104"/>
  <c r="L104" s="1"/>
  <c r="K104" s="1"/>
  <c r="L105"/>
  <c r="K105" s="1"/>
  <c r="M105"/>
  <c r="M106"/>
  <c r="L106" s="1"/>
  <c r="K106" s="1"/>
  <c r="M92"/>
  <c r="L92" s="1"/>
  <c r="K92" s="1"/>
  <c r="M88"/>
  <c r="L88" s="1"/>
  <c r="K88" s="1"/>
  <c r="L89"/>
  <c r="K89" s="1"/>
  <c r="M89"/>
  <c r="M90"/>
  <c r="L90" s="1"/>
  <c r="K90" s="1"/>
  <c r="L91"/>
  <c r="K91" s="1"/>
  <c r="M91"/>
  <c r="M87"/>
  <c r="L87" s="1"/>
  <c r="K87" s="1"/>
  <c r="M83"/>
  <c r="L83" s="1"/>
  <c r="K83" s="1"/>
  <c r="L84"/>
  <c r="K84" s="1"/>
  <c r="M84"/>
  <c r="M85"/>
  <c r="L85" s="1"/>
  <c r="K85" s="1"/>
  <c r="L86"/>
  <c r="K86" s="1"/>
  <c r="M86"/>
  <c r="M82"/>
  <c r="L82" s="1"/>
  <c r="K82" s="1"/>
  <c r="L78"/>
  <c r="K78" s="1"/>
  <c r="M78"/>
  <c r="M79"/>
  <c r="L79" s="1"/>
  <c r="K79" s="1"/>
  <c r="L80"/>
  <c r="K80" s="1"/>
  <c r="M80"/>
  <c r="M81"/>
  <c r="L81" s="1"/>
  <c r="K81" s="1"/>
  <c r="M77"/>
  <c r="L77" s="1"/>
  <c r="K77" s="1"/>
  <c r="L73"/>
  <c r="K73" s="1"/>
  <c r="M73"/>
  <c r="M74"/>
  <c r="L74" s="1"/>
  <c r="K74" s="1"/>
  <c r="L75"/>
  <c r="K75" s="1"/>
  <c r="M75"/>
  <c r="M76"/>
  <c r="L76" s="1"/>
  <c r="K76" s="1"/>
  <c r="M72"/>
  <c r="L72" s="1"/>
  <c r="K72" s="1"/>
  <c r="L68"/>
  <c r="K68" s="1"/>
  <c r="M68"/>
  <c r="M69"/>
  <c r="L69" s="1"/>
  <c r="K69" s="1"/>
  <c r="L70"/>
  <c r="K70" s="1"/>
  <c r="M70"/>
  <c r="M71"/>
  <c r="L71" s="1"/>
  <c r="K71" s="1"/>
  <c r="M67"/>
  <c r="L67"/>
  <c r="K67" s="1"/>
  <c r="L63"/>
  <c r="K63" s="1"/>
  <c r="M63"/>
  <c r="M64"/>
  <c r="L64" s="1"/>
  <c r="K64" s="1"/>
  <c r="L65"/>
  <c r="K65" s="1"/>
  <c r="M65"/>
  <c r="M66"/>
  <c r="L66" s="1"/>
  <c r="K66" s="1"/>
  <c r="M62"/>
  <c r="L62" s="1"/>
  <c r="K62" s="1"/>
  <c r="L56"/>
  <c r="K56" s="1"/>
  <c r="M56"/>
  <c r="M57"/>
  <c r="L57" s="1"/>
  <c r="K57" s="1"/>
  <c r="L58"/>
  <c r="K58" s="1"/>
  <c r="M58"/>
  <c r="M59"/>
  <c r="L59" s="1"/>
  <c r="K59" s="1"/>
  <c r="L60"/>
  <c r="K60" s="1"/>
  <c r="M60"/>
  <c r="M61"/>
  <c r="L61" s="1"/>
  <c r="K61" s="1"/>
  <c r="M55"/>
  <c r="L55" s="1"/>
  <c r="K55" s="1"/>
  <c r="M48"/>
  <c r="L48" s="1"/>
  <c r="K48" s="1"/>
  <c r="L49"/>
  <c r="K49" s="1"/>
  <c r="M49"/>
  <c r="M50"/>
  <c r="L50" s="1"/>
  <c r="K50" s="1"/>
  <c r="L51"/>
  <c r="K51" s="1"/>
  <c r="M51"/>
  <c r="M52"/>
  <c r="L52" s="1"/>
  <c r="K52" s="1"/>
  <c r="L53"/>
  <c r="K53" s="1"/>
  <c r="M53"/>
  <c r="M54"/>
  <c r="L54" s="1"/>
  <c r="K54" s="1"/>
  <c r="M47"/>
  <c r="L47" s="1"/>
  <c r="K47" s="1"/>
  <c r="M42"/>
  <c r="L42" s="1"/>
  <c r="K42" s="1"/>
  <c r="L43"/>
  <c r="K43" s="1"/>
  <c r="M43"/>
  <c r="M44"/>
  <c r="L44" s="1"/>
  <c r="K44" s="1"/>
  <c r="L45"/>
  <c r="K45" s="1"/>
  <c r="M45"/>
  <c r="M46"/>
  <c r="L46" s="1"/>
  <c r="K46" s="1"/>
  <c r="M37"/>
  <c r="L37" s="1"/>
  <c r="K37" s="1"/>
  <c r="L38"/>
  <c r="K38" s="1"/>
  <c r="M38"/>
  <c r="M39"/>
  <c r="L39" s="1"/>
  <c r="K39" s="1"/>
  <c r="L40"/>
  <c r="K40" s="1"/>
  <c r="M40"/>
  <c r="M41"/>
  <c r="L41" s="1"/>
  <c r="K41" s="1"/>
  <c r="M32"/>
  <c r="L32" s="1"/>
  <c r="K32" s="1"/>
  <c r="L33"/>
  <c r="K33" s="1"/>
  <c r="M33"/>
  <c r="M34"/>
  <c r="L34" s="1"/>
  <c r="K34" s="1"/>
  <c r="L35"/>
  <c r="K35" s="1"/>
  <c r="M35"/>
  <c r="M36"/>
  <c r="L36" s="1"/>
  <c r="K36" s="1"/>
  <c r="M27"/>
  <c r="L27" s="1"/>
  <c r="K27" s="1"/>
  <c r="L28"/>
  <c r="K28" s="1"/>
  <c r="M28"/>
  <c r="M29"/>
  <c r="L29" s="1"/>
  <c r="K29" s="1"/>
  <c r="L30"/>
  <c r="K30" s="1"/>
  <c r="M30"/>
  <c r="M31"/>
  <c r="L31" s="1"/>
  <c r="K31" s="1"/>
  <c r="M22"/>
  <c r="L22" s="1"/>
  <c r="K22" s="1"/>
  <c r="L23"/>
  <c r="K23" s="1"/>
  <c r="M23"/>
  <c r="M24"/>
  <c r="L24" s="1"/>
  <c r="K24" s="1"/>
  <c r="L25"/>
  <c r="K25" s="1"/>
  <c r="M25"/>
  <c r="M26"/>
  <c r="L26" s="1"/>
  <c r="K26" s="1"/>
  <c r="M17"/>
  <c r="L17" s="1"/>
  <c r="K17" s="1"/>
  <c r="M18"/>
  <c r="L18" s="1"/>
  <c r="K18" s="1"/>
  <c r="M19"/>
  <c r="L19" s="1"/>
  <c r="K19" s="1"/>
  <c r="M20"/>
  <c r="L20" s="1"/>
  <c r="K20" s="1"/>
  <c r="M21"/>
  <c r="L21" s="1"/>
  <c r="K21" s="1"/>
  <c r="M13"/>
  <c r="M12"/>
  <c r="L12" s="1"/>
  <c r="K12" s="1"/>
  <c r="L13"/>
  <c r="K13" s="1"/>
  <c r="M14"/>
  <c r="L14" s="1"/>
  <c r="K14" s="1"/>
  <c r="L15"/>
  <c r="K15" s="1"/>
  <c r="M15"/>
  <c r="M16"/>
  <c r="L16" s="1"/>
  <c r="K16" s="1"/>
  <c r="M8"/>
  <c r="L7"/>
  <c r="K7" s="1"/>
  <c r="M7"/>
  <c r="L8"/>
  <c r="K8" s="1"/>
  <c r="L9"/>
  <c r="K9" s="1"/>
  <c r="M9"/>
  <c r="M10"/>
  <c r="L10" s="1"/>
  <c r="K10" s="1"/>
  <c r="L11"/>
  <c r="K11" s="1"/>
  <c r="M11"/>
  <c r="M3"/>
  <c r="L3" s="1"/>
  <c r="K3" s="1"/>
  <c r="L4"/>
  <c r="K4" s="1"/>
  <c r="M4"/>
  <c r="M5"/>
  <c r="L5" s="1"/>
  <c r="K5" s="1"/>
  <c r="L6"/>
  <c r="K6" s="1"/>
  <c r="M6"/>
  <c r="K2"/>
  <c r="L2"/>
  <c r="M2"/>
  <c r="M60" i="12"/>
  <c r="L60" s="1"/>
  <c r="K60" s="1"/>
  <c r="M59"/>
  <c r="L59" s="1"/>
  <c r="K59" s="1"/>
  <c r="L56"/>
  <c r="K56" s="1"/>
  <c r="L57"/>
  <c r="K57" s="1"/>
  <c r="L58"/>
  <c r="K58" s="1"/>
  <c r="M56"/>
  <c r="M57"/>
  <c r="M58"/>
  <c r="L51"/>
  <c r="K51" s="1"/>
  <c r="M51"/>
  <c r="M52"/>
  <c r="L52" s="1"/>
  <c r="K52" s="1"/>
  <c r="L53"/>
  <c r="K53" s="1"/>
  <c r="M53"/>
  <c r="M54"/>
  <c r="L54" s="1"/>
  <c r="K54" s="1"/>
  <c r="L55"/>
  <c r="K55" s="1"/>
  <c r="M55"/>
  <c r="M50"/>
  <c r="L50" s="1"/>
  <c r="K50" s="1"/>
  <c r="L47"/>
  <c r="K47" s="1"/>
  <c r="L48"/>
  <c r="K48" s="1"/>
  <c r="K49"/>
  <c r="L49"/>
  <c r="M48"/>
  <c r="M49"/>
  <c r="M47"/>
  <c r="M45"/>
  <c r="M46"/>
  <c r="M44"/>
  <c r="L44"/>
  <c r="K44" s="1"/>
  <c r="L45"/>
  <c r="K45" s="1"/>
  <c r="L46"/>
  <c r="K46" s="1"/>
  <c r="L39"/>
  <c r="K39" s="1"/>
  <c r="M39"/>
  <c r="M40"/>
  <c r="L40" s="1"/>
  <c r="K40" s="1"/>
  <c r="L41"/>
  <c r="K41" s="1"/>
  <c r="M41"/>
  <c r="M42"/>
  <c r="L42" s="1"/>
  <c r="K42" s="1"/>
  <c r="L43"/>
  <c r="K43" s="1"/>
  <c r="M43"/>
  <c r="M38"/>
  <c r="L38" s="1"/>
  <c r="K38" s="1"/>
  <c r="L35"/>
  <c r="K35" s="1"/>
  <c r="L36"/>
  <c r="K36" s="1"/>
  <c r="L37"/>
  <c r="K37" s="1"/>
  <c r="M36"/>
  <c r="M37"/>
  <c r="M35"/>
  <c r="L33"/>
  <c r="K33" s="1"/>
  <c r="M33"/>
  <c r="M34"/>
  <c r="L34" s="1"/>
  <c r="K34" s="1"/>
  <c r="M32"/>
  <c r="L32" s="1"/>
  <c r="K32" s="1"/>
  <c r="M27"/>
  <c r="L27" s="1"/>
  <c r="K27" s="1"/>
  <c r="L28"/>
  <c r="K28" s="1"/>
  <c r="M28"/>
  <c r="M29"/>
  <c r="L29" s="1"/>
  <c r="K29" s="1"/>
  <c r="L30"/>
  <c r="K30" s="1"/>
  <c r="M30"/>
  <c r="M31"/>
  <c r="L31" s="1"/>
  <c r="K31" s="1"/>
  <c r="M26"/>
  <c r="L26"/>
  <c r="K26" s="1"/>
  <c r="M21"/>
  <c r="L21" s="1"/>
  <c r="K21" s="1"/>
  <c r="L22"/>
  <c r="K22" s="1"/>
  <c r="M22"/>
  <c r="M23"/>
  <c r="L23" s="1"/>
  <c r="K23" s="1"/>
  <c r="L24"/>
  <c r="K24" s="1"/>
  <c r="M24"/>
  <c r="M25"/>
  <c r="L25" s="1"/>
  <c r="K25" s="1"/>
  <c r="M20"/>
  <c r="L20" s="1"/>
  <c r="K20" s="1"/>
  <c r="M15"/>
  <c r="L15" s="1"/>
  <c r="K15" s="1"/>
  <c r="L16"/>
  <c r="K16" s="1"/>
  <c r="M16"/>
  <c r="M17"/>
  <c r="L17" s="1"/>
  <c r="K17" s="1"/>
  <c r="L18"/>
  <c r="K18" s="1"/>
  <c r="M18"/>
  <c r="M19"/>
  <c r="L19" s="1"/>
  <c r="K19" s="1"/>
  <c r="M14"/>
  <c r="L14" s="1"/>
  <c r="K14" s="1"/>
  <c r="L8"/>
  <c r="K8" s="1"/>
  <c r="M8"/>
  <c r="M9"/>
  <c r="L9" s="1"/>
  <c r="K9" s="1"/>
  <c r="L10"/>
  <c r="K10" s="1"/>
  <c r="M10"/>
  <c r="M11"/>
  <c r="L11" s="1"/>
  <c r="K11" s="1"/>
  <c r="L12"/>
  <c r="K12" s="1"/>
  <c r="M12"/>
  <c r="M13"/>
  <c r="L13" s="1"/>
  <c r="K13" s="1"/>
  <c r="M7"/>
  <c r="L3"/>
  <c r="K3" s="1"/>
  <c r="M3"/>
  <c r="M4"/>
  <c r="L4" s="1"/>
  <c r="K4" s="1"/>
  <c r="L5"/>
  <c r="K5" s="1"/>
  <c r="M5"/>
  <c r="M6"/>
  <c r="L6" s="1"/>
  <c r="K6" s="1"/>
  <c r="L7"/>
  <c r="K7" s="1"/>
  <c r="K2"/>
  <c r="L2"/>
  <c r="M2"/>
  <c r="M124" i="13"/>
  <c r="L124" s="1"/>
  <c r="K124" s="1"/>
  <c r="L125"/>
  <c r="K125" s="1"/>
  <c r="M125"/>
  <c r="M126"/>
  <c r="L126" s="1"/>
  <c r="K126" s="1"/>
  <c r="L127"/>
  <c r="K127" s="1"/>
  <c r="M127"/>
  <c r="M128"/>
  <c r="L128" s="1"/>
  <c r="K128" s="1"/>
  <c r="L129"/>
  <c r="K129" s="1"/>
  <c r="M129"/>
  <c r="M130"/>
  <c r="L130" s="1"/>
  <c r="K130" s="1"/>
  <c r="L131"/>
  <c r="K131" s="1"/>
  <c r="M131"/>
  <c r="M132"/>
  <c r="L132" s="1"/>
  <c r="K132" s="1"/>
  <c r="M123"/>
  <c r="L123"/>
  <c r="K123" s="1"/>
  <c r="M113"/>
  <c r="L113" s="1"/>
  <c r="K113" s="1"/>
  <c r="M114"/>
  <c r="L114" s="1"/>
  <c r="K114" s="1"/>
  <c r="M115"/>
  <c r="L115" s="1"/>
  <c r="K115" s="1"/>
  <c r="M116"/>
  <c r="L116" s="1"/>
  <c r="K116" s="1"/>
  <c r="M117"/>
  <c r="L117" s="1"/>
  <c r="K117" s="1"/>
  <c r="M118"/>
  <c r="L118" s="1"/>
  <c r="K118" s="1"/>
  <c r="M119"/>
  <c r="L119" s="1"/>
  <c r="K119" s="1"/>
  <c r="M120"/>
  <c r="L120" s="1"/>
  <c r="K120" s="1"/>
  <c r="M121"/>
  <c r="L121" s="1"/>
  <c r="K121" s="1"/>
  <c r="L122"/>
  <c r="K122" s="1"/>
  <c r="M122"/>
  <c r="M112"/>
  <c r="L112" s="1"/>
  <c r="K112" s="1"/>
  <c r="M91"/>
  <c r="L91" s="1"/>
  <c r="K91" s="1"/>
  <c r="M92"/>
  <c r="L92" s="1"/>
  <c r="K92" s="1"/>
  <c r="L93"/>
  <c r="K93" s="1"/>
  <c r="M93"/>
  <c r="M94"/>
  <c r="L94" s="1"/>
  <c r="K94" s="1"/>
  <c r="M95"/>
  <c r="L95" s="1"/>
  <c r="K95" s="1"/>
  <c r="M96"/>
  <c r="L96" s="1"/>
  <c r="K96" s="1"/>
  <c r="L97"/>
  <c r="K97" s="1"/>
  <c r="M97"/>
  <c r="M98"/>
  <c r="L98" s="1"/>
  <c r="K98" s="1"/>
  <c r="M99"/>
  <c r="L99" s="1"/>
  <c r="K99" s="1"/>
  <c r="M100"/>
  <c r="L100" s="1"/>
  <c r="K100" s="1"/>
  <c r="L101"/>
  <c r="K101" s="1"/>
  <c r="M101"/>
  <c r="M102"/>
  <c r="L102" s="1"/>
  <c r="K102" s="1"/>
  <c r="M103"/>
  <c r="L103" s="1"/>
  <c r="K103" s="1"/>
  <c r="M104"/>
  <c r="L104" s="1"/>
  <c r="K104" s="1"/>
  <c r="L105"/>
  <c r="K105" s="1"/>
  <c r="M105"/>
  <c r="M106"/>
  <c r="L106" s="1"/>
  <c r="K106" s="1"/>
  <c r="M107"/>
  <c r="L107" s="1"/>
  <c r="K107" s="1"/>
  <c r="M108"/>
  <c r="L108" s="1"/>
  <c r="K108" s="1"/>
  <c r="L109"/>
  <c r="K109" s="1"/>
  <c r="M109"/>
  <c r="M110"/>
  <c r="L110" s="1"/>
  <c r="K110" s="1"/>
  <c r="M111"/>
  <c r="L111" s="1"/>
  <c r="K111" s="1"/>
  <c r="M90"/>
  <c r="L90" s="1"/>
  <c r="K90" s="1"/>
  <c r="L80"/>
  <c r="K80" s="1"/>
  <c r="M80"/>
  <c r="M81"/>
  <c r="L81" s="1"/>
  <c r="K81" s="1"/>
  <c r="M82"/>
  <c r="L82" s="1"/>
  <c r="K82" s="1"/>
  <c r="M83"/>
  <c r="L83" s="1"/>
  <c r="K83" s="1"/>
  <c r="L84"/>
  <c r="K84" s="1"/>
  <c r="M84"/>
  <c r="M85"/>
  <c r="L85" s="1"/>
  <c r="K85" s="1"/>
  <c r="M86"/>
  <c r="L86" s="1"/>
  <c r="K86" s="1"/>
  <c r="M87"/>
  <c r="L87" s="1"/>
  <c r="K87" s="1"/>
  <c r="L88"/>
  <c r="K88" s="1"/>
  <c r="M88"/>
  <c r="M89"/>
  <c r="L89" s="1"/>
  <c r="K89" s="1"/>
  <c r="M79"/>
  <c r="L79" s="1"/>
  <c r="K79" s="1"/>
  <c r="L69"/>
  <c r="K69" s="1"/>
  <c r="M69"/>
  <c r="M70"/>
  <c r="L70" s="1"/>
  <c r="K70" s="1"/>
  <c r="M71"/>
  <c r="L71" s="1"/>
  <c r="K71" s="1"/>
  <c r="M72"/>
  <c r="L72" s="1"/>
  <c r="K72" s="1"/>
  <c r="L73"/>
  <c r="K73" s="1"/>
  <c r="M73"/>
  <c r="M74"/>
  <c r="L74" s="1"/>
  <c r="K74" s="1"/>
  <c r="M75"/>
  <c r="L75" s="1"/>
  <c r="K75" s="1"/>
  <c r="M76"/>
  <c r="L76" s="1"/>
  <c r="K76" s="1"/>
  <c r="L77"/>
  <c r="K77" s="1"/>
  <c r="M77"/>
  <c r="M78"/>
  <c r="L78" s="1"/>
  <c r="K78" s="1"/>
  <c r="M68"/>
  <c r="L68" s="1"/>
  <c r="K68" s="1"/>
  <c r="M58"/>
  <c r="L58" s="1"/>
  <c r="K58" s="1"/>
  <c r="M59"/>
  <c r="M60"/>
  <c r="M61"/>
  <c r="M62"/>
  <c r="M63"/>
  <c r="M64"/>
  <c r="M65"/>
  <c r="M66"/>
  <c r="M67"/>
  <c r="M57"/>
  <c r="M47"/>
  <c r="M48"/>
  <c r="L48" s="1"/>
  <c r="K48" s="1"/>
  <c r="M49"/>
  <c r="M50"/>
  <c r="L50" s="1"/>
  <c r="K50" s="1"/>
  <c r="M51"/>
  <c r="M52"/>
  <c r="L52" s="1"/>
  <c r="K52" s="1"/>
  <c r="M53"/>
  <c r="M54"/>
  <c r="L54" s="1"/>
  <c r="K54" s="1"/>
  <c r="M55"/>
  <c r="M56"/>
  <c r="L56" s="1"/>
  <c r="K56" s="1"/>
  <c r="M46"/>
  <c r="L60"/>
  <c r="K60" s="1"/>
  <c r="L61"/>
  <c r="K61" s="1"/>
  <c r="L62"/>
  <c r="K62" s="1"/>
  <c r="L63"/>
  <c r="K63" s="1"/>
  <c r="L64"/>
  <c r="K64" s="1"/>
  <c r="L65"/>
  <c r="K65" s="1"/>
  <c r="L66"/>
  <c r="K66" s="1"/>
  <c r="L67"/>
  <c r="K67" s="1"/>
  <c r="L53"/>
  <c r="K53" s="1"/>
  <c r="L55"/>
  <c r="K55" s="1"/>
  <c r="L57"/>
  <c r="K57" s="1"/>
  <c r="L59"/>
  <c r="K59" s="1"/>
  <c r="L46"/>
  <c r="K46" s="1"/>
  <c r="L47"/>
  <c r="K47" s="1"/>
  <c r="L49"/>
  <c r="K49" s="1"/>
  <c r="L51"/>
  <c r="K51" s="1"/>
  <c r="L39"/>
  <c r="K39" s="1"/>
  <c r="M39"/>
  <c r="M40"/>
  <c r="L40" s="1"/>
  <c r="K40" s="1"/>
  <c r="M41"/>
  <c r="L41" s="1"/>
  <c r="K41" s="1"/>
  <c r="M42"/>
  <c r="L42" s="1"/>
  <c r="K42" s="1"/>
  <c r="L43"/>
  <c r="K43" s="1"/>
  <c r="M43"/>
  <c r="M44"/>
  <c r="L44" s="1"/>
  <c r="K44" s="1"/>
  <c r="M45"/>
  <c r="L45" s="1"/>
  <c r="K45" s="1"/>
  <c r="M38"/>
  <c r="L38" s="1"/>
  <c r="K38" s="1"/>
  <c r="L32"/>
  <c r="K32" s="1"/>
  <c r="M32"/>
  <c r="M33"/>
  <c r="L33" s="1"/>
  <c r="K33" s="1"/>
  <c r="M34"/>
  <c r="L34" s="1"/>
  <c r="K34" s="1"/>
  <c r="M35"/>
  <c r="L35" s="1"/>
  <c r="K35" s="1"/>
  <c r="L36"/>
  <c r="K36" s="1"/>
  <c r="M36"/>
  <c r="M37"/>
  <c r="L37" s="1"/>
  <c r="K37" s="1"/>
  <c r="M31"/>
  <c r="L31" s="1"/>
  <c r="K31" s="1"/>
  <c r="M25"/>
  <c r="L25" s="1"/>
  <c r="K25" s="1"/>
  <c r="M26"/>
  <c r="L26" s="1"/>
  <c r="K26" s="1"/>
  <c r="M27"/>
  <c r="L27" s="1"/>
  <c r="K27" s="1"/>
  <c r="L28"/>
  <c r="K28" s="1"/>
  <c r="M28"/>
  <c r="M29"/>
  <c r="L29" s="1"/>
  <c r="K29" s="1"/>
  <c r="M30"/>
  <c r="L30" s="1"/>
  <c r="K30" s="1"/>
  <c r="M24"/>
  <c r="L24" s="1"/>
  <c r="K24" s="1"/>
  <c r="L20"/>
  <c r="K20" s="1"/>
  <c r="M20"/>
  <c r="M21"/>
  <c r="L21" s="1"/>
  <c r="K21" s="1"/>
  <c r="M22"/>
  <c r="L22" s="1"/>
  <c r="K22" s="1"/>
  <c r="M23"/>
  <c r="L23" s="1"/>
  <c r="K23" s="1"/>
  <c r="M19"/>
  <c r="L19" s="1"/>
  <c r="K19" s="1"/>
  <c r="M17"/>
  <c r="L17" s="1"/>
  <c r="K17" s="1"/>
  <c r="L18"/>
  <c r="K18" s="1"/>
  <c r="M18"/>
  <c r="L13"/>
  <c r="K13" s="1"/>
  <c r="M13"/>
  <c r="M14"/>
  <c r="L14" s="1"/>
  <c r="K14" s="1"/>
  <c r="M15"/>
  <c r="L15" s="1"/>
  <c r="K15" s="1"/>
  <c r="M16"/>
  <c r="L16" s="1"/>
  <c r="K16" s="1"/>
  <c r="M12"/>
  <c r="L12" s="1"/>
  <c r="K12" s="1"/>
  <c r="M8"/>
  <c r="L8" s="1"/>
  <c r="K8" s="1"/>
  <c r="L9"/>
  <c r="K9" s="1"/>
  <c r="M9"/>
  <c r="M10"/>
  <c r="L10" s="1"/>
  <c r="K10" s="1"/>
  <c r="M11"/>
  <c r="L11" s="1"/>
  <c r="K11" s="1"/>
  <c r="M7"/>
  <c r="L7"/>
  <c r="K7" s="1"/>
  <c r="L2"/>
  <c r="K2" s="1"/>
  <c r="M3"/>
  <c r="L3" s="1"/>
  <c r="K3" s="1"/>
  <c r="M4"/>
  <c r="L4" s="1"/>
  <c r="K4" s="1"/>
  <c r="M5"/>
  <c r="L5" s="1"/>
  <c r="K5" s="1"/>
  <c r="M6"/>
  <c r="L6" s="1"/>
  <c r="K6" s="1"/>
  <c r="M2"/>
  <c r="L41" i="6"/>
  <c r="K41" s="1"/>
  <c r="M41"/>
  <c r="M42"/>
  <c r="L42" s="1"/>
  <c r="K42" s="1"/>
  <c r="L43"/>
  <c r="K43" s="1"/>
  <c r="M43"/>
  <c r="M44"/>
  <c r="L44" s="1"/>
  <c r="K44" s="1"/>
  <c r="L45"/>
  <c r="K45" s="1"/>
  <c r="M45"/>
  <c r="M46"/>
  <c r="L46" s="1"/>
  <c r="K46" s="1"/>
  <c r="M40"/>
  <c r="L40" s="1"/>
  <c r="K40" s="1"/>
  <c r="L33"/>
  <c r="K33" s="1"/>
  <c r="L34"/>
  <c r="K34" s="1"/>
  <c r="L35"/>
  <c r="K35" s="1"/>
  <c r="L36"/>
  <c r="K36" s="1"/>
  <c r="L37"/>
  <c r="K37" s="1"/>
  <c r="L38"/>
  <c r="K38" s="1"/>
  <c r="L39"/>
  <c r="K39" s="1"/>
  <c r="M34"/>
  <c r="M35"/>
  <c r="M36"/>
  <c r="M37"/>
  <c r="M38"/>
  <c r="M39"/>
  <c r="M33"/>
  <c r="L32"/>
  <c r="K32" s="1"/>
  <c r="M32"/>
  <c r="M31"/>
  <c r="L31"/>
  <c r="K31" s="1"/>
  <c r="L29"/>
  <c r="K29" s="1"/>
  <c r="K30"/>
  <c r="L30"/>
  <c r="M30"/>
  <c r="M29"/>
  <c r="L28"/>
  <c r="K28" s="1"/>
  <c r="M28"/>
  <c r="M27"/>
  <c r="L27" s="1"/>
  <c r="K27" s="1"/>
  <c r="M26"/>
  <c r="L26"/>
  <c r="K26" s="1"/>
  <c r="L20"/>
  <c r="K20" s="1"/>
  <c r="L21"/>
  <c r="K21" s="1"/>
  <c r="L22"/>
  <c r="K22" s="1"/>
  <c r="L23"/>
  <c r="K23" s="1"/>
  <c r="L24"/>
  <c r="K24" s="1"/>
  <c r="L25"/>
  <c r="K25" s="1"/>
  <c r="M21"/>
  <c r="M22"/>
  <c r="M23"/>
  <c r="M24"/>
  <c r="M25"/>
  <c r="M20"/>
  <c r="M19"/>
  <c r="L19" s="1"/>
  <c r="K19" s="1"/>
  <c r="M18"/>
  <c r="L18"/>
  <c r="K18" s="1"/>
  <c r="M15"/>
  <c r="L15" s="1"/>
  <c r="K15" s="1"/>
  <c r="L16"/>
  <c r="K16" s="1"/>
  <c r="M16"/>
  <c r="M17"/>
  <c r="L17" s="1"/>
  <c r="K17" s="1"/>
  <c r="M14"/>
  <c r="L14"/>
  <c r="K14" s="1"/>
  <c r="M9"/>
  <c r="L9" s="1"/>
  <c r="K9" s="1"/>
  <c r="L10"/>
  <c r="K10" s="1"/>
  <c r="M10"/>
  <c r="M11"/>
  <c r="L11" s="1"/>
  <c r="K11" s="1"/>
  <c r="L12"/>
  <c r="K12" s="1"/>
  <c r="M12"/>
  <c r="M13"/>
  <c r="L13" s="1"/>
  <c r="K13" s="1"/>
  <c r="M8"/>
  <c r="L8" s="1"/>
  <c r="K8" s="1"/>
  <c r="L3"/>
  <c r="K3" s="1"/>
  <c r="K4"/>
  <c r="L4"/>
  <c r="K5"/>
  <c r="L5"/>
  <c r="K6"/>
  <c r="L6"/>
  <c r="K7"/>
  <c r="L7"/>
  <c r="K2"/>
  <c r="L2"/>
  <c r="M3"/>
  <c r="M4"/>
  <c r="M5"/>
  <c r="M6"/>
  <c r="M7"/>
  <c r="M2"/>
  <c r="M205" i="5"/>
  <c r="L205" s="1"/>
  <c r="K205" s="1"/>
  <c r="L206"/>
  <c r="K206" s="1"/>
  <c r="M206"/>
  <c r="M207"/>
  <c r="L207" s="1"/>
  <c r="K207" s="1"/>
  <c r="L208"/>
  <c r="K208" s="1"/>
  <c r="M208"/>
  <c r="M209"/>
  <c r="L209" s="1"/>
  <c r="K209" s="1"/>
  <c r="L210"/>
  <c r="K210" s="1"/>
  <c r="M210"/>
  <c r="M211"/>
  <c r="L211" s="1"/>
  <c r="K211" s="1"/>
  <c r="L212"/>
  <c r="K212" s="1"/>
  <c r="M212"/>
  <c r="M204"/>
  <c r="L204"/>
  <c r="K204" s="1"/>
  <c r="M196"/>
  <c r="L196" s="1"/>
  <c r="K196" s="1"/>
  <c r="L197"/>
  <c r="K197" s="1"/>
  <c r="M197"/>
  <c r="M198"/>
  <c r="L198" s="1"/>
  <c r="K198" s="1"/>
  <c r="L199"/>
  <c r="K199" s="1"/>
  <c r="M199"/>
  <c r="M200"/>
  <c r="L200" s="1"/>
  <c r="K200" s="1"/>
  <c r="L201"/>
  <c r="K201" s="1"/>
  <c r="M201"/>
  <c r="M202"/>
  <c r="L202" s="1"/>
  <c r="K202" s="1"/>
  <c r="L203"/>
  <c r="K203" s="1"/>
  <c r="M203"/>
  <c r="M195"/>
  <c r="L195" s="1"/>
  <c r="K195" s="1"/>
  <c r="L187"/>
  <c r="K187" s="1"/>
  <c r="M187"/>
  <c r="M188"/>
  <c r="L188" s="1"/>
  <c r="K188" s="1"/>
  <c r="L189"/>
  <c r="K189" s="1"/>
  <c r="M189"/>
  <c r="M190"/>
  <c r="L190" s="1"/>
  <c r="K190" s="1"/>
  <c r="L191"/>
  <c r="K191" s="1"/>
  <c r="M191"/>
  <c r="M192"/>
  <c r="L192" s="1"/>
  <c r="K192" s="1"/>
  <c r="L193"/>
  <c r="K193" s="1"/>
  <c r="M193"/>
  <c r="M194"/>
  <c r="L194" s="1"/>
  <c r="K194" s="1"/>
  <c r="M186"/>
  <c r="L186"/>
  <c r="K186" s="1"/>
  <c r="L178"/>
  <c r="K178" s="1"/>
  <c r="M178"/>
  <c r="M179"/>
  <c r="L179" s="1"/>
  <c r="K179" s="1"/>
  <c r="L180"/>
  <c r="K180" s="1"/>
  <c r="M180"/>
  <c r="M181"/>
  <c r="L181" s="1"/>
  <c r="K181" s="1"/>
  <c r="L182"/>
  <c r="K182" s="1"/>
  <c r="M182"/>
  <c r="M183"/>
  <c r="L183" s="1"/>
  <c r="K183" s="1"/>
  <c r="L184"/>
  <c r="K184" s="1"/>
  <c r="M184"/>
  <c r="M185"/>
  <c r="L185" s="1"/>
  <c r="K185" s="1"/>
  <c r="M177"/>
  <c r="L177" s="1"/>
  <c r="K177" s="1"/>
  <c r="M143"/>
  <c r="L143" s="1"/>
  <c r="K143" s="1"/>
  <c r="L144"/>
  <c r="K144" s="1"/>
  <c r="M144"/>
  <c r="M145"/>
  <c r="L145" s="1"/>
  <c r="K145" s="1"/>
  <c r="M146"/>
  <c r="L146" s="1"/>
  <c r="K146" s="1"/>
  <c r="M147"/>
  <c r="L147" s="1"/>
  <c r="K147" s="1"/>
  <c r="L148"/>
  <c r="K148" s="1"/>
  <c r="M148"/>
  <c r="M149"/>
  <c r="L149" s="1"/>
  <c r="K149" s="1"/>
  <c r="M150"/>
  <c r="L150" s="1"/>
  <c r="K150" s="1"/>
  <c r="M151"/>
  <c r="L151" s="1"/>
  <c r="K151" s="1"/>
  <c r="M152"/>
  <c r="L152" s="1"/>
  <c r="K152" s="1"/>
  <c r="M153"/>
  <c r="L153" s="1"/>
  <c r="K153" s="1"/>
  <c r="M154"/>
  <c r="L154" s="1"/>
  <c r="K154" s="1"/>
  <c r="M155"/>
  <c r="L155" s="1"/>
  <c r="K155" s="1"/>
  <c r="M156"/>
  <c r="L156" s="1"/>
  <c r="K156" s="1"/>
  <c r="M157"/>
  <c r="L157" s="1"/>
  <c r="K157" s="1"/>
  <c r="M158"/>
  <c r="L158" s="1"/>
  <c r="K158" s="1"/>
  <c r="M159"/>
  <c r="L159" s="1"/>
  <c r="K159" s="1"/>
  <c r="M160"/>
  <c r="L160" s="1"/>
  <c r="K160" s="1"/>
  <c r="M161"/>
  <c r="L161" s="1"/>
  <c r="K161" s="1"/>
  <c r="L162"/>
  <c r="K162" s="1"/>
  <c r="M162"/>
  <c r="M163"/>
  <c r="L163" s="1"/>
  <c r="K163" s="1"/>
  <c r="L164"/>
  <c r="K164" s="1"/>
  <c r="M164"/>
  <c r="M165"/>
  <c r="L165" s="1"/>
  <c r="K165" s="1"/>
  <c r="L166"/>
  <c r="K166" s="1"/>
  <c r="M166"/>
  <c r="M167"/>
  <c r="L167" s="1"/>
  <c r="K167" s="1"/>
  <c r="L168"/>
  <c r="K168" s="1"/>
  <c r="M168"/>
  <c r="M169"/>
  <c r="L169" s="1"/>
  <c r="K169" s="1"/>
  <c r="L170"/>
  <c r="K170" s="1"/>
  <c r="M170"/>
  <c r="M171"/>
  <c r="L171" s="1"/>
  <c r="K171" s="1"/>
  <c r="L172"/>
  <c r="K172" s="1"/>
  <c r="M172"/>
  <c r="M173"/>
  <c r="L173" s="1"/>
  <c r="K173" s="1"/>
  <c r="M174"/>
  <c r="L174" s="1"/>
  <c r="K174" s="1"/>
  <c r="M175"/>
  <c r="L175" s="1"/>
  <c r="K175" s="1"/>
  <c r="M176"/>
  <c r="L176" s="1"/>
  <c r="K176" s="1"/>
  <c r="M142"/>
  <c r="L142" s="1"/>
  <c r="K142" s="1"/>
  <c r="M132"/>
  <c r="L132" s="1"/>
  <c r="K132" s="1"/>
  <c r="L133"/>
  <c r="K133" s="1"/>
  <c r="M133"/>
  <c r="M134"/>
  <c r="L134" s="1"/>
  <c r="K134" s="1"/>
  <c r="L135"/>
  <c r="K135" s="1"/>
  <c r="M135"/>
  <c r="M136"/>
  <c r="L136" s="1"/>
  <c r="K136" s="1"/>
  <c r="L137"/>
  <c r="K137" s="1"/>
  <c r="M137"/>
  <c r="M138"/>
  <c r="L138" s="1"/>
  <c r="K138" s="1"/>
  <c r="M139"/>
  <c r="L139" s="1"/>
  <c r="K139" s="1"/>
  <c r="M140"/>
  <c r="L140" s="1"/>
  <c r="K140" s="1"/>
  <c r="M141"/>
  <c r="L141" s="1"/>
  <c r="K141" s="1"/>
  <c r="M131"/>
  <c r="L131" s="1"/>
  <c r="K131" s="1"/>
  <c r="L120"/>
  <c r="K120" s="1"/>
  <c r="M120"/>
  <c r="M121"/>
  <c r="L121" s="1"/>
  <c r="K121" s="1"/>
  <c r="L122"/>
  <c r="K122" s="1"/>
  <c r="M122"/>
  <c r="M123"/>
  <c r="L123" s="1"/>
  <c r="K123" s="1"/>
  <c r="L124"/>
  <c r="K124" s="1"/>
  <c r="M124"/>
  <c r="M125"/>
  <c r="L125" s="1"/>
  <c r="K125" s="1"/>
  <c r="L126"/>
  <c r="K126" s="1"/>
  <c r="M126"/>
  <c r="M127"/>
  <c r="L127" s="1"/>
  <c r="K127" s="1"/>
  <c r="L128"/>
  <c r="K128" s="1"/>
  <c r="M128"/>
  <c r="M129"/>
  <c r="L129" s="1"/>
  <c r="K129" s="1"/>
  <c r="L130"/>
  <c r="K130" s="1"/>
  <c r="M130"/>
  <c r="M119"/>
  <c r="L119"/>
  <c r="K119" s="1"/>
  <c r="M114"/>
  <c r="L114" s="1"/>
  <c r="K114" s="1"/>
  <c r="L115"/>
  <c r="K115" s="1"/>
  <c r="M115"/>
  <c r="M116"/>
  <c r="L116" s="1"/>
  <c r="K116" s="1"/>
  <c r="L117"/>
  <c r="K117" s="1"/>
  <c r="M117"/>
  <c r="M118"/>
  <c r="L118" s="1"/>
  <c r="K118" s="1"/>
  <c r="M108"/>
  <c r="L108" s="1"/>
  <c r="K108" s="1"/>
  <c r="L109"/>
  <c r="K109" s="1"/>
  <c r="M109"/>
  <c r="M110"/>
  <c r="L110" s="1"/>
  <c r="K110" s="1"/>
  <c r="L111"/>
  <c r="K111" s="1"/>
  <c r="M111"/>
  <c r="M112"/>
  <c r="L112" s="1"/>
  <c r="K112" s="1"/>
  <c r="L113"/>
  <c r="K113" s="1"/>
  <c r="M113"/>
  <c r="M107"/>
  <c r="L107"/>
  <c r="K107" s="1"/>
  <c r="L91"/>
  <c r="K91" s="1"/>
  <c r="M91"/>
  <c r="M92"/>
  <c r="L92" s="1"/>
  <c r="K92" s="1"/>
  <c r="L93"/>
  <c r="K93" s="1"/>
  <c r="M93"/>
  <c r="M94"/>
  <c r="L94" s="1"/>
  <c r="K94" s="1"/>
  <c r="L95"/>
  <c r="K95" s="1"/>
  <c r="M95"/>
  <c r="M96"/>
  <c r="L96" s="1"/>
  <c r="K96" s="1"/>
  <c r="L97"/>
  <c r="K97" s="1"/>
  <c r="M97"/>
  <c r="M98"/>
  <c r="L98" s="1"/>
  <c r="K98" s="1"/>
  <c r="L99"/>
  <c r="K99" s="1"/>
  <c r="M99"/>
  <c r="M100"/>
  <c r="L100" s="1"/>
  <c r="K100" s="1"/>
  <c r="L101"/>
  <c r="K101" s="1"/>
  <c r="M101"/>
  <c r="M102"/>
  <c r="L102" s="1"/>
  <c r="K102" s="1"/>
  <c r="L103"/>
  <c r="K103" s="1"/>
  <c r="M103"/>
  <c r="M104"/>
  <c r="L104" s="1"/>
  <c r="K104" s="1"/>
  <c r="L105"/>
  <c r="K105" s="1"/>
  <c r="M105"/>
  <c r="M106"/>
  <c r="L106" s="1"/>
  <c r="K106" s="1"/>
  <c r="M90"/>
  <c r="L90"/>
  <c r="K90" s="1"/>
  <c r="L72"/>
  <c r="K72" s="1"/>
  <c r="L73"/>
  <c r="K73" s="1"/>
  <c r="L74"/>
  <c r="K74" s="1"/>
  <c r="L75"/>
  <c r="K75" s="1"/>
  <c r="L76"/>
  <c r="K76" s="1"/>
  <c r="L77"/>
  <c r="K77" s="1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M73"/>
  <c r="M74"/>
  <c r="M75"/>
  <c r="M76"/>
  <c r="M77"/>
  <c r="M78"/>
  <c r="M79"/>
  <c r="M80"/>
  <c r="M81"/>
  <c r="M82"/>
  <c r="M83"/>
  <c r="M84"/>
  <c r="M85"/>
  <c r="M86"/>
  <c r="M87"/>
  <c r="M88"/>
  <c r="M89"/>
  <c r="M72"/>
  <c r="L38"/>
  <c r="K38" s="1"/>
  <c r="M38"/>
  <c r="M39"/>
  <c r="L39" s="1"/>
  <c r="K39" s="1"/>
  <c r="L40"/>
  <c r="K40" s="1"/>
  <c r="M40"/>
  <c r="M41"/>
  <c r="L41" s="1"/>
  <c r="K41" s="1"/>
  <c r="L42"/>
  <c r="K42" s="1"/>
  <c r="M42"/>
  <c r="M43"/>
  <c r="L43" s="1"/>
  <c r="K43" s="1"/>
  <c r="L44"/>
  <c r="K44" s="1"/>
  <c r="M44"/>
  <c r="M45"/>
  <c r="L45" s="1"/>
  <c r="K45" s="1"/>
  <c r="L46"/>
  <c r="K46" s="1"/>
  <c r="M46"/>
  <c r="M47"/>
  <c r="L47" s="1"/>
  <c r="K47" s="1"/>
  <c r="L48"/>
  <c r="K48" s="1"/>
  <c r="M48"/>
  <c r="M49"/>
  <c r="L49" s="1"/>
  <c r="K49" s="1"/>
  <c r="L50"/>
  <c r="K50" s="1"/>
  <c r="M50"/>
  <c r="M51"/>
  <c r="L51" s="1"/>
  <c r="K51" s="1"/>
  <c r="L52"/>
  <c r="K52" s="1"/>
  <c r="M52"/>
  <c r="M53"/>
  <c r="L53" s="1"/>
  <c r="K53" s="1"/>
  <c r="L54"/>
  <c r="K54" s="1"/>
  <c r="M54"/>
  <c r="M55"/>
  <c r="L55" s="1"/>
  <c r="K55" s="1"/>
  <c r="L56"/>
  <c r="K56" s="1"/>
  <c r="M56"/>
  <c r="M57"/>
  <c r="L57" s="1"/>
  <c r="K57" s="1"/>
  <c r="L58"/>
  <c r="K58" s="1"/>
  <c r="M58"/>
  <c r="M59"/>
  <c r="L59" s="1"/>
  <c r="K59" s="1"/>
  <c r="L60"/>
  <c r="K60" s="1"/>
  <c r="M60"/>
  <c r="M61"/>
  <c r="L61" s="1"/>
  <c r="K61" s="1"/>
  <c r="L62"/>
  <c r="K62" s="1"/>
  <c r="M62"/>
  <c r="M63"/>
  <c r="L63" s="1"/>
  <c r="K63" s="1"/>
  <c r="L64"/>
  <c r="K64" s="1"/>
  <c r="M64"/>
  <c r="M65"/>
  <c r="L65" s="1"/>
  <c r="K65" s="1"/>
  <c r="L66"/>
  <c r="K66" s="1"/>
  <c r="M66"/>
  <c r="M67"/>
  <c r="L67" s="1"/>
  <c r="K67" s="1"/>
  <c r="L68"/>
  <c r="K68" s="1"/>
  <c r="M68"/>
  <c r="M69"/>
  <c r="L69" s="1"/>
  <c r="K69" s="1"/>
  <c r="L70"/>
  <c r="K70" s="1"/>
  <c r="M70"/>
  <c r="M71"/>
  <c r="L71" s="1"/>
  <c r="K71" s="1"/>
  <c r="M37"/>
  <c r="L37"/>
  <c r="K37" s="1"/>
  <c r="L3"/>
  <c r="K3" s="1"/>
  <c r="M3"/>
  <c r="M4"/>
  <c r="L4" s="1"/>
  <c r="K4" s="1"/>
  <c r="L5"/>
  <c r="K5" s="1"/>
  <c r="M5"/>
  <c r="M6"/>
  <c r="L6" s="1"/>
  <c r="K6" s="1"/>
  <c r="L7"/>
  <c r="K7" s="1"/>
  <c r="M7"/>
  <c r="M8"/>
  <c r="L8" s="1"/>
  <c r="K8" s="1"/>
  <c r="L9"/>
  <c r="K9" s="1"/>
  <c r="M9"/>
  <c r="M10"/>
  <c r="L10" s="1"/>
  <c r="K10" s="1"/>
  <c r="L11"/>
  <c r="K11" s="1"/>
  <c r="M11"/>
  <c r="M12"/>
  <c r="L12" s="1"/>
  <c r="K12" s="1"/>
  <c r="L13"/>
  <c r="K13" s="1"/>
  <c r="M13"/>
  <c r="M14"/>
  <c r="L14" s="1"/>
  <c r="K14" s="1"/>
  <c r="L15"/>
  <c r="K15" s="1"/>
  <c r="M15"/>
  <c r="M16"/>
  <c r="L16" s="1"/>
  <c r="K16" s="1"/>
  <c r="L17"/>
  <c r="K17" s="1"/>
  <c r="M17"/>
  <c r="M18"/>
  <c r="L18" s="1"/>
  <c r="K18" s="1"/>
  <c r="L19"/>
  <c r="K19" s="1"/>
  <c r="M19"/>
  <c r="M20"/>
  <c r="L20" s="1"/>
  <c r="K20" s="1"/>
  <c r="L21"/>
  <c r="K21" s="1"/>
  <c r="M21"/>
  <c r="M22"/>
  <c r="L22" s="1"/>
  <c r="K22" s="1"/>
  <c r="L23"/>
  <c r="K23" s="1"/>
  <c r="M23"/>
  <c r="M24"/>
  <c r="L24" s="1"/>
  <c r="K24" s="1"/>
  <c r="L25"/>
  <c r="K25" s="1"/>
  <c r="M25"/>
  <c r="M26"/>
  <c r="L26" s="1"/>
  <c r="K26" s="1"/>
  <c r="L27"/>
  <c r="K27" s="1"/>
  <c r="M27"/>
  <c r="M28"/>
  <c r="L28" s="1"/>
  <c r="K28" s="1"/>
  <c r="L29"/>
  <c r="K29" s="1"/>
  <c r="M29"/>
  <c r="M30"/>
  <c r="L30" s="1"/>
  <c r="K30" s="1"/>
  <c r="L31"/>
  <c r="K31" s="1"/>
  <c r="M31"/>
  <c r="M32"/>
  <c r="L32" s="1"/>
  <c r="K32" s="1"/>
  <c r="L33"/>
  <c r="K33" s="1"/>
  <c r="M33"/>
  <c r="M34"/>
  <c r="L34" s="1"/>
  <c r="K34" s="1"/>
  <c r="L35"/>
  <c r="K35" s="1"/>
  <c r="M35"/>
  <c r="M36"/>
  <c r="L36" s="1"/>
  <c r="K36" s="1"/>
  <c r="K2"/>
  <c r="L2"/>
  <c r="M2"/>
  <c r="K262" i="14"/>
  <c r="J262" s="1"/>
  <c r="I262" s="1"/>
  <c r="K263"/>
  <c r="J263" s="1"/>
  <c r="I263" s="1"/>
  <c r="K264"/>
  <c r="J264" s="1"/>
  <c r="I264" s="1"/>
  <c r="K265"/>
  <c r="J265" s="1"/>
  <c r="I265" s="1"/>
  <c r="K266"/>
  <c r="J266" s="1"/>
  <c r="I266" s="1"/>
  <c r="K267"/>
  <c r="J267" s="1"/>
  <c r="I267" s="1"/>
  <c r="K268"/>
  <c r="J268" s="1"/>
  <c r="I268" s="1"/>
  <c r="K269"/>
  <c r="J269" s="1"/>
  <c r="I269" s="1"/>
  <c r="K270"/>
  <c r="J270" s="1"/>
  <c r="I270" s="1"/>
  <c r="K271"/>
  <c r="J271" s="1"/>
  <c r="I271" s="1"/>
  <c r="K272"/>
  <c r="J272" s="1"/>
  <c r="I272" s="1"/>
  <c r="K273"/>
  <c r="J273" s="1"/>
  <c r="I273" s="1"/>
  <c r="K274"/>
  <c r="J274" s="1"/>
  <c r="I274" s="1"/>
  <c r="K275"/>
  <c r="J275" s="1"/>
  <c r="I275" s="1"/>
  <c r="K276"/>
  <c r="J276" s="1"/>
  <c r="I276" s="1"/>
  <c r="J277"/>
  <c r="I277" s="1"/>
  <c r="K277"/>
  <c r="K278"/>
  <c r="J278" s="1"/>
  <c r="I278" s="1"/>
  <c r="K279"/>
  <c r="J279" s="1"/>
  <c r="I279" s="1"/>
  <c r="K280"/>
  <c r="J280" s="1"/>
  <c r="I280" s="1"/>
  <c r="K281"/>
  <c r="J281" s="1"/>
  <c r="I281" s="1"/>
  <c r="K282"/>
  <c r="J282" s="1"/>
  <c r="I282" s="1"/>
  <c r="K283"/>
  <c r="J283" s="1"/>
  <c r="I283" s="1"/>
  <c r="K284"/>
  <c r="J284" s="1"/>
  <c r="I284" s="1"/>
  <c r="J285"/>
  <c r="I285" s="1"/>
  <c r="K285"/>
  <c r="K286"/>
  <c r="J286" s="1"/>
  <c r="I286" s="1"/>
  <c r="K287"/>
  <c r="J287" s="1"/>
  <c r="I287" s="1"/>
  <c r="K288"/>
  <c r="J288" s="1"/>
  <c r="I288" s="1"/>
  <c r="K289"/>
  <c r="J289" s="1"/>
  <c r="I289" s="1"/>
  <c r="K290"/>
  <c r="J290" s="1"/>
  <c r="I290" s="1"/>
  <c r="K291"/>
  <c r="J291" s="1"/>
  <c r="I291" s="1"/>
  <c r="K292"/>
  <c r="J292" s="1"/>
  <c r="I292" s="1"/>
  <c r="J293"/>
  <c r="I293" s="1"/>
  <c r="K293"/>
  <c r="K294"/>
  <c r="J294" s="1"/>
  <c r="I294" s="1"/>
  <c r="K295"/>
  <c r="J295" s="1"/>
  <c r="I295" s="1"/>
  <c r="K296"/>
  <c r="J296" s="1"/>
  <c r="I296" s="1"/>
  <c r="K297"/>
  <c r="J297" s="1"/>
  <c r="I297" s="1"/>
  <c r="K261"/>
  <c r="J261" s="1"/>
  <c r="I261" s="1"/>
  <c r="J225"/>
  <c r="I225" s="1"/>
  <c r="K225"/>
  <c r="K226"/>
  <c r="J226" s="1"/>
  <c r="I226" s="1"/>
  <c r="K227"/>
  <c r="J227" s="1"/>
  <c r="I227" s="1"/>
  <c r="K228"/>
  <c r="J228" s="1"/>
  <c r="I228" s="1"/>
  <c r="K229"/>
  <c r="J229" s="1"/>
  <c r="I229" s="1"/>
  <c r="K230"/>
  <c r="J230" s="1"/>
  <c r="I230" s="1"/>
  <c r="K231"/>
  <c r="J231" s="1"/>
  <c r="I231" s="1"/>
  <c r="K232"/>
  <c r="J232" s="1"/>
  <c r="I232" s="1"/>
  <c r="J233"/>
  <c r="I233" s="1"/>
  <c r="K233"/>
  <c r="K234"/>
  <c r="J234" s="1"/>
  <c r="I234" s="1"/>
  <c r="K235"/>
  <c r="J235" s="1"/>
  <c r="I235" s="1"/>
  <c r="K236"/>
  <c r="J236" s="1"/>
  <c r="I236" s="1"/>
  <c r="K237"/>
  <c r="J237" s="1"/>
  <c r="I237" s="1"/>
  <c r="K238"/>
  <c r="J238" s="1"/>
  <c r="I238" s="1"/>
  <c r="K239"/>
  <c r="J239" s="1"/>
  <c r="I239" s="1"/>
  <c r="K240"/>
  <c r="J240" s="1"/>
  <c r="I240" s="1"/>
  <c r="J241"/>
  <c r="I241" s="1"/>
  <c r="K241"/>
  <c r="K242"/>
  <c r="J242" s="1"/>
  <c r="I242" s="1"/>
  <c r="K243"/>
  <c r="J243" s="1"/>
  <c r="I243" s="1"/>
  <c r="K244"/>
  <c r="J244" s="1"/>
  <c r="I244" s="1"/>
  <c r="K245"/>
  <c r="J245" s="1"/>
  <c r="I245" s="1"/>
  <c r="K246"/>
  <c r="J246" s="1"/>
  <c r="I246" s="1"/>
  <c r="K247"/>
  <c r="J247" s="1"/>
  <c r="I247" s="1"/>
  <c r="K248"/>
  <c r="J248" s="1"/>
  <c r="I248" s="1"/>
  <c r="J249"/>
  <c r="I249" s="1"/>
  <c r="K249"/>
  <c r="K250"/>
  <c r="J250" s="1"/>
  <c r="I250" s="1"/>
  <c r="K251"/>
  <c r="J251" s="1"/>
  <c r="I251" s="1"/>
  <c r="K252"/>
  <c r="J252" s="1"/>
  <c r="I252" s="1"/>
  <c r="K253"/>
  <c r="J253" s="1"/>
  <c r="I253" s="1"/>
  <c r="K254"/>
  <c r="J254" s="1"/>
  <c r="I254" s="1"/>
  <c r="K255"/>
  <c r="J255" s="1"/>
  <c r="I255" s="1"/>
  <c r="K256"/>
  <c r="J256" s="1"/>
  <c r="I256" s="1"/>
  <c r="J257"/>
  <c r="I257" s="1"/>
  <c r="K257"/>
  <c r="K258"/>
  <c r="J258" s="1"/>
  <c r="I258" s="1"/>
  <c r="K259"/>
  <c r="J259" s="1"/>
  <c r="I259" s="1"/>
  <c r="K260"/>
  <c r="J260" s="1"/>
  <c r="I260" s="1"/>
  <c r="K224"/>
  <c r="J224" s="1"/>
  <c r="I224" s="1"/>
  <c r="K188"/>
  <c r="J188" s="1"/>
  <c r="I188" s="1"/>
  <c r="K189"/>
  <c r="J189" s="1"/>
  <c r="I189" s="1"/>
  <c r="J190"/>
  <c r="I190" s="1"/>
  <c r="K190"/>
  <c r="K191"/>
  <c r="J191" s="1"/>
  <c r="I191" s="1"/>
  <c r="K192"/>
  <c r="J192" s="1"/>
  <c r="I192" s="1"/>
  <c r="K193"/>
  <c r="J193" s="1"/>
  <c r="I193" s="1"/>
  <c r="K194"/>
  <c r="J194" s="1"/>
  <c r="I194" s="1"/>
  <c r="K195"/>
  <c r="J195" s="1"/>
  <c r="I195" s="1"/>
  <c r="K196"/>
  <c r="J196" s="1"/>
  <c r="I196" s="1"/>
  <c r="K197"/>
  <c r="J197" s="1"/>
  <c r="I197" s="1"/>
  <c r="K198"/>
  <c r="J198" s="1"/>
  <c r="I198" s="1"/>
  <c r="K199"/>
  <c r="J199" s="1"/>
  <c r="I199" s="1"/>
  <c r="K200"/>
  <c r="J200" s="1"/>
  <c r="I200" s="1"/>
  <c r="K201"/>
  <c r="J201" s="1"/>
  <c r="I201" s="1"/>
  <c r="K202"/>
  <c r="J202" s="1"/>
  <c r="I202" s="1"/>
  <c r="K203"/>
  <c r="J203" s="1"/>
  <c r="I203" s="1"/>
  <c r="K204"/>
  <c r="J204" s="1"/>
  <c r="I204" s="1"/>
  <c r="K205"/>
  <c r="J205" s="1"/>
  <c r="I205" s="1"/>
  <c r="K206"/>
  <c r="J206" s="1"/>
  <c r="I206" s="1"/>
  <c r="K207"/>
  <c r="J207" s="1"/>
  <c r="I207" s="1"/>
  <c r="K208"/>
  <c r="J208" s="1"/>
  <c r="I208" s="1"/>
  <c r="K209"/>
  <c r="J209" s="1"/>
  <c r="I209" s="1"/>
  <c r="K210"/>
  <c r="J210" s="1"/>
  <c r="I210" s="1"/>
  <c r="K211"/>
  <c r="J211" s="1"/>
  <c r="I211" s="1"/>
  <c r="K212"/>
  <c r="J212" s="1"/>
  <c r="I212" s="1"/>
  <c r="K213"/>
  <c r="J213" s="1"/>
  <c r="I213" s="1"/>
  <c r="K214"/>
  <c r="J214" s="1"/>
  <c r="I214" s="1"/>
  <c r="K215"/>
  <c r="J215" s="1"/>
  <c r="I215" s="1"/>
  <c r="K216"/>
  <c r="J216" s="1"/>
  <c r="I216" s="1"/>
  <c r="K217"/>
  <c r="J217" s="1"/>
  <c r="I217" s="1"/>
  <c r="K218"/>
  <c r="J218" s="1"/>
  <c r="I218" s="1"/>
  <c r="K219"/>
  <c r="J219" s="1"/>
  <c r="I219" s="1"/>
  <c r="K220"/>
  <c r="J220" s="1"/>
  <c r="I220" s="1"/>
  <c r="K221"/>
  <c r="J221" s="1"/>
  <c r="I221" s="1"/>
  <c r="K222"/>
  <c r="J222" s="1"/>
  <c r="I222" s="1"/>
  <c r="K223"/>
  <c r="J223" s="1"/>
  <c r="I223" s="1"/>
  <c r="K187"/>
  <c r="J187" s="1"/>
  <c r="I187" s="1"/>
  <c r="K151"/>
  <c r="J151" s="1"/>
  <c r="I151" s="1"/>
  <c r="K152"/>
  <c r="J152" s="1"/>
  <c r="I152" s="1"/>
  <c r="K153"/>
  <c r="J153" s="1"/>
  <c r="I153" s="1"/>
  <c r="K154"/>
  <c r="J154" s="1"/>
  <c r="I154" s="1"/>
  <c r="K155"/>
  <c r="J155" s="1"/>
  <c r="I155" s="1"/>
  <c r="K156"/>
  <c r="J156" s="1"/>
  <c r="I156" s="1"/>
  <c r="K157"/>
  <c r="J157" s="1"/>
  <c r="I157" s="1"/>
  <c r="K158"/>
  <c r="J158" s="1"/>
  <c r="I158" s="1"/>
  <c r="K159"/>
  <c r="J159" s="1"/>
  <c r="I159" s="1"/>
  <c r="K160"/>
  <c r="J160" s="1"/>
  <c r="I160" s="1"/>
  <c r="J161"/>
  <c r="I161" s="1"/>
  <c r="K161"/>
  <c r="K162"/>
  <c r="J162" s="1"/>
  <c r="I162" s="1"/>
  <c r="K163"/>
  <c r="J163" s="1"/>
  <c r="I163" s="1"/>
  <c r="K164"/>
  <c r="J164" s="1"/>
  <c r="I164" s="1"/>
  <c r="K165"/>
  <c r="J165" s="1"/>
  <c r="I165" s="1"/>
  <c r="K166"/>
  <c r="J166" s="1"/>
  <c r="I166" s="1"/>
  <c r="K167"/>
  <c r="J167" s="1"/>
  <c r="I167" s="1"/>
  <c r="K168"/>
  <c r="J168" s="1"/>
  <c r="I168" s="1"/>
  <c r="J169"/>
  <c r="I169" s="1"/>
  <c r="K169"/>
  <c r="K170"/>
  <c r="J170" s="1"/>
  <c r="I170" s="1"/>
  <c r="K171"/>
  <c r="J171" s="1"/>
  <c r="I171" s="1"/>
  <c r="K172"/>
  <c r="J172" s="1"/>
  <c r="I172" s="1"/>
  <c r="K173"/>
  <c r="J173" s="1"/>
  <c r="I173" s="1"/>
  <c r="K174"/>
  <c r="J174" s="1"/>
  <c r="I174" s="1"/>
  <c r="K175"/>
  <c r="J175" s="1"/>
  <c r="I175" s="1"/>
  <c r="K176"/>
  <c r="J176" s="1"/>
  <c r="I176" s="1"/>
  <c r="J177"/>
  <c r="I177" s="1"/>
  <c r="K177"/>
  <c r="K178"/>
  <c r="J178" s="1"/>
  <c r="I178" s="1"/>
  <c r="K179"/>
  <c r="J179" s="1"/>
  <c r="I179" s="1"/>
  <c r="K180"/>
  <c r="J180" s="1"/>
  <c r="I180" s="1"/>
  <c r="K181"/>
  <c r="J181" s="1"/>
  <c r="I181" s="1"/>
  <c r="K182"/>
  <c r="J182" s="1"/>
  <c r="I182" s="1"/>
  <c r="K183"/>
  <c r="J183" s="1"/>
  <c r="I183" s="1"/>
  <c r="K184"/>
  <c r="J184" s="1"/>
  <c r="I184" s="1"/>
  <c r="J185"/>
  <c r="I185" s="1"/>
  <c r="K185"/>
  <c r="K186"/>
  <c r="J186" s="1"/>
  <c r="I186" s="1"/>
  <c r="K150"/>
  <c r="J150" s="1"/>
  <c r="I150" s="1"/>
  <c r="K132"/>
  <c r="J132" s="1"/>
  <c r="I132" s="1"/>
  <c r="K133"/>
  <c r="J133" s="1"/>
  <c r="I133" s="1"/>
  <c r="J134"/>
  <c r="I134" s="1"/>
  <c r="K134"/>
  <c r="K135"/>
  <c r="J135" s="1"/>
  <c r="I135" s="1"/>
  <c r="K136"/>
  <c r="J136" s="1"/>
  <c r="I136" s="1"/>
  <c r="K137"/>
  <c r="J137" s="1"/>
  <c r="I137" s="1"/>
  <c r="K138"/>
  <c r="J138" s="1"/>
  <c r="I138" s="1"/>
  <c r="K139"/>
  <c r="J139" s="1"/>
  <c r="I139" s="1"/>
  <c r="K140"/>
  <c r="J140" s="1"/>
  <c r="I140" s="1"/>
  <c r="K141"/>
  <c r="J141" s="1"/>
  <c r="I141" s="1"/>
  <c r="J142"/>
  <c r="I142" s="1"/>
  <c r="K142"/>
  <c r="K143"/>
  <c r="J143" s="1"/>
  <c r="I143" s="1"/>
  <c r="K144"/>
  <c r="J144" s="1"/>
  <c r="I144" s="1"/>
  <c r="K145"/>
  <c r="J145" s="1"/>
  <c r="I145" s="1"/>
  <c r="K146"/>
  <c r="J146" s="1"/>
  <c r="I146" s="1"/>
  <c r="K147"/>
  <c r="J147" s="1"/>
  <c r="I147" s="1"/>
  <c r="K148"/>
  <c r="J148" s="1"/>
  <c r="I148" s="1"/>
  <c r="K149"/>
  <c r="J149" s="1"/>
  <c r="I149" s="1"/>
  <c r="K131"/>
  <c r="J131" s="1"/>
  <c r="I131" s="1"/>
  <c r="K114"/>
  <c r="J114" s="1"/>
  <c r="I114" s="1"/>
  <c r="K115"/>
  <c r="J115" s="1"/>
  <c r="I115" s="1"/>
  <c r="K116"/>
  <c r="J116" s="1"/>
  <c r="I116" s="1"/>
  <c r="K117"/>
  <c r="J117" s="1"/>
  <c r="I117" s="1"/>
  <c r="K118"/>
  <c r="J118" s="1"/>
  <c r="I118" s="1"/>
  <c r="K119"/>
  <c r="J119" s="1"/>
  <c r="I119" s="1"/>
  <c r="J120"/>
  <c r="I120" s="1"/>
  <c r="K120"/>
  <c r="K121"/>
  <c r="J121" s="1"/>
  <c r="I121" s="1"/>
  <c r="K122"/>
  <c r="J122" s="1"/>
  <c r="I122" s="1"/>
  <c r="K123"/>
  <c r="J123" s="1"/>
  <c r="I123" s="1"/>
  <c r="K124"/>
  <c r="J124" s="1"/>
  <c r="I124" s="1"/>
  <c r="K125"/>
  <c r="J125" s="1"/>
  <c r="I125" s="1"/>
  <c r="K126"/>
  <c r="J126" s="1"/>
  <c r="I126" s="1"/>
  <c r="K127"/>
  <c r="J127" s="1"/>
  <c r="I127" s="1"/>
  <c r="J128"/>
  <c r="I128" s="1"/>
  <c r="K128"/>
  <c r="K129"/>
  <c r="J129" s="1"/>
  <c r="I129" s="1"/>
  <c r="K130"/>
  <c r="J130" s="1"/>
  <c r="I130" s="1"/>
  <c r="K113"/>
  <c r="J113" s="1"/>
  <c r="I113" s="1"/>
  <c r="K95"/>
  <c r="J95" s="1"/>
  <c r="I95" s="1"/>
  <c r="K96"/>
  <c r="J96" s="1"/>
  <c r="I96" s="1"/>
  <c r="K97"/>
  <c r="J97" s="1"/>
  <c r="I97" s="1"/>
  <c r="K98"/>
  <c r="J98" s="1"/>
  <c r="I98" s="1"/>
  <c r="J99"/>
  <c r="I99" s="1"/>
  <c r="K99"/>
  <c r="K100"/>
  <c r="J100" s="1"/>
  <c r="I100" s="1"/>
  <c r="K101"/>
  <c r="J101" s="1"/>
  <c r="I101" s="1"/>
  <c r="K102"/>
  <c r="J102" s="1"/>
  <c r="I102" s="1"/>
  <c r="K103"/>
  <c r="J103" s="1"/>
  <c r="I103" s="1"/>
  <c r="K104"/>
  <c r="J104" s="1"/>
  <c r="I104" s="1"/>
  <c r="K105"/>
  <c r="J105" s="1"/>
  <c r="I105" s="1"/>
  <c r="K106"/>
  <c r="J106" s="1"/>
  <c r="I106" s="1"/>
  <c r="J107"/>
  <c r="I107" s="1"/>
  <c r="K107"/>
  <c r="K108"/>
  <c r="J108" s="1"/>
  <c r="I108" s="1"/>
  <c r="K109"/>
  <c r="J109" s="1"/>
  <c r="I109" s="1"/>
  <c r="K110"/>
  <c r="J110" s="1"/>
  <c r="I110" s="1"/>
  <c r="K111"/>
  <c r="J111" s="1"/>
  <c r="I111" s="1"/>
  <c r="K112"/>
  <c r="J112" s="1"/>
  <c r="I112" s="1"/>
  <c r="K94"/>
  <c r="J94" s="1"/>
  <c r="I94" s="1"/>
  <c r="K77"/>
  <c r="J77" s="1"/>
  <c r="I77" s="1"/>
  <c r="K78"/>
  <c r="J78" s="1"/>
  <c r="I78" s="1"/>
  <c r="K79"/>
  <c r="J79" s="1"/>
  <c r="I79" s="1"/>
  <c r="K80"/>
  <c r="J80" s="1"/>
  <c r="I80" s="1"/>
  <c r="K81"/>
  <c r="J81" s="1"/>
  <c r="I81" s="1"/>
  <c r="K82"/>
  <c r="J82" s="1"/>
  <c r="I82" s="1"/>
  <c r="K83"/>
  <c r="J83" s="1"/>
  <c r="I83" s="1"/>
  <c r="J84"/>
  <c r="I84" s="1"/>
  <c r="K84"/>
  <c r="K85"/>
  <c r="J85" s="1"/>
  <c r="I85" s="1"/>
  <c r="K86"/>
  <c r="J86" s="1"/>
  <c r="I86" s="1"/>
  <c r="K87"/>
  <c r="J87" s="1"/>
  <c r="I87" s="1"/>
  <c r="K88"/>
  <c r="J88" s="1"/>
  <c r="I88" s="1"/>
  <c r="K89"/>
  <c r="J89" s="1"/>
  <c r="I89" s="1"/>
  <c r="K90"/>
  <c r="J90" s="1"/>
  <c r="I90" s="1"/>
  <c r="K91"/>
  <c r="J91" s="1"/>
  <c r="I91" s="1"/>
  <c r="J92"/>
  <c r="I92" s="1"/>
  <c r="K92"/>
  <c r="K93"/>
  <c r="J93" s="1"/>
  <c r="I93" s="1"/>
  <c r="K76"/>
  <c r="J76" s="1"/>
  <c r="I76" s="1"/>
  <c r="J40"/>
  <c r="I40" s="1"/>
  <c r="K40"/>
  <c r="K41"/>
  <c r="J41" s="1"/>
  <c r="I41" s="1"/>
  <c r="K42"/>
  <c r="J42" s="1"/>
  <c r="I42" s="1"/>
  <c r="K43"/>
  <c r="J43" s="1"/>
  <c r="I43" s="1"/>
  <c r="K44"/>
  <c r="J44" s="1"/>
  <c r="I44" s="1"/>
  <c r="K45"/>
  <c r="J45" s="1"/>
  <c r="I45" s="1"/>
  <c r="K46"/>
  <c r="J46" s="1"/>
  <c r="I46" s="1"/>
  <c r="K47"/>
  <c r="J47" s="1"/>
  <c r="I47" s="1"/>
  <c r="J48"/>
  <c r="I48" s="1"/>
  <c r="K48"/>
  <c r="K49"/>
  <c r="J49" s="1"/>
  <c r="I49" s="1"/>
  <c r="K50"/>
  <c r="J50" s="1"/>
  <c r="I50" s="1"/>
  <c r="K51"/>
  <c r="J51" s="1"/>
  <c r="I51" s="1"/>
  <c r="K52"/>
  <c r="J52" s="1"/>
  <c r="I52" s="1"/>
  <c r="K53"/>
  <c r="J53" s="1"/>
  <c r="I53" s="1"/>
  <c r="K54"/>
  <c r="J54" s="1"/>
  <c r="I54" s="1"/>
  <c r="K55"/>
  <c r="J55" s="1"/>
  <c r="I55" s="1"/>
  <c r="J56"/>
  <c r="I56" s="1"/>
  <c r="K56"/>
  <c r="K57"/>
  <c r="J57" s="1"/>
  <c r="I57" s="1"/>
  <c r="K58"/>
  <c r="J58" s="1"/>
  <c r="I58" s="1"/>
  <c r="K59"/>
  <c r="J59" s="1"/>
  <c r="I59" s="1"/>
  <c r="K60"/>
  <c r="J60" s="1"/>
  <c r="I60" s="1"/>
  <c r="K61"/>
  <c r="J61" s="1"/>
  <c r="I61" s="1"/>
  <c r="K62"/>
  <c r="J62" s="1"/>
  <c r="I62" s="1"/>
  <c r="K63"/>
  <c r="J63" s="1"/>
  <c r="I63" s="1"/>
  <c r="J64"/>
  <c r="I64" s="1"/>
  <c r="K64"/>
  <c r="K65"/>
  <c r="J65" s="1"/>
  <c r="I65" s="1"/>
  <c r="K66"/>
  <c r="J66" s="1"/>
  <c r="I66" s="1"/>
  <c r="K67"/>
  <c r="J67" s="1"/>
  <c r="I67" s="1"/>
  <c r="K68"/>
  <c r="J68" s="1"/>
  <c r="I68" s="1"/>
  <c r="K69"/>
  <c r="J69" s="1"/>
  <c r="I69" s="1"/>
  <c r="K70"/>
  <c r="J70" s="1"/>
  <c r="I70" s="1"/>
  <c r="K71"/>
  <c r="J71" s="1"/>
  <c r="I71" s="1"/>
  <c r="J72"/>
  <c r="I72" s="1"/>
  <c r="K72"/>
  <c r="K73"/>
  <c r="J73" s="1"/>
  <c r="I73" s="1"/>
  <c r="K74"/>
  <c r="J74" s="1"/>
  <c r="I74" s="1"/>
  <c r="K75"/>
  <c r="J75" s="1"/>
  <c r="I75" s="1"/>
  <c r="K39"/>
  <c r="J39" s="1"/>
  <c r="I39" s="1"/>
  <c r="K22"/>
  <c r="J22" s="1"/>
  <c r="I22" s="1"/>
  <c r="K23"/>
  <c r="J23" s="1"/>
  <c r="I23" s="1"/>
  <c r="J24"/>
  <c r="I24" s="1"/>
  <c r="K24"/>
  <c r="K25"/>
  <c r="J25" s="1"/>
  <c r="I25" s="1"/>
  <c r="K26"/>
  <c r="J26" s="1"/>
  <c r="I26" s="1"/>
  <c r="K27"/>
  <c r="J27" s="1"/>
  <c r="I27" s="1"/>
  <c r="K28"/>
  <c r="J28" s="1"/>
  <c r="I28" s="1"/>
  <c r="K29"/>
  <c r="J29" s="1"/>
  <c r="I29" s="1"/>
  <c r="K30"/>
  <c r="J30" s="1"/>
  <c r="I30" s="1"/>
  <c r="K31"/>
  <c r="J31" s="1"/>
  <c r="I31" s="1"/>
  <c r="J32"/>
  <c r="I32" s="1"/>
  <c r="K32"/>
  <c r="K33"/>
  <c r="J33" s="1"/>
  <c r="I33" s="1"/>
  <c r="K34"/>
  <c r="J34" s="1"/>
  <c r="I34" s="1"/>
  <c r="K35"/>
  <c r="J35" s="1"/>
  <c r="I35" s="1"/>
  <c r="K36"/>
  <c r="J36" s="1"/>
  <c r="I36" s="1"/>
  <c r="K37"/>
  <c r="J37" s="1"/>
  <c r="I37" s="1"/>
  <c r="K38"/>
  <c r="J38" s="1"/>
  <c r="I38" s="1"/>
  <c r="K21"/>
  <c r="J21" s="1"/>
  <c r="I21" s="1"/>
  <c r="K3"/>
  <c r="J3" s="1"/>
  <c r="I3" s="1"/>
  <c r="K4"/>
  <c r="J4" s="1"/>
  <c r="I4" s="1"/>
  <c r="K5"/>
  <c r="J5" s="1"/>
  <c r="I5" s="1"/>
  <c r="K6"/>
  <c r="J6" s="1"/>
  <c r="I6" s="1"/>
  <c r="K7"/>
  <c r="J7" s="1"/>
  <c r="I7" s="1"/>
  <c r="K8"/>
  <c r="J8" s="1"/>
  <c r="I8" s="1"/>
  <c r="K9"/>
  <c r="J9" s="1"/>
  <c r="I9" s="1"/>
  <c r="K10"/>
  <c r="J10" s="1"/>
  <c r="I10" s="1"/>
  <c r="K11"/>
  <c r="J11" s="1"/>
  <c r="I11" s="1"/>
  <c r="K12"/>
  <c r="J12" s="1"/>
  <c r="I12" s="1"/>
  <c r="K13"/>
  <c r="J13" s="1"/>
  <c r="I13" s="1"/>
  <c r="K14"/>
  <c r="J14" s="1"/>
  <c r="I14" s="1"/>
  <c r="K15"/>
  <c r="J15" s="1"/>
  <c r="I15" s="1"/>
  <c r="K16"/>
  <c r="J16" s="1"/>
  <c r="I16" s="1"/>
  <c r="K17"/>
  <c r="J17" s="1"/>
  <c r="I17" s="1"/>
  <c r="K18"/>
  <c r="J18" s="1"/>
  <c r="I18" s="1"/>
  <c r="K19"/>
  <c r="J19" s="1"/>
  <c r="I19" s="1"/>
  <c r="K20"/>
  <c r="J20" s="1"/>
  <c r="I20" s="1"/>
  <c r="K2"/>
  <c r="J2" s="1"/>
  <c r="I2" s="1"/>
  <c r="K92" i="1"/>
  <c r="J92" s="1"/>
  <c r="I92" s="1"/>
  <c r="K93"/>
  <c r="J93" s="1"/>
  <c r="I93" s="1"/>
  <c r="K94"/>
  <c r="J94" s="1"/>
  <c r="I94" s="1"/>
  <c r="K91"/>
  <c r="J91" s="1"/>
  <c r="I91" s="1"/>
  <c r="K88"/>
  <c r="J88" s="1"/>
  <c r="I88" s="1"/>
  <c r="K89"/>
  <c r="J89" s="1"/>
  <c r="I89" s="1"/>
  <c r="K90"/>
  <c r="J90" s="1"/>
  <c r="I90" s="1"/>
  <c r="K87"/>
  <c r="J87"/>
  <c r="I87" s="1"/>
  <c r="K84"/>
  <c r="J84" s="1"/>
  <c r="I84" s="1"/>
  <c r="K85"/>
  <c r="J85" s="1"/>
  <c r="I85" s="1"/>
  <c r="K86"/>
  <c r="J86" s="1"/>
  <c r="I86" s="1"/>
  <c r="K83"/>
  <c r="J83" s="1"/>
  <c r="I83" s="1"/>
  <c r="K78"/>
  <c r="J78" s="1"/>
  <c r="I78" s="1"/>
  <c r="K79"/>
  <c r="J79" s="1"/>
  <c r="I79" s="1"/>
  <c r="K80"/>
  <c r="J80" s="1"/>
  <c r="I80" s="1"/>
  <c r="K81"/>
  <c r="J81" s="1"/>
  <c r="I81" s="1"/>
  <c r="K82"/>
  <c r="J82" s="1"/>
  <c r="I82" s="1"/>
  <c r="K73"/>
  <c r="J73" s="1"/>
  <c r="I73" s="1"/>
  <c r="K74"/>
  <c r="J74" s="1"/>
  <c r="I74" s="1"/>
  <c r="K75"/>
  <c r="J75" s="1"/>
  <c r="I75" s="1"/>
  <c r="K76"/>
  <c r="J76" s="1"/>
  <c r="I76" s="1"/>
  <c r="K77"/>
  <c r="J77" s="1"/>
  <c r="I77" s="1"/>
  <c r="K72"/>
  <c r="J69"/>
  <c r="I69" s="1"/>
  <c r="K69"/>
  <c r="K70"/>
  <c r="J70" s="1"/>
  <c r="I70" s="1"/>
  <c r="K71"/>
  <c r="J71" s="1"/>
  <c r="I71" s="1"/>
  <c r="J72"/>
  <c r="I72" s="1"/>
  <c r="K68"/>
  <c r="J68" s="1"/>
  <c r="I68" s="1"/>
  <c r="K64"/>
  <c r="J64" s="1"/>
  <c r="I64" s="1"/>
  <c r="K65"/>
  <c r="J65" s="1"/>
  <c r="I65" s="1"/>
  <c r="J66"/>
  <c r="I66" s="1"/>
  <c r="K66"/>
  <c r="K67"/>
  <c r="J67" s="1"/>
  <c r="I67" s="1"/>
  <c r="K63"/>
  <c r="J63" s="1"/>
  <c r="I63" s="1"/>
  <c r="K59"/>
  <c r="J59" s="1"/>
  <c r="I59" s="1"/>
  <c r="K60"/>
  <c r="J60" s="1"/>
  <c r="I60" s="1"/>
  <c r="K61"/>
  <c r="J61" s="1"/>
  <c r="I61" s="1"/>
  <c r="K62"/>
  <c r="J62" s="1"/>
  <c r="I62" s="1"/>
  <c r="K58"/>
  <c r="J58" s="1"/>
  <c r="I58" s="1"/>
  <c r="J54"/>
  <c r="I54" s="1"/>
  <c r="K54"/>
  <c r="K55"/>
  <c r="J55" s="1"/>
  <c r="I55" s="1"/>
  <c r="K56"/>
  <c r="J56" s="1"/>
  <c r="I56" s="1"/>
  <c r="K57"/>
  <c r="J57" s="1"/>
  <c r="I57" s="1"/>
  <c r="K53"/>
  <c r="J53" s="1"/>
  <c r="I53" s="1"/>
  <c r="K49"/>
  <c r="J49" s="1"/>
  <c r="I49" s="1"/>
  <c r="K50"/>
  <c r="J50" s="1"/>
  <c r="I50" s="1"/>
  <c r="J51"/>
  <c r="I51" s="1"/>
  <c r="K51"/>
  <c r="K52"/>
  <c r="J52" s="1"/>
  <c r="I52" s="1"/>
  <c r="K48"/>
  <c r="J48" s="1"/>
  <c r="I48" s="1"/>
  <c r="J44"/>
  <c r="I44" s="1"/>
  <c r="K44"/>
  <c r="K45"/>
  <c r="J45" s="1"/>
  <c r="I45" s="1"/>
  <c r="K46"/>
  <c r="J46" s="1"/>
  <c r="I46" s="1"/>
  <c r="K47"/>
  <c r="J47" s="1"/>
  <c r="I47" s="1"/>
  <c r="K43"/>
  <c r="J43" s="1"/>
  <c r="I43" s="1"/>
  <c r="K39"/>
  <c r="J39" s="1"/>
  <c r="I39" s="1"/>
  <c r="K40"/>
  <c r="J40" s="1"/>
  <c r="I40" s="1"/>
  <c r="K41"/>
  <c r="J41" s="1"/>
  <c r="I41" s="1"/>
  <c r="K42"/>
  <c r="J42" s="1"/>
  <c r="I42" s="1"/>
  <c r="K38"/>
  <c r="J38" s="1"/>
  <c r="I38" s="1"/>
  <c r="J34"/>
  <c r="I34" s="1"/>
  <c r="K34"/>
  <c r="K35"/>
  <c r="J35" s="1"/>
  <c r="I35" s="1"/>
  <c r="K36"/>
  <c r="J36" s="1"/>
  <c r="I36" s="1"/>
  <c r="K37"/>
  <c r="J37" s="1"/>
  <c r="I37" s="1"/>
  <c r="K33"/>
  <c r="J33" s="1"/>
  <c r="I33" s="1"/>
  <c r="K29"/>
  <c r="K30"/>
  <c r="J30" s="1"/>
  <c r="I30" s="1"/>
  <c r="K31"/>
  <c r="K32"/>
  <c r="J32" s="1"/>
  <c r="I32" s="1"/>
  <c r="J29"/>
  <c r="I29" s="1"/>
  <c r="J31"/>
  <c r="I31" s="1"/>
  <c r="K28"/>
  <c r="J28" s="1"/>
  <c r="I28" s="1"/>
  <c r="K23"/>
  <c r="J23" s="1"/>
  <c r="I23" s="1"/>
  <c r="K24"/>
  <c r="J24" s="1"/>
  <c r="I24" s="1"/>
  <c r="K25"/>
  <c r="J25" s="1"/>
  <c r="I25" s="1"/>
  <c r="K26"/>
  <c r="J26" s="1"/>
  <c r="I26" s="1"/>
  <c r="K27"/>
  <c r="J27" s="1"/>
  <c r="I27" s="1"/>
  <c r="K22"/>
  <c r="J22" s="1"/>
  <c r="I22" s="1"/>
  <c r="K18"/>
  <c r="J18" s="1"/>
  <c r="I18" s="1"/>
  <c r="K19"/>
  <c r="J19" s="1"/>
  <c r="I19" s="1"/>
  <c r="K20"/>
  <c r="J20" s="1"/>
  <c r="I20" s="1"/>
  <c r="K21"/>
  <c r="J21" s="1"/>
  <c r="I21" s="1"/>
  <c r="K17"/>
  <c r="J17" s="1"/>
  <c r="I17" s="1"/>
  <c r="K13"/>
  <c r="J13" s="1"/>
  <c r="I13" s="1"/>
  <c r="K14"/>
  <c r="J14" s="1"/>
  <c r="I14" s="1"/>
  <c r="K15"/>
  <c r="J15" s="1"/>
  <c r="I15" s="1"/>
  <c r="K16"/>
  <c r="J16" s="1"/>
  <c r="I16" s="1"/>
  <c r="K12"/>
  <c r="J12" s="1"/>
  <c r="I12" s="1"/>
  <c r="K8"/>
  <c r="J8" s="1"/>
  <c r="I8" s="1"/>
  <c r="K9"/>
  <c r="J9" s="1"/>
  <c r="I9" s="1"/>
  <c r="K10"/>
  <c r="J10" s="1"/>
  <c r="I10" s="1"/>
  <c r="K11"/>
  <c r="J11" s="1"/>
  <c r="I11" s="1"/>
  <c r="K7"/>
  <c r="J7"/>
  <c r="I7" s="1"/>
  <c r="K3"/>
  <c r="K4"/>
  <c r="J4" s="1"/>
  <c r="I4" s="1"/>
  <c r="K5"/>
  <c r="K6"/>
  <c r="J6" s="1"/>
  <c r="I6" s="1"/>
  <c r="K2"/>
  <c r="J3"/>
  <c r="I3" s="1"/>
  <c r="J5"/>
  <c r="I5" s="1"/>
  <c r="J2"/>
  <c r="I2" s="1"/>
  <c r="A3" i="1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3" i="1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3" i="10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3" i="9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3" i="8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3" i="7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3" i="6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2" i="4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2" i="1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3" i="1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3" i="1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2" i="5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" i="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</calcChain>
</file>

<file path=xl/sharedStrings.xml><?xml version="1.0" encoding="utf-8"?>
<sst xmlns="http://schemas.openxmlformats.org/spreadsheetml/2006/main" count="9944" uniqueCount="290">
  <si>
    <t>serial no</t>
  </si>
  <si>
    <t xml:space="preserve">Result </t>
  </si>
  <si>
    <t>species</t>
  </si>
  <si>
    <t>sheep</t>
  </si>
  <si>
    <t>negative</t>
  </si>
  <si>
    <t>Positive</t>
  </si>
  <si>
    <t>state</t>
  </si>
  <si>
    <t>locality</t>
  </si>
  <si>
    <t>goat</t>
  </si>
  <si>
    <t xml:space="preserve">country </t>
  </si>
  <si>
    <t xml:space="preserve">ELISA </t>
  </si>
  <si>
    <t xml:space="preserve">Source </t>
  </si>
  <si>
    <t xml:space="preserve">Test </t>
  </si>
  <si>
    <t xml:space="preserve">year </t>
  </si>
  <si>
    <t>2007-2008</t>
  </si>
  <si>
    <t>Serial no</t>
  </si>
  <si>
    <t>Source</t>
  </si>
  <si>
    <t xml:space="preserve">Year </t>
  </si>
  <si>
    <t>Country</t>
  </si>
  <si>
    <t>Sate</t>
  </si>
  <si>
    <t>Locality</t>
  </si>
  <si>
    <t>Species</t>
  </si>
  <si>
    <t>Sudan</t>
  </si>
  <si>
    <t>w.kordofan</t>
  </si>
  <si>
    <t xml:space="preserve">goat </t>
  </si>
  <si>
    <t>missed</t>
  </si>
  <si>
    <t>Year</t>
  </si>
  <si>
    <t>Result</t>
  </si>
  <si>
    <t xml:space="preserve">Sudan </t>
  </si>
  <si>
    <t>State</t>
  </si>
  <si>
    <t>N.Kordofan</t>
  </si>
  <si>
    <t>ELISA</t>
  </si>
  <si>
    <t xml:space="preserve">Species </t>
  </si>
  <si>
    <t xml:space="preserve">Blue Nile </t>
  </si>
  <si>
    <t xml:space="preserve">State </t>
  </si>
  <si>
    <t>Khartoum</t>
  </si>
  <si>
    <t xml:space="preserve">Elisa </t>
  </si>
  <si>
    <t>Results</t>
  </si>
  <si>
    <t>Test</t>
  </si>
  <si>
    <t>2007- 2008</t>
  </si>
  <si>
    <t>S.kordofan</t>
  </si>
  <si>
    <t>empty</t>
  </si>
  <si>
    <t>Kassala</t>
  </si>
  <si>
    <t>North state</t>
  </si>
  <si>
    <t>2007 -2008</t>
  </si>
  <si>
    <t>South darfur</t>
  </si>
  <si>
    <t xml:space="preserve">Red sea </t>
  </si>
  <si>
    <t xml:space="preserve">Elgadarif </t>
  </si>
  <si>
    <t>Elisa</t>
  </si>
  <si>
    <t>River Nile</t>
  </si>
  <si>
    <t xml:space="preserve">latidute </t>
  </si>
  <si>
    <t xml:space="preserve">longitude </t>
  </si>
  <si>
    <t xml:space="preserve">Total size </t>
  </si>
  <si>
    <t>RVf  P</t>
  </si>
  <si>
    <t xml:space="preserve">location </t>
  </si>
  <si>
    <t xml:space="preserve">CVRL/DEP/NSB/UN-OCHA </t>
  </si>
  <si>
    <t>Estimate RVF P/HH</t>
  </si>
  <si>
    <t>RVF N</t>
  </si>
  <si>
    <t>Hum pop/HH</t>
  </si>
  <si>
    <t>Ani pop/HH</t>
  </si>
  <si>
    <t>Estimated RVF P/HH</t>
  </si>
  <si>
    <t>Hum pop /HH</t>
  </si>
  <si>
    <t>Ani pop /HH</t>
  </si>
  <si>
    <t>Estimated RVF P /HH</t>
  </si>
  <si>
    <t>Estimated RVFP/HH</t>
  </si>
  <si>
    <t>RVFN</t>
  </si>
  <si>
    <t xml:space="preserve">    Alrosairis</t>
  </si>
  <si>
    <t xml:space="preserve">    Aldammazeen</t>
  </si>
  <si>
    <t xml:space="preserve">    Altadamon</t>
  </si>
  <si>
    <t xml:space="preserve">    Baaw</t>
  </si>
  <si>
    <t xml:space="preserve">    Geesan</t>
  </si>
  <si>
    <t xml:space="preserve">    Alkurmook</t>
  </si>
  <si>
    <t>El roseires</t>
  </si>
  <si>
    <t xml:space="preserve">    Alssalam</t>
  </si>
  <si>
    <t>El salam</t>
  </si>
  <si>
    <t>Ed damazin</t>
  </si>
  <si>
    <t>Roro</t>
  </si>
  <si>
    <t>Bout</t>
  </si>
  <si>
    <t>Bau</t>
  </si>
  <si>
    <t>Wedabok</t>
  </si>
  <si>
    <t xml:space="preserve">Masfa </t>
  </si>
  <si>
    <t xml:space="preserve">Geissan </t>
  </si>
  <si>
    <t>Akilili</t>
  </si>
  <si>
    <t>El kurmuk</t>
  </si>
  <si>
    <t>Kereng kereng</t>
  </si>
  <si>
    <t xml:space="preserve">Wadaka </t>
  </si>
  <si>
    <t xml:space="preserve">        Karari</t>
  </si>
  <si>
    <t xml:space="preserve">        Ombaddaa</t>
  </si>
  <si>
    <t xml:space="preserve">        Omdurmaan</t>
  </si>
  <si>
    <t xml:space="preserve">        Bahri</t>
  </si>
  <si>
    <t xml:space="preserve">        Shareq_Alneel</t>
  </si>
  <si>
    <t xml:space="preserve">        Alkhartoum</t>
  </si>
  <si>
    <t xml:space="preserve">        Jabal_awliya</t>
  </si>
  <si>
    <t>Karari</t>
  </si>
  <si>
    <t>Um badah</t>
  </si>
  <si>
    <t>Omdurman</t>
  </si>
  <si>
    <t xml:space="preserve">abu seid </t>
  </si>
  <si>
    <t>Khartoum North</t>
  </si>
  <si>
    <t xml:space="preserve">Hag yusuf </t>
  </si>
  <si>
    <t>Bir abu saleh</t>
  </si>
  <si>
    <t>Abu delelq</t>
  </si>
  <si>
    <t>umm dhibban</t>
  </si>
  <si>
    <t xml:space="preserve">khartoum </t>
  </si>
  <si>
    <t>Jebel aulya</t>
  </si>
  <si>
    <t xml:space="preserve">        Ubu Hamad</t>
  </si>
  <si>
    <t xml:space="preserve">        Berbar</t>
  </si>
  <si>
    <t xml:space="preserve">        Atbara</t>
  </si>
  <si>
    <t xml:space="preserve">        Eldamar</t>
  </si>
  <si>
    <t xml:space="preserve">        Shendi</t>
  </si>
  <si>
    <t xml:space="preserve">        Elmatamma</t>
  </si>
  <si>
    <t>Sherri island</t>
  </si>
  <si>
    <t>El kab</t>
  </si>
  <si>
    <t>Abu hamad</t>
  </si>
  <si>
    <t>shereik</t>
  </si>
  <si>
    <t>El Ibediyya</t>
  </si>
  <si>
    <t>Elbauga</t>
  </si>
  <si>
    <t>Berber</t>
  </si>
  <si>
    <t xml:space="preserve">Atbara </t>
  </si>
  <si>
    <t>Sola</t>
  </si>
  <si>
    <t xml:space="preserve">Ed damer </t>
  </si>
  <si>
    <t xml:space="preserve">Seedon </t>
  </si>
  <si>
    <t xml:space="preserve">Shendi </t>
  </si>
  <si>
    <t xml:space="preserve">El matamma </t>
  </si>
  <si>
    <t xml:space="preserve">Bir abu hamed </t>
  </si>
  <si>
    <t xml:space="preserve">        Albutana</t>
  </si>
  <si>
    <t xml:space="preserve">        Alfashaqaa</t>
  </si>
  <si>
    <t xml:space="preserve">        Algadarif Central</t>
  </si>
  <si>
    <t xml:space="preserve">        Algadarif Town</t>
  </si>
  <si>
    <t xml:space="preserve">        Alfaow</t>
  </si>
  <si>
    <t xml:space="preserve">        Alrraha</t>
  </si>
  <si>
    <t xml:space="preserve">        Qalaannahaal</t>
  </si>
  <si>
    <t xml:space="preserve">        Algallabat West (Kassab)</t>
  </si>
  <si>
    <t xml:space="preserve">        Algooraishaa</t>
  </si>
  <si>
    <t xml:space="preserve">        Alqalabat East</t>
  </si>
  <si>
    <t xml:space="preserve">El butana </t>
  </si>
  <si>
    <t xml:space="preserve">El fashaga </t>
  </si>
  <si>
    <t xml:space="preserve">middle gedaref </t>
  </si>
  <si>
    <t>gedaref</t>
  </si>
  <si>
    <t xml:space="preserve">El faw </t>
  </si>
  <si>
    <t>El hawatah</t>
  </si>
  <si>
    <t>mafaza</t>
  </si>
  <si>
    <t>Qala'el nahal</t>
  </si>
  <si>
    <t>kassab</t>
  </si>
  <si>
    <t>Mashra bandaghau</t>
  </si>
  <si>
    <t>El quresha</t>
  </si>
  <si>
    <t xml:space="preserve">Doka </t>
  </si>
  <si>
    <t xml:space="preserve">Basunda </t>
  </si>
  <si>
    <t xml:space="preserve">    Jabrat_ elshiekh</t>
  </si>
  <si>
    <t xml:space="preserve">    Soadari</t>
  </si>
  <si>
    <t xml:space="preserve">    Baraa</t>
  </si>
  <si>
    <t xml:space="preserve">    Omrowabaa</t>
  </si>
  <si>
    <t xml:space="preserve">    Alnuhood</t>
  </si>
  <si>
    <t xml:space="preserve">    Sheekan</t>
  </si>
  <si>
    <t xml:space="preserve">    Abuzabad</t>
  </si>
  <si>
    <t xml:space="preserve">    Wadbandaa</t>
  </si>
  <si>
    <t xml:space="preserve">    Ghibaish</t>
  </si>
  <si>
    <t>Jeberat  El sheikh</t>
  </si>
  <si>
    <t xml:space="preserve">El Wuz </t>
  </si>
  <si>
    <t>Kagmar</t>
  </si>
  <si>
    <t>Sodari</t>
  </si>
  <si>
    <t xml:space="preserve">Hamrat El sheikh </t>
  </si>
  <si>
    <t>Umm Badr</t>
  </si>
  <si>
    <t xml:space="preserve">Bara </t>
  </si>
  <si>
    <t>Umm Kereidim</t>
  </si>
  <si>
    <t>El mazrub</t>
  </si>
  <si>
    <t xml:space="preserve">Umm rawaha </t>
  </si>
  <si>
    <t xml:space="preserve">El rahad </t>
  </si>
  <si>
    <t>Iyal  bakhit</t>
  </si>
  <si>
    <t xml:space="preserve">Foga </t>
  </si>
  <si>
    <t xml:space="preserve">en nhoud </t>
  </si>
  <si>
    <t xml:space="preserve">El obeid </t>
  </si>
  <si>
    <t xml:space="preserve">Abu haraz </t>
  </si>
  <si>
    <t>Kazgeil</t>
  </si>
  <si>
    <t xml:space="preserve">Abu zabad </t>
  </si>
  <si>
    <t>Wad bandah</t>
  </si>
  <si>
    <t xml:space="preserve">Sagha </t>
  </si>
  <si>
    <t>Ghubaysh</t>
  </si>
  <si>
    <t xml:space="preserve">Alrashaad </t>
  </si>
  <si>
    <t xml:space="preserve">    AbuJibaihaa</t>
  </si>
  <si>
    <t xml:space="preserve">    Aldilanj</t>
  </si>
  <si>
    <t xml:space="preserve">    Kadoogli</t>
  </si>
  <si>
    <t xml:space="preserve">    Assalam</t>
  </si>
  <si>
    <t xml:space="preserve">    Taloadi</t>
  </si>
  <si>
    <t xml:space="preserve">    Lagawah</t>
  </si>
  <si>
    <t xml:space="preserve">    Kailak</t>
  </si>
  <si>
    <t xml:space="preserve">    Abyei</t>
  </si>
  <si>
    <t xml:space="preserve">Rashad </t>
  </si>
  <si>
    <t>Al abbasiya</t>
  </si>
  <si>
    <t xml:space="preserve">Abu Kershola </t>
  </si>
  <si>
    <t xml:space="preserve">Sirajiya </t>
  </si>
  <si>
    <t>Abu jubaiha</t>
  </si>
  <si>
    <t xml:space="preserve">Wakara </t>
  </si>
  <si>
    <t>Hammadi</t>
  </si>
  <si>
    <t>Dibebad</t>
  </si>
  <si>
    <t>Dalami</t>
  </si>
  <si>
    <t xml:space="preserve">Habila </t>
  </si>
  <si>
    <t xml:space="preserve">Delling </t>
  </si>
  <si>
    <t xml:space="preserve">Salara </t>
  </si>
  <si>
    <t>Kurgol</t>
  </si>
  <si>
    <t>Kadugli</t>
  </si>
  <si>
    <t xml:space="preserve">El fula </t>
  </si>
  <si>
    <t>Kigeira</t>
  </si>
  <si>
    <t>Babanussa</t>
  </si>
  <si>
    <t>El Tibbun</t>
  </si>
  <si>
    <t>Kologi</t>
  </si>
  <si>
    <t>Talodi</t>
  </si>
  <si>
    <t xml:space="preserve">Al sunut </t>
  </si>
  <si>
    <t>Lagawa</t>
  </si>
  <si>
    <t>Harazaya</t>
  </si>
  <si>
    <t>kharasan</t>
  </si>
  <si>
    <t>Keilak</t>
  </si>
  <si>
    <t>Muglad</t>
  </si>
  <si>
    <t>Meiram</t>
  </si>
  <si>
    <t>Abyei</t>
  </si>
  <si>
    <t xml:space="preserve">    Eldalta North</t>
  </si>
  <si>
    <t xml:space="preserve">    Hamashkoreeb</t>
  </si>
  <si>
    <t xml:space="preserve">    Talkook</t>
  </si>
  <si>
    <t xml:space="preserve">    Aroma Rural</t>
  </si>
  <si>
    <t xml:space="preserve">    Kassala West</t>
  </si>
  <si>
    <t xml:space="preserve">    Kassala Town</t>
  </si>
  <si>
    <t xml:space="preserve">    Kassala Rural</t>
  </si>
  <si>
    <t xml:space="preserve">    New Halfa</t>
  </si>
  <si>
    <t xml:space="preserve">    Nahr Atbara</t>
  </si>
  <si>
    <t xml:space="preserve">    Khashm Elgirba</t>
  </si>
  <si>
    <t xml:space="preserve">    Wad Alhilaio</t>
  </si>
  <si>
    <t>North delta</t>
  </si>
  <si>
    <t>Hamashkoreeb</t>
  </si>
  <si>
    <t>Telkok</t>
  </si>
  <si>
    <t xml:space="preserve">Gash delta </t>
  </si>
  <si>
    <t xml:space="preserve">W.Kassala </t>
  </si>
  <si>
    <t xml:space="preserve">Kassala </t>
  </si>
  <si>
    <t xml:space="preserve">Reefi kassala </t>
  </si>
  <si>
    <t xml:space="preserve">New Halfa </t>
  </si>
  <si>
    <t>Atbara river</t>
  </si>
  <si>
    <t>khashm el girba</t>
  </si>
  <si>
    <t>Wad el helew</t>
  </si>
  <si>
    <t xml:space="preserve">        Halfa  </t>
  </si>
  <si>
    <t xml:space="preserve">        Dalgo  </t>
  </si>
  <si>
    <t xml:space="preserve">        Alborgaig  </t>
  </si>
  <si>
    <t xml:space="preserve">        Dongla  </t>
  </si>
  <si>
    <t xml:space="preserve">        Algolid  </t>
  </si>
  <si>
    <t xml:space="preserve">        Aldabba  </t>
  </si>
  <si>
    <t xml:space="preserve">        Marawi  </t>
  </si>
  <si>
    <t xml:space="preserve">halfa </t>
  </si>
  <si>
    <t>Delgo</t>
  </si>
  <si>
    <t>Barqa</t>
  </si>
  <si>
    <t>Kerma</t>
  </si>
  <si>
    <t>Dongola</t>
  </si>
  <si>
    <t>El golid</t>
  </si>
  <si>
    <t>Ed debba</t>
  </si>
  <si>
    <t xml:space="preserve">Karima </t>
  </si>
  <si>
    <t>Marawi</t>
  </si>
  <si>
    <t xml:space="preserve">    Shiairyya</t>
  </si>
  <si>
    <t>Nayala</t>
  </si>
  <si>
    <t>Sharq jabel marra</t>
  </si>
  <si>
    <t xml:space="preserve">Kass </t>
  </si>
  <si>
    <t>Ed El fursan</t>
  </si>
  <si>
    <t xml:space="preserve">    Aldiain</t>
  </si>
  <si>
    <t xml:space="preserve">    Adeela</t>
  </si>
  <si>
    <t xml:space="preserve">Tullus </t>
  </si>
  <si>
    <t>Rahad El berdi</t>
  </si>
  <si>
    <t>Buram</t>
  </si>
  <si>
    <t xml:space="preserve">    Bahr-Alarab</t>
  </si>
  <si>
    <t xml:space="preserve">    Niyala</t>
  </si>
  <si>
    <t xml:space="preserve">    Jabal-Marra East</t>
  </si>
  <si>
    <t xml:space="preserve">    Id-Alfursaan</t>
  </si>
  <si>
    <t xml:space="preserve">    Tolus</t>
  </si>
  <si>
    <t xml:space="preserve">    Rihaid-Albirdi</t>
  </si>
  <si>
    <t xml:space="preserve">    Booram</t>
  </si>
  <si>
    <t xml:space="preserve">    Halayib</t>
  </si>
  <si>
    <t xml:space="preserve">    Alghanib</t>
  </si>
  <si>
    <t xml:space="preserve">    Portsudan</t>
  </si>
  <si>
    <t xml:space="preserve">    Sawaakin</t>
  </si>
  <si>
    <t xml:space="preserve">    Sinkat</t>
  </si>
  <si>
    <t xml:space="preserve">    Hayaa</t>
  </si>
  <si>
    <t xml:space="preserve">    Toakar</t>
  </si>
  <si>
    <t xml:space="preserve">    Aqeeg</t>
  </si>
  <si>
    <t xml:space="preserve">Marsa oseif </t>
  </si>
  <si>
    <t xml:space="preserve">Jabet </t>
  </si>
  <si>
    <t>el qaneb</t>
  </si>
  <si>
    <t>Port sudan</t>
  </si>
  <si>
    <t xml:space="preserve">Suakin </t>
  </si>
  <si>
    <t xml:space="preserve">Sinkat </t>
  </si>
  <si>
    <t xml:space="preserve">Haya </t>
  </si>
  <si>
    <t>derudeb</t>
  </si>
  <si>
    <t xml:space="preserve">Toker </t>
  </si>
  <si>
    <t xml:space="preserve">agig </t>
  </si>
  <si>
    <t xml:space="preserve">Qarora </t>
  </si>
  <si>
    <t>CVRL/AHEDC/NSB/UN-OCHA</t>
  </si>
  <si>
    <t xml:space="preserve">CVRL/AHEDC/NSB/UN-OCHA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</si>
</sst>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"/>
  </numFmts>
  <fonts count="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Border="1"/>
    <xf numFmtId="0" fontId="3" fillId="0" borderId="0" xfId="0" applyFont="1" applyFill="1" applyBorder="1"/>
    <xf numFmtId="0" fontId="1" fillId="2" borderId="0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4" fillId="2" borderId="0" xfId="0" applyFont="1" applyFill="1" applyBorder="1" applyAlignment="1">
      <alignment horizontal="center" vertical="top" wrapText="1" readingOrder="2"/>
    </xf>
    <xf numFmtId="0" fontId="4" fillId="0" borderId="0" xfId="0" applyFont="1" applyFill="1" applyBorder="1" applyAlignment="1">
      <alignment horizontal="center" vertical="top" wrapText="1" readingOrder="2"/>
    </xf>
    <xf numFmtId="0" fontId="4" fillId="0" borderId="0" xfId="0" applyFont="1" applyFill="1" applyBorder="1" applyAlignment="1">
      <alignment horizontal="left" vertical="top" wrapText="1" readingOrder="2"/>
    </xf>
    <xf numFmtId="166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workbookViewId="0">
      <selection activeCell="Q4" sqref="Q4"/>
    </sheetView>
  </sheetViews>
  <sheetFormatPr defaultRowHeight="11.25"/>
  <cols>
    <col min="1" max="1" width="9.140625" style="1"/>
    <col min="2" max="2" width="11.140625" style="1" customWidth="1"/>
    <col min="3" max="3" width="7.140625" style="1" customWidth="1"/>
    <col min="4" max="4" width="6.85546875" style="1" customWidth="1"/>
    <col min="5" max="5" width="8.28515625" style="1" customWidth="1"/>
    <col min="6" max="6" width="11.85546875" style="1" customWidth="1"/>
    <col min="7" max="7" width="13.140625" style="1" customWidth="1"/>
    <col min="8" max="8" width="9.140625" style="1" customWidth="1"/>
    <col min="9" max="9" width="9.5703125" style="1" customWidth="1"/>
    <col min="10" max="10" width="8.85546875" style="1" customWidth="1"/>
    <col min="11" max="11" width="13.140625" style="1" customWidth="1"/>
    <col min="12" max="12" width="8.42578125" style="1" customWidth="1"/>
    <col min="13" max="13" width="8.28515625" style="1" customWidth="1"/>
    <col min="14" max="14" width="8.42578125" style="1" customWidth="1"/>
    <col min="15" max="15" width="11" style="1" customWidth="1"/>
    <col min="16" max="16" width="8.85546875" style="1" customWidth="1"/>
    <col min="17" max="16384" width="9.140625" style="1"/>
  </cols>
  <sheetData>
    <row r="1" spans="1:16" s="2" customFormat="1">
      <c r="A1" s="2" t="s">
        <v>0</v>
      </c>
      <c r="B1" s="2" t="s">
        <v>11</v>
      </c>
      <c r="C1" s="2" t="s">
        <v>13</v>
      </c>
      <c r="D1" s="2" t="s">
        <v>9</v>
      </c>
      <c r="E1" s="2" t="s">
        <v>6</v>
      </c>
      <c r="F1" s="2" t="s">
        <v>7</v>
      </c>
      <c r="G1" s="2" t="s">
        <v>54</v>
      </c>
      <c r="H1" s="2" t="s">
        <v>52</v>
      </c>
      <c r="I1" s="2" t="s">
        <v>57</v>
      </c>
      <c r="J1" s="2" t="s">
        <v>53</v>
      </c>
      <c r="K1" s="2" t="s">
        <v>56</v>
      </c>
      <c r="L1" s="2" t="s">
        <v>2</v>
      </c>
      <c r="M1" s="2" t="s">
        <v>1</v>
      </c>
      <c r="N1" s="2" t="s">
        <v>12</v>
      </c>
      <c r="O1" s="2" t="s">
        <v>58</v>
      </c>
      <c r="P1" s="2" t="s">
        <v>59</v>
      </c>
    </row>
    <row r="2" spans="1:16">
      <c r="A2" s="1">
        <f>A284+1</f>
        <v>1</v>
      </c>
      <c r="B2" s="1">
        <v>1</v>
      </c>
      <c r="C2" s="1">
        <v>2</v>
      </c>
      <c r="D2" s="1">
        <v>3</v>
      </c>
      <c r="E2" s="1">
        <v>1</v>
      </c>
      <c r="F2" s="22">
        <v>1</v>
      </c>
      <c r="G2" s="4">
        <v>1</v>
      </c>
      <c r="H2" s="7">
        <v>66258</v>
      </c>
      <c r="I2" s="9">
        <f>H2-J2</f>
        <v>0</v>
      </c>
      <c r="J2" s="1">
        <f>K2*H2</f>
        <v>66258</v>
      </c>
      <c r="K2" s="8">
        <f>5/5</f>
        <v>1</v>
      </c>
      <c r="L2" s="1" t="s">
        <v>8</v>
      </c>
      <c r="M2" s="1">
        <v>1</v>
      </c>
      <c r="N2" s="1" t="s">
        <v>10</v>
      </c>
      <c r="O2" s="6">
        <v>15272</v>
      </c>
      <c r="P2" s="7">
        <v>66258</v>
      </c>
    </row>
    <row r="3" spans="1:16">
      <c r="A3" s="1">
        <f t="shared" ref="A3:A34" si="0">A2+1</f>
        <v>2</v>
      </c>
      <c r="B3" s="1">
        <v>1</v>
      </c>
      <c r="C3" s="1">
        <v>2</v>
      </c>
      <c r="D3" s="1">
        <v>3</v>
      </c>
      <c r="E3" s="1">
        <v>1</v>
      </c>
      <c r="F3" s="22">
        <v>1</v>
      </c>
      <c r="G3" s="4">
        <v>1</v>
      </c>
      <c r="H3" s="7">
        <v>66258</v>
      </c>
      <c r="I3" s="9">
        <f t="shared" ref="I3:I7" si="1">H3-J3</f>
        <v>0</v>
      </c>
      <c r="J3" s="1">
        <f t="shared" ref="J3:J7" si="2">K3*H3</f>
        <v>66258</v>
      </c>
      <c r="K3" s="8">
        <f t="shared" ref="K3:K6" si="3">5/5</f>
        <v>1</v>
      </c>
      <c r="L3" s="1" t="s">
        <v>8</v>
      </c>
      <c r="M3" s="1">
        <v>1</v>
      </c>
      <c r="N3" s="1" t="s">
        <v>10</v>
      </c>
      <c r="O3" s="6">
        <v>15272</v>
      </c>
      <c r="P3" s="7">
        <v>66258</v>
      </c>
    </row>
    <row r="4" spans="1:16">
      <c r="A4" s="1">
        <f t="shared" si="0"/>
        <v>3</v>
      </c>
      <c r="B4" s="1">
        <v>1</v>
      </c>
      <c r="C4" s="1">
        <v>2</v>
      </c>
      <c r="D4" s="1">
        <v>3</v>
      </c>
      <c r="E4" s="1">
        <v>1</v>
      </c>
      <c r="F4" s="22">
        <v>1</v>
      </c>
      <c r="G4" s="4">
        <v>1</v>
      </c>
      <c r="H4" s="7">
        <v>66258</v>
      </c>
      <c r="I4" s="9">
        <f t="shared" si="1"/>
        <v>0</v>
      </c>
      <c r="J4" s="1">
        <f t="shared" si="2"/>
        <v>66258</v>
      </c>
      <c r="K4" s="8">
        <f t="shared" si="3"/>
        <v>1</v>
      </c>
      <c r="L4" s="1" t="s">
        <v>8</v>
      </c>
      <c r="M4" s="1">
        <v>1</v>
      </c>
      <c r="N4" s="1" t="s">
        <v>10</v>
      </c>
      <c r="O4" s="6">
        <v>15272</v>
      </c>
      <c r="P4" s="7">
        <v>66258</v>
      </c>
    </row>
    <row r="5" spans="1:16">
      <c r="A5" s="1">
        <f t="shared" si="0"/>
        <v>4</v>
      </c>
      <c r="B5" s="1">
        <v>1</v>
      </c>
      <c r="C5" s="1">
        <v>2</v>
      </c>
      <c r="D5" s="1">
        <v>3</v>
      </c>
      <c r="E5" s="1">
        <v>1</v>
      </c>
      <c r="F5" s="22">
        <v>1</v>
      </c>
      <c r="G5" s="4">
        <v>1</v>
      </c>
      <c r="H5" s="7">
        <v>66258</v>
      </c>
      <c r="I5" s="9">
        <f t="shared" si="1"/>
        <v>0</v>
      </c>
      <c r="J5" s="1">
        <f t="shared" si="2"/>
        <v>66258</v>
      </c>
      <c r="K5" s="8">
        <f t="shared" si="3"/>
        <v>1</v>
      </c>
      <c r="L5" s="1" t="s">
        <v>8</v>
      </c>
      <c r="M5" s="1">
        <v>1</v>
      </c>
      <c r="N5" s="1" t="s">
        <v>10</v>
      </c>
      <c r="O5" s="6">
        <v>15272</v>
      </c>
      <c r="P5" s="7">
        <v>66258</v>
      </c>
    </row>
    <row r="6" spans="1:16">
      <c r="A6" s="1">
        <f t="shared" si="0"/>
        <v>5</v>
      </c>
      <c r="B6" s="1">
        <v>1</v>
      </c>
      <c r="C6" s="1">
        <v>2</v>
      </c>
      <c r="D6" s="1">
        <v>3</v>
      </c>
      <c r="E6" s="1">
        <v>1</v>
      </c>
      <c r="F6" s="22">
        <v>1</v>
      </c>
      <c r="G6" s="4">
        <v>1</v>
      </c>
      <c r="H6" s="7">
        <v>66258</v>
      </c>
      <c r="I6" s="9">
        <f t="shared" si="1"/>
        <v>0</v>
      </c>
      <c r="J6" s="1">
        <f t="shared" si="2"/>
        <v>66258</v>
      </c>
      <c r="K6" s="8">
        <f t="shared" si="3"/>
        <v>1</v>
      </c>
      <c r="L6" s="1" t="s">
        <v>8</v>
      </c>
      <c r="M6" s="1">
        <v>1</v>
      </c>
      <c r="N6" s="1" t="s">
        <v>10</v>
      </c>
      <c r="O6" s="6">
        <v>15272</v>
      </c>
      <c r="P6" s="7">
        <v>66258</v>
      </c>
    </row>
    <row r="7" spans="1:16">
      <c r="A7" s="1">
        <f t="shared" si="0"/>
        <v>6</v>
      </c>
      <c r="B7" s="1">
        <v>1</v>
      </c>
      <c r="C7" s="1">
        <v>2</v>
      </c>
      <c r="D7" s="1">
        <v>3</v>
      </c>
      <c r="E7" s="1">
        <v>1</v>
      </c>
      <c r="F7" s="22">
        <v>1</v>
      </c>
      <c r="G7" s="4">
        <v>2</v>
      </c>
      <c r="H7" s="7">
        <v>1080494</v>
      </c>
      <c r="I7" s="9">
        <f t="shared" si="1"/>
        <v>864395.2</v>
      </c>
      <c r="J7" s="1">
        <f t="shared" si="2"/>
        <v>216098.80000000002</v>
      </c>
      <c r="K7" s="8">
        <f>1/5</f>
        <v>0.2</v>
      </c>
      <c r="L7" s="1" t="s">
        <v>8</v>
      </c>
      <c r="M7" s="1">
        <v>0</v>
      </c>
      <c r="N7" s="1" t="s">
        <v>10</v>
      </c>
      <c r="O7" s="7">
        <v>24109</v>
      </c>
      <c r="P7" s="7">
        <v>1080494</v>
      </c>
    </row>
    <row r="8" spans="1:16">
      <c r="A8" s="1">
        <f t="shared" si="0"/>
        <v>7</v>
      </c>
      <c r="B8" s="1">
        <v>1</v>
      </c>
      <c r="C8" s="1">
        <v>2</v>
      </c>
      <c r="D8" s="1">
        <v>3</v>
      </c>
      <c r="E8" s="1">
        <v>1</v>
      </c>
      <c r="F8" s="22">
        <v>1</v>
      </c>
      <c r="G8" s="5">
        <v>2</v>
      </c>
      <c r="H8" s="7">
        <v>1080494</v>
      </c>
      <c r="I8" s="9">
        <f t="shared" ref="I8:I12" si="4">H8-J8</f>
        <v>864395.2</v>
      </c>
      <c r="J8" s="1">
        <f t="shared" ref="J8:J12" si="5">K8*H8</f>
        <v>216098.80000000002</v>
      </c>
      <c r="K8" s="8">
        <f t="shared" ref="K8:K11" si="6">1/5</f>
        <v>0.2</v>
      </c>
      <c r="L8" s="1" t="s">
        <v>8</v>
      </c>
      <c r="M8" s="1">
        <v>0</v>
      </c>
      <c r="N8" s="1" t="s">
        <v>10</v>
      </c>
      <c r="O8" s="7">
        <v>24109</v>
      </c>
      <c r="P8" s="7">
        <v>1080494</v>
      </c>
    </row>
    <row r="9" spans="1:16">
      <c r="A9" s="1">
        <f t="shared" si="0"/>
        <v>8</v>
      </c>
      <c r="B9" s="1">
        <v>1</v>
      </c>
      <c r="C9" s="1">
        <v>2</v>
      </c>
      <c r="D9" s="1">
        <v>3</v>
      </c>
      <c r="E9" s="1">
        <v>1</v>
      </c>
      <c r="F9" s="22">
        <v>1</v>
      </c>
      <c r="G9" s="5">
        <v>2</v>
      </c>
      <c r="H9" s="7">
        <v>1080494</v>
      </c>
      <c r="I9" s="9">
        <f t="shared" si="4"/>
        <v>864395.2</v>
      </c>
      <c r="J9" s="1">
        <f t="shared" si="5"/>
        <v>216098.80000000002</v>
      </c>
      <c r="K9" s="8">
        <f t="shared" si="6"/>
        <v>0.2</v>
      </c>
      <c r="L9" s="1" t="s">
        <v>8</v>
      </c>
      <c r="M9" s="1">
        <v>0</v>
      </c>
      <c r="N9" s="1" t="s">
        <v>10</v>
      </c>
      <c r="O9" s="7">
        <v>24109</v>
      </c>
      <c r="P9" s="7">
        <v>1080494</v>
      </c>
    </row>
    <row r="10" spans="1:16">
      <c r="A10" s="1">
        <f t="shared" si="0"/>
        <v>9</v>
      </c>
      <c r="B10" s="1">
        <v>1</v>
      </c>
      <c r="C10" s="1">
        <v>2</v>
      </c>
      <c r="D10" s="1">
        <v>3</v>
      </c>
      <c r="E10" s="1">
        <v>1</v>
      </c>
      <c r="F10" s="22">
        <v>1</v>
      </c>
      <c r="G10" s="5">
        <v>2</v>
      </c>
      <c r="H10" s="7">
        <v>1080494</v>
      </c>
      <c r="I10" s="9">
        <f t="shared" si="4"/>
        <v>864395.2</v>
      </c>
      <c r="J10" s="1">
        <f t="shared" si="5"/>
        <v>216098.80000000002</v>
      </c>
      <c r="K10" s="8">
        <f t="shared" si="6"/>
        <v>0.2</v>
      </c>
      <c r="L10" s="1" t="s">
        <v>8</v>
      </c>
      <c r="M10" s="1">
        <v>1</v>
      </c>
      <c r="N10" s="1" t="s">
        <v>10</v>
      </c>
      <c r="O10" s="7">
        <v>24109</v>
      </c>
      <c r="P10" s="7">
        <v>1080494</v>
      </c>
    </row>
    <row r="11" spans="1:16">
      <c r="A11" s="1">
        <f t="shared" si="0"/>
        <v>10</v>
      </c>
      <c r="B11" s="1">
        <v>1</v>
      </c>
      <c r="C11" s="1">
        <v>2</v>
      </c>
      <c r="D11" s="1">
        <v>3</v>
      </c>
      <c r="E11" s="1">
        <v>1</v>
      </c>
      <c r="F11" s="22">
        <v>1</v>
      </c>
      <c r="G11" s="4">
        <v>2</v>
      </c>
      <c r="H11" s="7">
        <v>1080494</v>
      </c>
      <c r="I11" s="9">
        <f t="shared" si="4"/>
        <v>864395.2</v>
      </c>
      <c r="J11" s="1">
        <f t="shared" si="5"/>
        <v>216098.80000000002</v>
      </c>
      <c r="K11" s="8">
        <f t="shared" si="6"/>
        <v>0.2</v>
      </c>
      <c r="L11" s="1" t="s">
        <v>8</v>
      </c>
      <c r="M11" s="1">
        <v>0</v>
      </c>
      <c r="N11" s="1" t="s">
        <v>10</v>
      </c>
      <c r="O11" s="7">
        <v>24109</v>
      </c>
      <c r="P11" s="7">
        <v>1080494</v>
      </c>
    </row>
    <row r="12" spans="1:16">
      <c r="A12" s="1">
        <f t="shared" si="0"/>
        <v>11</v>
      </c>
      <c r="B12" s="1">
        <v>1</v>
      </c>
      <c r="C12" s="1">
        <v>2</v>
      </c>
      <c r="D12" s="1">
        <v>3</v>
      </c>
      <c r="E12" s="1">
        <v>1</v>
      </c>
      <c r="F12" s="22">
        <v>1</v>
      </c>
      <c r="G12" s="5">
        <v>3</v>
      </c>
      <c r="H12" s="31">
        <v>94619.7</v>
      </c>
      <c r="I12" s="1">
        <f t="shared" si="4"/>
        <v>37847.879999999997</v>
      </c>
      <c r="J12" s="1">
        <f t="shared" si="5"/>
        <v>56771.82</v>
      </c>
      <c r="K12" s="1">
        <f>3/5</f>
        <v>0.6</v>
      </c>
      <c r="L12" s="1" t="s">
        <v>8</v>
      </c>
      <c r="M12" s="1">
        <v>0</v>
      </c>
      <c r="N12" s="1" t="s">
        <v>10</v>
      </c>
      <c r="O12" s="7">
        <v>14940</v>
      </c>
      <c r="P12" s="11">
        <v>94619.7</v>
      </c>
    </row>
    <row r="13" spans="1:16">
      <c r="A13" s="1">
        <f t="shared" si="0"/>
        <v>12</v>
      </c>
      <c r="B13" s="1">
        <v>1</v>
      </c>
      <c r="C13" s="1">
        <v>2</v>
      </c>
      <c r="D13" s="1">
        <v>3</v>
      </c>
      <c r="E13" s="1">
        <v>1</v>
      </c>
      <c r="F13" s="22">
        <v>1</v>
      </c>
      <c r="G13" s="5">
        <v>3</v>
      </c>
      <c r="H13" s="31">
        <v>94619.7</v>
      </c>
      <c r="I13" s="1">
        <f t="shared" ref="I13:I17" si="7">H13-J13</f>
        <v>37847.879999999997</v>
      </c>
      <c r="J13" s="1">
        <f t="shared" ref="J13:J17" si="8">K13*H13</f>
        <v>56771.82</v>
      </c>
      <c r="K13" s="1">
        <f t="shared" ref="K13:K16" si="9">3/5</f>
        <v>0.6</v>
      </c>
      <c r="L13" s="1" t="s">
        <v>8</v>
      </c>
      <c r="M13" s="1">
        <v>0</v>
      </c>
      <c r="N13" s="1" t="s">
        <v>10</v>
      </c>
      <c r="O13" s="7">
        <v>14940</v>
      </c>
      <c r="P13" s="11">
        <v>94619.7</v>
      </c>
    </row>
    <row r="14" spans="1:16">
      <c r="A14" s="1">
        <f t="shared" si="0"/>
        <v>13</v>
      </c>
      <c r="B14" s="1">
        <v>1</v>
      </c>
      <c r="C14" s="1">
        <v>2</v>
      </c>
      <c r="D14" s="1">
        <v>3</v>
      </c>
      <c r="E14" s="1">
        <v>1</v>
      </c>
      <c r="F14" s="22">
        <v>1</v>
      </c>
      <c r="G14" s="5">
        <v>3</v>
      </c>
      <c r="H14" s="31">
        <v>94619.7</v>
      </c>
      <c r="I14" s="1">
        <f t="shared" si="7"/>
        <v>37847.879999999997</v>
      </c>
      <c r="J14" s="1">
        <f t="shared" si="8"/>
        <v>56771.82</v>
      </c>
      <c r="K14" s="1">
        <f t="shared" si="9"/>
        <v>0.6</v>
      </c>
      <c r="L14" s="1" t="s">
        <v>8</v>
      </c>
      <c r="M14" s="1">
        <v>1</v>
      </c>
      <c r="N14" s="1" t="s">
        <v>10</v>
      </c>
      <c r="O14" s="7">
        <v>14940</v>
      </c>
      <c r="P14" s="11">
        <v>94619.7</v>
      </c>
    </row>
    <row r="15" spans="1:16">
      <c r="A15" s="1">
        <f t="shared" si="0"/>
        <v>14</v>
      </c>
      <c r="B15" s="1">
        <v>1</v>
      </c>
      <c r="C15" s="1">
        <v>2</v>
      </c>
      <c r="D15" s="1">
        <v>3</v>
      </c>
      <c r="E15" s="1">
        <v>1</v>
      </c>
      <c r="F15" s="22">
        <v>1</v>
      </c>
      <c r="G15" s="5">
        <v>3</v>
      </c>
      <c r="H15" s="31">
        <v>94619.7</v>
      </c>
      <c r="I15" s="1">
        <f t="shared" si="7"/>
        <v>37847.879999999997</v>
      </c>
      <c r="J15" s="1">
        <f t="shared" si="8"/>
        <v>56771.82</v>
      </c>
      <c r="K15" s="1">
        <f t="shared" si="9"/>
        <v>0.6</v>
      </c>
      <c r="L15" s="1" t="s">
        <v>8</v>
      </c>
      <c r="M15" s="1">
        <v>1</v>
      </c>
      <c r="N15" s="1" t="s">
        <v>10</v>
      </c>
      <c r="O15" s="7">
        <v>14940</v>
      </c>
      <c r="P15" s="11">
        <v>94619.7</v>
      </c>
    </row>
    <row r="16" spans="1:16">
      <c r="A16" s="1">
        <f t="shared" si="0"/>
        <v>15</v>
      </c>
      <c r="B16" s="1">
        <v>1</v>
      </c>
      <c r="C16" s="1">
        <v>2</v>
      </c>
      <c r="D16" s="1">
        <v>3</v>
      </c>
      <c r="E16" s="1">
        <v>1</v>
      </c>
      <c r="F16" s="22">
        <v>1</v>
      </c>
      <c r="G16" s="5">
        <v>3</v>
      </c>
      <c r="H16" s="31">
        <v>94619.7</v>
      </c>
      <c r="I16" s="1">
        <f t="shared" si="7"/>
        <v>37847.879999999997</v>
      </c>
      <c r="J16" s="1">
        <f t="shared" si="8"/>
        <v>56771.82</v>
      </c>
      <c r="K16" s="1">
        <f t="shared" si="9"/>
        <v>0.6</v>
      </c>
      <c r="L16" s="1" t="s">
        <v>8</v>
      </c>
      <c r="M16" s="1">
        <v>1</v>
      </c>
      <c r="N16" s="1" t="s">
        <v>10</v>
      </c>
      <c r="O16" s="7">
        <v>14940</v>
      </c>
      <c r="P16" s="11">
        <v>94619.7</v>
      </c>
    </row>
    <row r="17" spans="1:16">
      <c r="A17" s="1">
        <f t="shared" si="0"/>
        <v>16</v>
      </c>
      <c r="B17" s="1">
        <v>1</v>
      </c>
      <c r="C17" s="1">
        <v>2</v>
      </c>
      <c r="D17" s="1">
        <v>3</v>
      </c>
      <c r="E17" s="1">
        <v>1</v>
      </c>
      <c r="F17" s="22">
        <v>1</v>
      </c>
      <c r="G17" s="5">
        <v>4</v>
      </c>
      <c r="H17" s="7">
        <v>108123</v>
      </c>
      <c r="I17" s="1">
        <f t="shared" si="7"/>
        <v>21624.599999999991</v>
      </c>
      <c r="J17" s="1">
        <f t="shared" si="8"/>
        <v>86498.400000000009</v>
      </c>
      <c r="K17" s="1">
        <f>4/5</f>
        <v>0.8</v>
      </c>
      <c r="L17" s="1" t="s">
        <v>8</v>
      </c>
      <c r="M17" s="1">
        <v>1</v>
      </c>
      <c r="N17" s="1" t="s">
        <v>10</v>
      </c>
      <c r="O17" s="7">
        <v>4701</v>
      </c>
      <c r="P17" s="7">
        <v>108123</v>
      </c>
    </row>
    <row r="18" spans="1:16">
      <c r="A18" s="1">
        <f t="shared" si="0"/>
        <v>17</v>
      </c>
      <c r="B18" s="1">
        <v>1</v>
      </c>
      <c r="C18" s="1">
        <v>2</v>
      </c>
      <c r="D18" s="1">
        <v>3</v>
      </c>
      <c r="E18" s="1">
        <v>1</v>
      </c>
      <c r="F18" s="22">
        <v>1</v>
      </c>
      <c r="G18" s="5">
        <v>4</v>
      </c>
      <c r="H18" s="7">
        <v>108123</v>
      </c>
      <c r="I18" s="1">
        <f t="shared" ref="I18:I22" si="10">H18-J18</f>
        <v>21624.599999999991</v>
      </c>
      <c r="J18" s="1">
        <f t="shared" ref="J18:J22" si="11">K18*H18</f>
        <v>86498.400000000009</v>
      </c>
      <c r="K18" s="1">
        <f t="shared" ref="K18:K21" si="12">4/5</f>
        <v>0.8</v>
      </c>
      <c r="L18" s="1" t="s">
        <v>8</v>
      </c>
      <c r="M18" s="1">
        <v>1</v>
      </c>
      <c r="N18" s="1" t="s">
        <v>10</v>
      </c>
      <c r="O18" s="7">
        <v>4701</v>
      </c>
      <c r="P18" s="7">
        <v>108123</v>
      </c>
    </row>
    <row r="19" spans="1:16">
      <c r="A19" s="1">
        <f t="shared" si="0"/>
        <v>18</v>
      </c>
      <c r="B19" s="1">
        <v>1</v>
      </c>
      <c r="C19" s="1">
        <v>2</v>
      </c>
      <c r="D19" s="1">
        <v>3</v>
      </c>
      <c r="E19" s="1">
        <v>1</v>
      </c>
      <c r="F19" s="22">
        <v>1</v>
      </c>
      <c r="G19" s="5">
        <v>4</v>
      </c>
      <c r="H19" s="7">
        <v>108123</v>
      </c>
      <c r="I19" s="1">
        <f t="shared" si="10"/>
        <v>21624.599999999991</v>
      </c>
      <c r="J19" s="1">
        <f t="shared" si="11"/>
        <v>86498.400000000009</v>
      </c>
      <c r="K19" s="1">
        <f t="shared" si="12"/>
        <v>0.8</v>
      </c>
      <c r="L19" s="1" t="s">
        <v>8</v>
      </c>
      <c r="M19" s="1">
        <v>1</v>
      </c>
      <c r="N19" s="1" t="s">
        <v>10</v>
      </c>
      <c r="O19" s="7">
        <v>4701</v>
      </c>
      <c r="P19" s="7">
        <v>108123</v>
      </c>
    </row>
    <row r="20" spans="1:16">
      <c r="A20" s="1">
        <f t="shared" si="0"/>
        <v>19</v>
      </c>
      <c r="B20" s="1">
        <v>1</v>
      </c>
      <c r="C20" s="1">
        <v>2</v>
      </c>
      <c r="D20" s="1">
        <v>3</v>
      </c>
      <c r="E20" s="1">
        <v>1</v>
      </c>
      <c r="F20" s="22">
        <v>1</v>
      </c>
      <c r="G20" s="5">
        <v>4</v>
      </c>
      <c r="H20" s="7">
        <v>108123</v>
      </c>
      <c r="I20" s="1">
        <f t="shared" si="10"/>
        <v>21624.599999999991</v>
      </c>
      <c r="J20" s="1">
        <f t="shared" si="11"/>
        <v>86498.400000000009</v>
      </c>
      <c r="K20" s="1">
        <f t="shared" si="12"/>
        <v>0.8</v>
      </c>
      <c r="L20" s="1" t="s">
        <v>8</v>
      </c>
      <c r="M20" s="1">
        <v>0</v>
      </c>
      <c r="N20" s="1" t="s">
        <v>10</v>
      </c>
      <c r="O20" s="7">
        <v>4701</v>
      </c>
      <c r="P20" s="7">
        <v>108123</v>
      </c>
    </row>
    <row r="21" spans="1:16">
      <c r="A21" s="1">
        <f t="shared" si="0"/>
        <v>20</v>
      </c>
      <c r="B21" s="1">
        <v>1</v>
      </c>
      <c r="C21" s="1">
        <v>2</v>
      </c>
      <c r="D21" s="1">
        <v>3</v>
      </c>
      <c r="E21" s="1">
        <v>1</v>
      </c>
      <c r="F21" s="22">
        <v>1</v>
      </c>
      <c r="G21" s="5">
        <v>4</v>
      </c>
      <c r="H21" s="7">
        <v>108123</v>
      </c>
      <c r="I21" s="1">
        <f t="shared" si="10"/>
        <v>21624.599999999991</v>
      </c>
      <c r="J21" s="1">
        <f t="shared" si="11"/>
        <v>86498.400000000009</v>
      </c>
      <c r="K21" s="1">
        <f t="shared" si="12"/>
        <v>0.8</v>
      </c>
      <c r="L21" s="1" t="s">
        <v>8</v>
      </c>
      <c r="M21" s="1">
        <v>1</v>
      </c>
      <c r="N21" s="1" t="s">
        <v>10</v>
      </c>
      <c r="O21" s="7">
        <v>4701</v>
      </c>
      <c r="P21" s="7">
        <v>108123</v>
      </c>
    </row>
    <row r="22" spans="1:16">
      <c r="A22" s="1">
        <f t="shared" si="0"/>
        <v>21</v>
      </c>
      <c r="B22" s="1">
        <v>1</v>
      </c>
      <c r="C22" s="1">
        <v>2</v>
      </c>
      <c r="D22" s="1">
        <v>3</v>
      </c>
      <c r="E22" s="1">
        <v>1</v>
      </c>
      <c r="F22" s="22">
        <v>2</v>
      </c>
      <c r="G22" s="5">
        <v>5</v>
      </c>
      <c r="H22" s="31">
        <v>71387.399999999994</v>
      </c>
      <c r="I22" s="1">
        <f t="shared" si="10"/>
        <v>0</v>
      </c>
      <c r="J22" s="1">
        <f t="shared" si="11"/>
        <v>71387.399999999994</v>
      </c>
      <c r="K22" s="1">
        <f>6/6</f>
        <v>1</v>
      </c>
      <c r="L22" s="1" t="s">
        <v>8</v>
      </c>
      <c r="M22" s="1">
        <v>1</v>
      </c>
      <c r="N22" s="1" t="s">
        <v>10</v>
      </c>
      <c r="O22" s="7">
        <v>14559</v>
      </c>
      <c r="P22" s="11">
        <v>71387.399999999994</v>
      </c>
    </row>
    <row r="23" spans="1:16">
      <c r="A23" s="1">
        <f t="shared" si="0"/>
        <v>22</v>
      </c>
      <c r="B23" s="1">
        <v>1</v>
      </c>
      <c r="C23" s="1">
        <v>2</v>
      </c>
      <c r="D23" s="1">
        <v>3</v>
      </c>
      <c r="E23" s="1">
        <v>1</v>
      </c>
      <c r="F23" s="22">
        <v>2</v>
      </c>
      <c r="G23" s="5">
        <v>5</v>
      </c>
      <c r="H23" s="31">
        <v>71387.399999999994</v>
      </c>
      <c r="I23" s="1">
        <f t="shared" ref="I23:I27" si="13">H23-J23</f>
        <v>0</v>
      </c>
      <c r="J23" s="1">
        <f t="shared" ref="J23:J27" si="14">K23*H23</f>
        <v>71387.399999999994</v>
      </c>
      <c r="K23" s="1">
        <f t="shared" ref="K23:K27" si="15">6/6</f>
        <v>1</v>
      </c>
      <c r="L23" s="1" t="s">
        <v>8</v>
      </c>
      <c r="M23" s="1">
        <v>1</v>
      </c>
      <c r="N23" s="1" t="s">
        <v>10</v>
      </c>
      <c r="O23" s="7">
        <v>14559</v>
      </c>
      <c r="P23" s="11">
        <v>71387.399999999994</v>
      </c>
    </row>
    <row r="24" spans="1:16">
      <c r="A24" s="1">
        <f t="shared" si="0"/>
        <v>23</v>
      </c>
      <c r="B24" s="1">
        <v>1</v>
      </c>
      <c r="C24" s="1">
        <v>2</v>
      </c>
      <c r="D24" s="1">
        <v>3</v>
      </c>
      <c r="E24" s="1">
        <v>1</v>
      </c>
      <c r="F24" s="22">
        <v>2</v>
      </c>
      <c r="G24" s="5">
        <v>5</v>
      </c>
      <c r="H24" s="31">
        <v>71387.399999999994</v>
      </c>
      <c r="I24" s="1">
        <f t="shared" si="13"/>
        <v>0</v>
      </c>
      <c r="J24" s="1">
        <f t="shared" si="14"/>
        <v>71387.399999999994</v>
      </c>
      <c r="K24" s="1">
        <f t="shared" si="15"/>
        <v>1</v>
      </c>
      <c r="L24" s="1" t="s">
        <v>8</v>
      </c>
      <c r="M24" s="1">
        <v>1</v>
      </c>
      <c r="N24" s="1" t="s">
        <v>10</v>
      </c>
      <c r="O24" s="7">
        <v>14559</v>
      </c>
      <c r="P24" s="11">
        <v>71387.399999999994</v>
      </c>
    </row>
    <row r="25" spans="1:16">
      <c r="A25" s="1">
        <f t="shared" si="0"/>
        <v>24</v>
      </c>
      <c r="B25" s="1">
        <v>1</v>
      </c>
      <c r="C25" s="1">
        <v>2</v>
      </c>
      <c r="D25" s="1">
        <v>3</v>
      </c>
      <c r="E25" s="1">
        <v>1</v>
      </c>
      <c r="F25" s="22">
        <v>2</v>
      </c>
      <c r="G25" s="5">
        <v>5</v>
      </c>
      <c r="H25" s="31">
        <v>71387.399999999994</v>
      </c>
      <c r="I25" s="1">
        <f t="shared" si="13"/>
        <v>0</v>
      </c>
      <c r="J25" s="1">
        <f t="shared" si="14"/>
        <v>71387.399999999994</v>
      </c>
      <c r="K25" s="1">
        <f t="shared" si="15"/>
        <v>1</v>
      </c>
      <c r="L25" s="1" t="s">
        <v>8</v>
      </c>
      <c r="M25" s="1">
        <v>1</v>
      </c>
      <c r="N25" s="1" t="s">
        <v>10</v>
      </c>
      <c r="O25" s="7">
        <v>14559</v>
      </c>
      <c r="P25" s="11">
        <v>71387.399999999994</v>
      </c>
    </row>
    <row r="26" spans="1:16">
      <c r="A26" s="1">
        <f t="shared" si="0"/>
        <v>25</v>
      </c>
      <c r="B26" s="1">
        <v>1</v>
      </c>
      <c r="C26" s="1">
        <v>2</v>
      </c>
      <c r="D26" s="1">
        <v>3</v>
      </c>
      <c r="E26" s="1">
        <v>1</v>
      </c>
      <c r="F26" s="22">
        <v>2</v>
      </c>
      <c r="G26" s="5">
        <v>5</v>
      </c>
      <c r="H26" s="31">
        <v>71387.399999999994</v>
      </c>
      <c r="I26" s="1">
        <f t="shared" si="13"/>
        <v>0</v>
      </c>
      <c r="J26" s="1">
        <f t="shared" si="14"/>
        <v>71387.399999999994</v>
      </c>
      <c r="K26" s="1">
        <f t="shared" si="15"/>
        <v>1</v>
      </c>
      <c r="L26" s="1" t="s">
        <v>8</v>
      </c>
      <c r="M26" s="1">
        <v>1</v>
      </c>
      <c r="N26" s="1" t="s">
        <v>10</v>
      </c>
      <c r="O26" s="7">
        <v>14559</v>
      </c>
      <c r="P26" s="11">
        <v>71387.399999999994</v>
      </c>
    </row>
    <row r="27" spans="1:16">
      <c r="A27" s="1">
        <f t="shared" si="0"/>
        <v>26</v>
      </c>
      <c r="B27" s="1">
        <v>1</v>
      </c>
      <c r="C27" s="1">
        <v>2</v>
      </c>
      <c r="D27" s="1">
        <v>3</v>
      </c>
      <c r="E27" s="1">
        <v>1</v>
      </c>
      <c r="F27" s="22">
        <v>2</v>
      </c>
      <c r="G27" s="5">
        <v>5</v>
      </c>
      <c r="H27" s="31">
        <v>71387.399999999994</v>
      </c>
      <c r="I27" s="1">
        <f t="shared" si="13"/>
        <v>0</v>
      </c>
      <c r="J27" s="1">
        <f t="shared" si="14"/>
        <v>71387.399999999994</v>
      </c>
      <c r="K27" s="1">
        <f t="shared" si="15"/>
        <v>1</v>
      </c>
      <c r="L27" s="1" t="s">
        <v>8</v>
      </c>
      <c r="M27" s="1">
        <v>1</v>
      </c>
      <c r="N27" s="1" t="s">
        <v>10</v>
      </c>
      <c r="O27" s="7">
        <v>14559</v>
      </c>
      <c r="P27" s="11">
        <v>71387.399999999994</v>
      </c>
    </row>
    <row r="28" spans="1:16">
      <c r="A28" s="1">
        <f t="shared" si="0"/>
        <v>27</v>
      </c>
      <c r="B28" s="1">
        <v>1</v>
      </c>
      <c r="C28" s="1">
        <v>2</v>
      </c>
      <c r="D28" s="1">
        <v>3</v>
      </c>
      <c r="E28" s="1">
        <v>1</v>
      </c>
      <c r="F28" s="22">
        <v>2</v>
      </c>
      <c r="G28" s="10">
        <v>6</v>
      </c>
      <c r="H28" s="31">
        <v>64036.6</v>
      </c>
      <c r="I28" s="1">
        <f t="shared" ref="I28:I33" si="16">H28-J28</f>
        <v>12807.32</v>
      </c>
      <c r="J28" s="1">
        <f t="shared" ref="J28:J33" si="17">K28*H28</f>
        <v>51229.279999999999</v>
      </c>
      <c r="K28" s="1">
        <f>4/5</f>
        <v>0.8</v>
      </c>
      <c r="L28" s="1" t="s">
        <v>8</v>
      </c>
      <c r="M28" s="1">
        <v>1</v>
      </c>
      <c r="N28" s="1" t="s">
        <v>10</v>
      </c>
      <c r="O28" s="7">
        <v>16934</v>
      </c>
      <c r="P28" s="11">
        <v>64036.6</v>
      </c>
    </row>
    <row r="29" spans="1:16">
      <c r="A29" s="1">
        <f t="shared" si="0"/>
        <v>28</v>
      </c>
      <c r="B29" s="1">
        <v>1</v>
      </c>
      <c r="C29" s="1">
        <v>2</v>
      </c>
      <c r="D29" s="1">
        <v>3</v>
      </c>
      <c r="E29" s="1">
        <v>1</v>
      </c>
      <c r="F29" s="22">
        <v>2</v>
      </c>
      <c r="G29" s="10">
        <v>6</v>
      </c>
      <c r="H29" s="31">
        <v>64036.6</v>
      </c>
      <c r="I29" s="1">
        <f t="shared" si="16"/>
        <v>12807.32</v>
      </c>
      <c r="J29" s="1">
        <f t="shared" si="17"/>
        <v>51229.279999999999</v>
      </c>
      <c r="K29" s="1">
        <f t="shared" ref="K29:K32" si="18">4/5</f>
        <v>0.8</v>
      </c>
      <c r="L29" s="1" t="s">
        <v>8</v>
      </c>
      <c r="M29" s="1">
        <v>1</v>
      </c>
      <c r="N29" s="1" t="s">
        <v>10</v>
      </c>
      <c r="O29" s="7">
        <v>16934</v>
      </c>
      <c r="P29" s="11">
        <v>64036.6</v>
      </c>
    </row>
    <row r="30" spans="1:16">
      <c r="A30" s="1">
        <f t="shared" si="0"/>
        <v>29</v>
      </c>
      <c r="B30" s="1">
        <v>1</v>
      </c>
      <c r="C30" s="1">
        <v>2</v>
      </c>
      <c r="D30" s="1">
        <v>3</v>
      </c>
      <c r="E30" s="1">
        <v>1</v>
      </c>
      <c r="F30" s="22">
        <v>2</v>
      </c>
      <c r="G30" s="10">
        <v>6</v>
      </c>
      <c r="H30" s="31">
        <v>64036.6</v>
      </c>
      <c r="I30" s="1">
        <f t="shared" si="16"/>
        <v>12807.32</v>
      </c>
      <c r="J30" s="1">
        <f t="shared" si="17"/>
        <v>51229.279999999999</v>
      </c>
      <c r="K30" s="1">
        <f t="shared" si="18"/>
        <v>0.8</v>
      </c>
      <c r="L30" s="1" t="s">
        <v>8</v>
      </c>
      <c r="M30" s="1">
        <v>1</v>
      </c>
      <c r="N30" s="1" t="s">
        <v>10</v>
      </c>
      <c r="O30" s="7">
        <v>16934</v>
      </c>
      <c r="P30" s="11">
        <v>64036.6</v>
      </c>
    </row>
    <row r="31" spans="1:16">
      <c r="A31" s="1">
        <f t="shared" si="0"/>
        <v>30</v>
      </c>
      <c r="B31" s="1">
        <v>1</v>
      </c>
      <c r="C31" s="1">
        <v>2</v>
      </c>
      <c r="D31" s="1">
        <v>3</v>
      </c>
      <c r="E31" s="1">
        <v>1</v>
      </c>
      <c r="F31" s="22">
        <v>2</v>
      </c>
      <c r="G31" s="10">
        <v>6</v>
      </c>
      <c r="H31" s="31">
        <v>64036.6</v>
      </c>
      <c r="I31" s="1">
        <f t="shared" si="16"/>
        <v>12807.32</v>
      </c>
      <c r="J31" s="1">
        <f t="shared" si="17"/>
        <v>51229.279999999999</v>
      </c>
      <c r="K31" s="1">
        <f t="shared" si="18"/>
        <v>0.8</v>
      </c>
      <c r="L31" s="1" t="s">
        <v>8</v>
      </c>
      <c r="M31" s="1">
        <v>0</v>
      </c>
      <c r="N31" s="1" t="s">
        <v>10</v>
      </c>
      <c r="O31" s="7">
        <v>16934</v>
      </c>
      <c r="P31" s="11">
        <v>64036.6</v>
      </c>
    </row>
    <row r="32" spans="1:16">
      <c r="A32" s="1">
        <f t="shared" si="0"/>
        <v>31</v>
      </c>
      <c r="B32" s="1">
        <v>1</v>
      </c>
      <c r="C32" s="1">
        <v>2</v>
      </c>
      <c r="D32" s="1">
        <v>3</v>
      </c>
      <c r="E32" s="1">
        <v>1</v>
      </c>
      <c r="F32" s="22">
        <v>2</v>
      </c>
      <c r="G32" s="10">
        <v>6</v>
      </c>
      <c r="H32" s="31">
        <v>64036.6</v>
      </c>
      <c r="I32" s="1">
        <f t="shared" si="16"/>
        <v>12807.32</v>
      </c>
      <c r="J32" s="1">
        <f t="shared" si="17"/>
        <v>51229.279999999999</v>
      </c>
      <c r="K32" s="1">
        <f t="shared" si="18"/>
        <v>0.8</v>
      </c>
      <c r="L32" s="1" t="s">
        <v>8</v>
      </c>
      <c r="M32" s="1">
        <v>1</v>
      </c>
      <c r="N32" s="1" t="s">
        <v>10</v>
      </c>
      <c r="O32" s="7">
        <v>16934</v>
      </c>
      <c r="P32" s="11">
        <v>64036.6</v>
      </c>
    </row>
    <row r="33" spans="1:16">
      <c r="A33" s="1">
        <f t="shared" si="0"/>
        <v>32</v>
      </c>
      <c r="B33" s="1">
        <v>1</v>
      </c>
      <c r="C33" s="1">
        <v>2</v>
      </c>
      <c r="D33" s="1">
        <v>3</v>
      </c>
      <c r="E33" s="1">
        <v>1</v>
      </c>
      <c r="F33" s="22">
        <v>3</v>
      </c>
      <c r="G33" s="5">
        <v>7</v>
      </c>
      <c r="H33" s="31">
        <v>85497.9</v>
      </c>
      <c r="I33" s="1">
        <f t="shared" si="16"/>
        <v>68398.319999999992</v>
      </c>
      <c r="J33" s="1">
        <f t="shared" si="17"/>
        <v>17099.579999999998</v>
      </c>
      <c r="K33" s="1">
        <f>1/5</f>
        <v>0.2</v>
      </c>
      <c r="L33" s="1" t="s">
        <v>8</v>
      </c>
      <c r="M33" s="1">
        <v>0</v>
      </c>
      <c r="N33" s="1" t="s">
        <v>10</v>
      </c>
      <c r="O33" s="7">
        <v>16725</v>
      </c>
      <c r="P33" s="11">
        <v>85497.9</v>
      </c>
    </row>
    <row r="34" spans="1:16">
      <c r="A34" s="1">
        <f t="shared" si="0"/>
        <v>33</v>
      </c>
      <c r="B34" s="1">
        <v>1</v>
      </c>
      <c r="C34" s="1">
        <v>2</v>
      </c>
      <c r="D34" s="1">
        <v>3</v>
      </c>
      <c r="E34" s="1">
        <v>1</v>
      </c>
      <c r="F34" s="22">
        <v>3</v>
      </c>
      <c r="G34" s="5">
        <v>7</v>
      </c>
      <c r="H34" s="31">
        <v>85497.9</v>
      </c>
      <c r="I34" s="1">
        <f t="shared" ref="I34:I37" si="19">H34-J34</f>
        <v>68398.319999999992</v>
      </c>
      <c r="J34" s="1">
        <f t="shared" ref="J34:J37" si="20">K34*H34</f>
        <v>17099.579999999998</v>
      </c>
      <c r="K34" s="1">
        <f t="shared" ref="K34:K37" si="21">1/5</f>
        <v>0.2</v>
      </c>
      <c r="L34" s="1" t="s">
        <v>8</v>
      </c>
      <c r="M34" s="1">
        <v>0</v>
      </c>
      <c r="N34" s="1" t="s">
        <v>10</v>
      </c>
      <c r="O34" s="7">
        <v>16725</v>
      </c>
      <c r="P34" s="11">
        <v>85497.9</v>
      </c>
    </row>
    <row r="35" spans="1:16">
      <c r="A35" s="1">
        <f t="shared" ref="A35:A66" si="22">A34+1</f>
        <v>34</v>
      </c>
      <c r="B35" s="1">
        <v>1</v>
      </c>
      <c r="C35" s="1">
        <v>2</v>
      </c>
      <c r="D35" s="1">
        <v>3</v>
      </c>
      <c r="E35" s="1">
        <v>1</v>
      </c>
      <c r="F35" s="22">
        <v>3</v>
      </c>
      <c r="G35" s="5">
        <v>7</v>
      </c>
      <c r="H35" s="31">
        <v>85497.9</v>
      </c>
      <c r="I35" s="1">
        <f t="shared" si="19"/>
        <v>68398.319999999992</v>
      </c>
      <c r="J35" s="1">
        <f t="shared" si="20"/>
        <v>17099.579999999998</v>
      </c>
      <c r="K35" s="1">
        <f t="shared" si="21"/>
        <v>0.2</v>
      </c>
      <c r="L35" s="1" t="s">
        <v>8</v>
      </c>
      <c r="M35" s="1">
        <v>0</v>
      </c>
      <c r="N35" s="1" t="s">
        <v>10</v>
      </c>
      <c r="O35" s="7">
        <v>16725</v>
      </c>
      <c r="P35" s="11">
        <v>85497.9</v>
      </c>
    </row>
    <row r="36" spans="1:16">
      <c r="A36" s="1">
        <f t="shared" si="22"/>
        <v>35</v>
      </c>
      <c r="B36" s="1">
        <v>1</v>
      </c>
      <c r="C36" s="1">
        <v>2</v>
      </c>
      <c r="D36" s="1">
        <v>3</v>
      </c>
      <c r="E36" s="1">
        <v>1</v>
      </c>
      <c r="F36" s="22">
        <v>3</v>
      </c>
      <c r="G36" s="5">
        <v>7</v>
      </c>
      <c r="H36" s="31">
        <v>85497.9</v>
      </c>
      <c r="I36" s="1">
        <f t="shared" si="19"/>
        <v>68398.319999999992</v>
      </c>
      <c r="J36" s="1">
        <f t="shared" si="20"/>
        <v>17099.579999999998</v>
      </c>
      <c r="K36" s="1">
        <f t="shared" si="21"/>
        <v>0.2</v>
      </c>
      <c r="L36" s="1" t="s">
        <v>8</v>
      </c>
      <c r="M36" s="1">
        <v>0</v>
      </c>
      <c r="N36" s="1" t="s">
        <v>10</v>
      </c>
      <c r="O36" s="7">
        <v>16725</v>
      </c>
      <c r="P36" s="11">
        <v>85497.9</v>
      </c>
    </row>
    <row r="37" spans="1:16">
      <c r="A37" s="1">
        <f t="shared" si="22"/>
        <v>36</v>
      </c>
      <c r="B37" s="1">
        <v>1</v>
      </c>
      <c r="C37" s="1">
        <v>2</v>
      </c>
      <c r="D37" s="1">
        <v>3</v>
      </c>
      <c r="E37" s="1">
        <v>1</v>
      </c>
      <c r="F37" s="22">
        <v>3</v>
      </c>
      <c r="G37" s="5">
        <v>7</v>
      </c>
      <c r="H37" s="31">
        <v>85497.9</v>
      </c>
      <c r="I37" s="1">
        <f t="shared" si="19"/>
        <v>68398.319999999992</v>
      </c>
      <c r="J37" s="1">
        <f t="shared" si="20"/>
        <v>17099.579999999998</v>
      </c>
      <c r="K37" s="1">
        <f t="shared" si="21"/>
        <v>0.2</v>
      </c>
      <c r="L37" s="1" t="s">
        <v>8</v>
      </c>
      <c r="M37" s="1">
        <v>1</v>
      </c>
      <c r="N37" s="1" t="s">
        <v>10</v>
      </c>
      <c r="O37" s="7">
        <v>16725</v>
      </c>
      <c r="P37" s="11">
        <v>85497.9</v>
      </c>
    </row>
    <row r="38" spans="1:16">
      <c r="A38" s="1">
        <f t="shared" si="22"/>
        <v>37</v>
      </c>
      <c r="B38" s="1">
        <v>1</v>
      </c>
      <c r="C38" s="1">
        <v>2</v>
      </c>
      <c r="D38" s="1">
        <v>3</v>
      </c>
      <c r="E38" s="1">
        <v>1</v>
      </c>
      <c r="F38" s="22">
        <v>3</v>
      </c>
      <c r="G38" s="5">
        <v>8</v>
      </c>
      <c r="H38" s="31">
        <v>42218.8</v>
      </c>
      <c r="I38" s="1">
        <f t="shared" ref="I38:I43" si="23">H38-J38</f>
        <v>8443.760000000002</v>
      </c>
      <c r="J38" s="1">
        <f t="shared" ref="J38:J43" si="24">K38*H38</f>
        <v>33775.040000000001</v>
      </c>
      <c r="K38" s="1">
        <f>4/5</f>
        <v>0.8</v>
      </c>
      <c r="L38" s="1" t="s">
        <v>8</v>
      </c>
      <c r="M38" s="1">
        <v>1</v>
      </c>
      <c r="N38" s="1" t="s">
        <v>10</v>
      </c>
      <c r="O38" s="7">
        <v>10526</v>
      </c>
      <c r="P38" s="11">
        <v>42218.8</v>
      </c>
    </row>
    <row r="39" spans="1:16">
      <c r="A39" s="1">
        <f t="shared" si="22"/>
        <v>38</v>
      </c>
      <c r="B39" s="1">
        <v>1</v>
      </c>
      <c r="C39" s="1">
        <v>2</v>
      </c>
      <c r="D39" s="1">
        <v>3</v>
      </c>
      <c r="E39" s="1">
        <v>1</v>
      </c>
      <c r="F39" s="22">
        <v>3</v>
      </c>
      <c r="G39" s="5">
        <v>8</v>
      </c>
      <c r="H39" s="31">
        <v>42218.8</v>
      </c>
      <c r="I39" s="1">
        <f t="shared" si="23"/>
        <v>8443.760000000002</v>
      </c>
      <c r="J39" s="1">
        <f t="shared" si="24"/>
        <v>33775.040000000001</v>
      </c>
      <c r="K39" s="1">
        <f t="shared" ref="K39:K42" si="25">4/5</f>
        <v>0.8</v>
      </c>
      <c r="L39" s="1" t="s">
        <v>8</v>
      </c>
      <c r="M39" s="1">
        <v>0</v>
      </c>
      <c r="N39" s="1" t="s">
        <v>10</v>
      </c>
      <c r="O39" s="7">
        <v>10526</v>
      </c>
      <c r="P39" s="11">
        <v>42218.8</v>
      </c>
    </row>
    <row r="40" spans="1:16">
      <c r="A40" s="1">
        <f t="shared" si="22"/>
        <v>39</v>
      </c>
      <c r="B40" s="1">
        <v>1</v>
      </c>
      <c r="C40" s="1">
        <v>2</v>
      </c>
      <c r="D40" s="1">
        <v>3</v>
      </c>
      <c r="E40" s="1">
        <v>1</v>
      </c>
      <c r="F40" s="22">
        <v>3</v>
      </c>
      <c r="G40" s="5">
        <v>8</v>
      </c>
      <c r="H40" s="31">
        <v>42218.8</v>
      </c>
      <c r="I40" s="1">
        <f t="shared" si="23"/>
        <v>8443.760000000002</v>
      </c>
      <c r="J40" s="1">
        <f t="shared" si="24"/>
        <v>33775.040000000001</v>
      </c>
      <c r="K40" s="1">
        <f t="shared" si="25"/>
        <v>0.8</v>
      </c>
      <c r="L40" s="1" t="s">
        <v>8</v>
      </c>
      <c r="M40" s="1">
        <v>1</v>
      </c>
      <c r="N40" s="1" t="s">
        <v>10</v>
      </c>
      <c r="O40" s="7">
        <v>10526</v>
      </c>
      <c r="P40" s="11">
        <v>42218.8</v>
      </c>
    </row>
    <row r="41" spans="1:16">
      <c r="A41" s="1">
        <f t="shared" si="22"/>
        <v>40</v>
      </c>
      <c r="B41" s="1">
        <v>1</v>
      </c>
      <c r="C41" s="1">
        <v>2</v>
      </c>
      <c r="D41" s="1">
        <v>3</v>
      </c>
      <c r="E41" s="1">
        <v>1</v>
      </c>
      <c r="F41" s="22">
        <v>3</v>
      </c>
      <c r="G41" s="5">
        <v>8</v>
      </c>
      <c r="H41" s="31">
        <v>42218.8</v>
      </c>
      <c r="I41" s="1">
        <f t="shared" si="23"/>
        <v>8443.760000000002</v>
      </c>
      <c r="J41" s="1">
        <f t="shared" si="24"/>
        <v>33775.040000000001</v>
      </c>
      <c r="K41" s="1">
        <f t="shared" si="25"/>
        <v>0.8</v>
      </c>
      <c r="L41" s="1" t="s">
        <v>8</v>
      </c>
      <c r="M41" s="1">
        <v>1</v>
      </c>
      <c r="N41" s="1" t="s">
        <v>10</v>
      </c>
      <c r="O41" s="7">
        <v>10526</v>
      </c>
      <c r="P41" s="11">
        <v>42218.8</v>
      </c>
    </row>
    <row r="42" spans="1:16">
      <c r="A42" s="1">
        <f t="shared" si="22"/>
        <v>41</v>
      </c>
      <c r="B42" s="1">
        <v>1</v>
      </c>
      <c r="C42" s="1">
        <v>2</v>
      </c>
      <c r="D42" s="1">
        <v>3</v>
      </c>
      <c r="E42" s="1">
        <v>1</v>
      </c>
      <c r="F42" s="22">
        <v>3</v>
      </c>
      <c r="G42" s="5">
        <v>8</v>
      </c>
      <c r="H42" s="31">
        <v>42218.8</v>
      </c>
      <c r="I42" s="1">
        <f t="shared" si="23"/>
        <v>8443.760000000002</v>
      </c>
      <c r="J42" s="1">
        <f t="shared" si="24"/>
        <v>33775.040000000001</v>
      </c>
      <c r="K42" s="1">
        <f t="shared" si="25"/>
        <v>0.8</v>
      </c>
      <c r="L42" s="1" t="s">
        <v>8</v>
      </c>
      <c r="M42" s="1">
        <v>1</v>
      </c>
      <c r="N42" s="1" t="s">
        <v>10</v>
      </c>
      <c r="O42" s="7">
        <v>10526</v>
      </c>
      <c r="P42" s="11">
        <v>42218.8</v>
      </c>
    </row>
    <row r="43" spans="1:16">
      <c r="A43" s="1">
        <f t="shared" si="22"/>
        <v>42</v>
      </c>
      <c r="B43" s="1">
        <v>1</v>
      </c>
      <c r="C43" s="1">
        <v>2</v>
      </c>
      <c r="D43" s="1">
        <v>3</v>
      </c>
      <c r="E43" s="1">
        <v>1</v>
      </c>
      <c r="F43" s="22">
        <v>3</v>
      </c>
      <c r="G43" s="5">
        <v>9</v>
      </c>
      <c r="H43" s="31">
        <v>203186.6</v>
      </c>
      <c r="I43" s="1">
        <f t="shared" si="23"/>
        <v>40637.319999999978</v>
      </c>
      <c r="J43" s="1">
        <f t="shared" si="24"/>
        <v>162549.28000000003</v>
      </c>
      <c r="K43" s="1">
        <f>4/5</f>
        <v>0.8</v>
      </c>
      <c r="L43" s="1" t="s">
        <v>8</v>
      </c>
      <c r="M43" s="1">
        <v>1</v>
      </c>
      <c r="N43" s="1" t="s">
        <v>10</v>
      </c>
      <c r="O43" s="7">
        <v>19681</v>
      </c>
      <c r="P43" s="11">
        <v>203186.6</v>
      </c>
    </row>
    <row r="44" spans="1:16">
      <c r="A44" s="1">
        <f t="shared" si="22"/>
        <v>43</v>
      </c>
      <c r="B44" s="1">
        <v>1</v>
      </c>
      <c r="C44" s="1">
        <v>2</v>
      </c>
      <c r="D44" s="1">
        <v>3</v>
      </c>
      <c r="E44" s="1">
        <v>1</v>
      </c>
      <c r="F44" s="22">
        <v>3</v>
      </c>
      <c r="G44" s="5">
        <v>9</v>
      </c>
      <c r="H44" s="31">
        <v>203186.6</v>
      </c>
      <c r="I44" s="1">
        <f t="shared" ref="I44:I48" si="26">H44-J44</f>
        <v>40637.319999999978</v>
      </c>
      <c r="J44" s="1">
        <f t="shared" ref="J44:J48" si="27">K44*H44</f>
        <v>162549.28000000003</v>
      </c>
      <c r="K44" s="1">
        <f t="shared" ref="K44:K47" si="28">4/5</f>
        <v>0.8</v>
      </c>
      <c r="L44" s="1" t="s">
        <v>8</v>
      </c>
      <c r="M44" s="1">
        <v>1</v>
      </c>
      <c r="N44" s="1" t="s">
        <v>10</v>
      </c>
      <c r="O44" s="7">
        <v>19681</v>
      </c>
      <c r="P44" s="11">
        <v>203186.6</v>
      </c>
    </row>
    <row r="45" spans="1:16">
      <c r="A45" s="1">
        <f t="shared" si="22"/>
        <v>44</v>
      </c>
      <c r="B45" s="1">
        <v>1</v>
      </c>
      <c r="C45" s="1">
        <v>2</v>
      </c>
      <c r="D45" s="1">
        <v>3</v>
      </c>
      <c r="E45" s="1">
        <v>1</v>
      </c>
      <c r="F45" s="22">
        <v>3</v>
      </c>
      <c r="G45" s="5">
        <v>9</v>
      </c>
      <c r="H45" s="31">
        <v>203186.6</v>
      </c>
      <c r="I45" s="1">
        <f t="shared" si="26"/>
        <v>40637.319999999978</v>
      </c>
      <c r="J45" s="1">
        <f t="shared" si="27"/>
        <v>162549.28000000003</v>
      </c>
      <c r="K45" s="1">
        <f t="shared" si="28"/>
        <v>0.8</v>
      </c>
      <c r="L45" s="1" t="s">
        <v>8</v>
      </c>
      <c r="M45" s="1">
        <v>1</v>
      </c>
      <c r="N45" s="1" t="s">
        <v>10</v>
      </c>
      <c r="O45" s="7">
        <v>19681</v>
      </c>
      <c r="P45" s="11">
        <v>203186.6</v>
      </c>
    </row>
    <row r="46" spans="1:16">
      <c r="A46" s="1">
        <f t="shared" si="22"/>
        <v>45</v>
      </c>
      <c r="B46" s="1">
        <v>1</v>
      </c>
      <c r="C46" s="1">
        <v>2</v>
      </c>
      <c r="D46" s="1">
        <v>3</v>
      </c>
      <c r="E46" s="1">
        <v>1</v>
      </c>
      <c r="F46" s="22">
        <v>3</v>
      </c>
      <c r="G46" s="5">
        <v>9</v>
      </c>
      <c r="H46" s="31">
        <v>203186.6</v>
      </c>
      <c r="I46" s="1">
        <f t="shared" si="26"/>
        <v>40637.319999999978</v>
      </c>
      <c r="J46" s="1">
        <f t="shared" si="27"/>
        <v>162549.28000000003</v>
      </c>
      <c r="K46" s="1">
        <f t="shared" si="28"/>
        <v>0.8</v>
      </c>
      <c r="L46" s="1" t="s">
        <v>8</v>
      </c>
      <c r="M46" s="1">
        <v>1</v>
      </c>
      <c r="N46" s="1" t="s">
        <v>10</v>
      </c>
      <c r="O46" s="7">
        <v>19681</v>
      </c>
      <c r="P46" s="11">
        <v>203186.6</v>
      </c>
    </row>
    <row r="47" spans="1:16">
      <c r="A47" s="1">
        <f t="shared" si="22"/>
        <v>46</v>
      </c>
      <c r="B47" s="1">
        <v>1</v>
      </c>
      <c r="C47" s="1">
        <v>2</v>
      </c>
      <c r="D47" s="1">
        <v>3</v>
      </c>
      <c r="E47" s="1">
        <v>1</v>
      </c>
      <c r="F47" s="22">
        <v>3</v>
      </c>
      <c r="G47" s="5">
        <v>9</v>
      </c>
      <c r="H47" s="31">
        <v>203186.6</v>
      </c>
      <c r="I47" s="1">
        <f t="shared" si="26"/>
        <v>40637.319999999978</v>
      </c>
      <c r="J47" s="1">
        <f t="shared" si="27"/>
        <v>162549.28000000003</v>
      </c>
      <c r="K47" s="1">
        <f t="shared" si="28"/>
        <v>0.8</v>
      </c>
      <c r="L47" s="1" t="s">
        <v>8</v>
      </c>
      <c r="M47" s="1">
        <v>0</v>
      </c>
      <c r="N47" s="1" t="s">
        <v>10</v>
      </c>
      <c r="O47" s="7">
        <v>19681</v>
      </c>
      <c r="P47" s="11">
        <v>203186.6</v>
      </c>
    </row>
    <row r="48" spans="1:16">
      <c r="A48" s="1">
        <f t="shared" si="22"/>
        <v>47</v>
      </c>
      <c r="B48" s="1">
        <v>1</v>
      </c>
      <c r="C48" s="1">
        <v>2</v>
      </c>
      <c r="D48" s="1">
        <v>3</v>
      </c>
      <c r="E48" s="1">
        <v>1</v>
      </c>
      <c r="F48" s="22">
        <v>3</v>
      </c>
      <c r="G48" s="5">
        <v>10</v>
      </c>
      <c r="H48" s="31">
        <v>85493.299999999988</v>
      </c>
      <c r="I48" s="1">
        <f t="shared" si="26"/>
        <v>51295.979999999989</v>
      </c>
      <c r="J48" s="1">
        <f t="shared" si="27"/>
        <v>34197.32</v>
      </c>
      <c r="K48" s="1">
        <f>2/5</f>
        <v>0.4</v>
      </c>
      <c r="L48" s="1" t="s">
        <v>8</v>
      </c>
      <c r="M48" s="1">
        <v>0</v>
      </c>
      <c r="N48" s="1" t="s">
        <v>10</v>
      </c>
      <c r="O48" s="7">
        <v>20179</v>
      </c>
      <c r="P48" s="11">
        <v>85493.299999999988</v>
      </c>
    </row>
    <row r="49" spans="1:16">
      <c r="A49" s="1">
        <f t="shared" si="22"/>
        <v>48</v>
      </c>
      <c r="B49" s="1">
        <v>1</v>
      </c>
      <c r="C49" s="1">
        <v>2</v>
      </c>
      <c r="D49" s="1">
        <v>3</v>
      </c>
      <c r="E49" s="1">
        <v>1</v>
      </c>
      <c r="F49" s="22">
        <v>3</v>
      </c>
      <c r="G49" s="5">
        <v>10</v>
      </c>
      <c r="H49" s="31">
        <v>85493.299999999988</v>
      </c>
      <c r="I49" s="1">
        <f t="shared" ref="I49:I53" si="29">H49-J49</f>
        <v>51295.979999999989</v>
      </c>
      <c r="J49" s="1">
        <f t="shared" ref="J49:J53" si="30">K49*H49</f>
        <v>34197.32</v>
      </c>
      <c r="K49" s="1">
        <f t="shared" ref="K49:K52" si="31">2/5</f>
        <v>0.4</v>
      </c>
      <c r="L49" s="1" t="s">
        <v>8</v>
      </c>
      <c r="M49" s="1">
        <v>0</v>
      </c>
      <c r="N49" s="1" t="s">
        <v>10</v>
      </c>
      <c r="O49" s="7">
        <v>20179</v>
      </c>
      <c r="P49" s="11">
        <v>85493.299999999988</v>
      </c>
    </row>
    <row r="50" spans="1:16">
      <c r="A50" s="1">
        <f t="shared" si="22"/>
        <v>49</v>
      </c>
      <c r="B50" s="1">
        <v>1</v>
      </c>
      <c r="C50" s="1">
        <v>2</v>
      </c>
      <c r="D50" s="1">
        <v>3</v>
      </c>
      <c r="E50" s="1">
        <v>1</v>
      </c>
      <c r="F50" s="22">
        <v>3</v>
      </c>
      <c r="G50" s="5">
        <v>10</v>
      </c>
      <c r="H50" s="31">
        <v>85493.299999999988</v>
      </c>
      <c r="I50" s="1">
        <f t="shared" si="29"/>
        <v>51295.979999999989</v>
      </c>
      <c r="J50" s="1">
        <f t="shared" si="30"/>
        <v>34197.32</v>
      </c>
      <c r="K50" s="1">
        <f t="shared" si="31"/>
        <v>0.4</v>
      </c>
      <c r="L50" s="1" t="s">
        <v>8</v>
      </c>
      <c r="M50" s="1">
        <v>1</v>
      </c>
      <c r="N50" s="1" t="s">
        <v>10</v>
      </c>
      <c r="O50" s="7">
        <v>20179</v>
      </c>
      <c r="P50" s="11">
        <v>85493.299999999988</v>
      </c>
    </row>
    <row r="51" spans="1:16">
      <c r="A51" s="1">
        <f t="shared" si="22"/>
        <v>50</v>
      </c>
      <c r="B51" s="1">
        <v>1</v>
      </c>
      <c r="C51" s="1">
        <v>2</v>
      </c>
      <c r="D51" s="1">
        <v>3</v>
      </c>
      <c r="E51" s="1">
        <v>1</v>
      </c>
      <c r="F51" s="22">
        <v>3</v>
      </c>
      <c r="G51" s="5">
        <v>10</v>
      </c>
      <c r="H51" s="31">
        <v>85493.299999999988</v>
      </c>
      <c r="I51" s="1">
        <f t="shared" si="29"/>
        <v>51295.979999999989</v>
      </c>
      <c r="J51" s="1">
        <f t="shared" si="30"/>
        <v>34197.32</v>
      </c>
      <c r="K51" s="1">
        <f t="shared" si="31"/>
        <v>0.4</v>
      </c>
      <c r="L51" s="1" t="s">
        <v>8</v>
      </c>
      <c r="M51" s="1">
        <v>0</v>
      </c>
      <c r="N51" s="1" t="s">
        <v>10</v>
      </c>
      <c r="O51" s="7">
        <v>20179</v>
      </c>
      <c r="P51" s="11">
        <v>85493.299999999988</v>
      </c>
    </row>
    <row r="52" spans="1:16">
      <c r="A52" s="1">
        <f t="shared" si="22"/>
        <v>51</v>
      </c>
      <c r="B52" s="1">
        <v>1</v>
      </c>
      <c r="C52" s="1">
        <v>2</v>
      </c>
      <c r="D52" s="1">
        <v>3</v>
      </c>
      <c r="E52" s="1">
        <v>1</v>
      </c>
      <c r="F52" s="22">
        <v>3</v>
      </c>
      <c r="G52" s="5">
        <v>10</v>
      </c>
      <c r="H52" s="31">
        <v>85493.299999999988</v>
      </c>
      <c r="I52" s="1">
        <f t="shared" si="29"/>
        <v>51295.979999999989</v>
      </c>
      <c r="J52" s="1">
        <f t="shared" si="30"/>
        <v>34197.32</v>
      </c>
      <c r="K52" s="1">
        <f t="shared" si="31"/>
        <v>0.4</v>
      </c>
      <c r="L52" s="1" t="s">
        <v>8</v>
      </c>
      <c r="M52" s="1">
        <v>1</v>
      </c>
      <c r="N52" s="1" t="s">
        <v>10</v>
      </c>
      <c r="O52" s="7">
        <v>20179</v>
      </c>
      <c r="P52" s="11">
        <v>85493.299999999988</v>
      </c>
    </row>
    <row r="53" spans="1:16">
      <c r="A53" s="1">
        <f t="shared" si="22"/>
        <v>52</v>
      </c>
      <c r="B53" s="1">
        <v>1</v>
      </c>
      <c r="C53" s="1">
        <v>2</v>
      </c>
      <c r="D53" s="1">
        <v>3</v>
      </c>
      <c r="E53" s="1">
        <v>1</v>
      </c>
      <c r="F53" s="22">
        <v>4</v>
      </c>
      <c r="G53" s="10">
        <v>11</v>
      </c>
      <c r="H53" s="31">
        <v>137137.5</v>
      </c>
      <c r="I53" s="1">
        <f t="shared" si="29"/>
        <v>27427.5</v>
      </c>
      <c r="J53" s="1">
        <f t="shared" si="30"/>
        <v>109710</v>
      </c>
      <c r="K53" s="1">
        <f>4/5</f>
        <v>0.8</v>
      </c>
      <c r="L53" s="1" t="s">
        <v>8</v>
      </c>
      <c r="M53" s="1">
        <v>1</v>
      </c>
      <c r="N53" s="1" t="s">
        <v>10</v>
      </c>
      <c r="O53" s="7">
        <v>36216</v>
      </c>
      <c r="P53" s="11">
        <v>137137.5</v>
      </c>
    </row>
    <row r="54" spans="1:16">
      <c r="A54" s="1">
        <f t="shared" si="22"/>
        <v>53</v>
      </c>
      <c r="B54" s="1">
        <v>1</v>
      </c>
      <c r="C54" s="1">
        <v>2</v>
      </c>
      <c r="D54" s="1">
        <v>3</v>
      </c>
      <c r="E54" s="1">
        <v>1</v>
      </c>
      <c r="F54" s="22">
        <v>4</v>
      </c>
      <c r="G54" s="10">
        <v>11</v>
      </c>
      <c r="H54" s="31">
        <v>137137.5</v>
      </c>
      <c r="I54" s="1">
        <f t="shared" ref="I54:I58" si="32">H54-J54</f>
        <v>27427.5</v>
      </c>
      <c r="J54" s="1">
        <f t="shared" ref="J54:J58" si="33">K54*H54</f>
        <v>109710</v>
      </c>
      <c r="K54" s="1">
        <f t="shared" ref="K54:K57" si="34">4/5</f>
        <v>0.8</v>
      </c>
      <c r="L54" s="1" t="s">
        <v>8</v>
      </c>
      <c r="M54" s="1">
        <v>1</v>
      </c>
      <c r="N54" s="1" t="s">
        <v>10</v>
      </c>
      <c r="O54" s="7">
        <v>36216</v>
      </c>
      <c r="P54" s="11">
        <v>137137.5</v>
      </c>
    </row>
    <row r="55" spans="1:16">
      <c r="A55" s="1">
        <f t="shared" si="22"/>
        <v>54</v>
      </c>
      <c r="B55" s="1">
        <v>1</v>
      </c>
      <c r="C55" s="1">
        <v>2</v>
      </c>
      <c r="D55" s="1">
        <v>3</v>
      </c>
      <c r="E55" s="1">
        <v>1</v>
      </c>
      <c r="F55" s="22">
        <v>4</v>
      </c>
      <c r="G55" s="10">
        <v>11</v>
      </c>
      <c r="H55" s="31">
        <v>137137.5</v>
      </c>
      <c r="I55" s="1">
        <f t="shared" si="32"/>
        <v>27427.5</v>
      </c>
      <c r="J55" s="1">
        <f t="shared" si="33"/>
        <v>109710</v>
      </c>
      <c r="K55" s="1">
        <f t="shared" si="34"/>
        <v>0.8</v>
      </c>
      <c r="L55" s="1" t="s">
        <v>8</v>
      </c>
      <c r="M55" s="1">
        <v>1</v>
      </c>
      <c r="N55" s="1" t="s">
        <v>10</v>
      </c>
      <c r="O55" s="7">
        <v>36216</v>
      </c>
      <c r="P55" s="11">
        <v>137137.5</v>
      </c>
    </row>
    <row r="56" spans="1:16">
      <c r="A56" s="1">
        <f t="shared" si="22"/>
        <v>55</v>
      </c>
      <c r="B56" s="1">
        <v>1</v>
      </c>
      <c r="C56" s="1">
        <v>2</v>
      </c>
      <c r="D56" s="1">
        <v>3</v>
      </c>
      <c r="E56" s="1">
        <v>1</v>
      </c>
      <c r="F56" s="22">
        <v>4</v>
      </c>
      <c r="G56" s="10">
        <v>11</v>
      </c>
      <c r="H56" s="31">
        <v>137137.5</v>
      </c>
      <c r="I56" s="1">
        <f t="shared" si="32"/>
        <v>27427.5</v>
      </c>
      <c r="J56" s="1">
        <f t="shared" si="33"/>
        <v>109710</v>
      </c>
      <c r="K56" s="1">
        <f t="shared" si="34"/>
        <v>0.8</v>
      </c>
      <c r="L56" s="1" t="s">
        <v>8</v>
      </c>
      <c r="M56" s="1">
        <v>0</v>
      </c>
      <c r="N56" s="1" t="s">
        <v>10</v>
      </c>
      <c r="O56" s="7">
        <v>36216</v>
      </c>
      <c r="P56" s="11">
        <v>137137.5</v>
      </c>
    </row>
    <row r="57" spans="1:16">
      <c r="A57" s="1">
        <f t="shared" si="22"/>
        <v>56</v>
      </c>
      <c r="B57" s="1">
        <v>1</v>
      </c>
      <c r="C57" s="1">
        <v>2</v>
      </c>
      <c r="D57" s="1">
        <v>3</v>
      </c>
      <c r="E57" s="1">
        <v>1</v>
      </c>
      <c r="F57" s="22">
        <v>4</v>
      </c>
      <c r="G57" s="10">
        <v>11</v>
      </c>
      <c r="H57" s="31">
        <v>137137.5</v>
      </c>
      <c r="I57" s="1">
        <f t="shared" si="32"/>
        <v>27427.5</v>
      </c>
      <c r="J57" s="1">
        <f t="shared" si="33"/>
        <v>109710</v>
      </c>
      <c r="K57" s="1">
        <f t="shared" si="34"/>
        <v>0.8</v>
      </c>
      <c r="L57" s="1" t="s">
        <v>8</v>
      </c>
      <c r="M57" s="1">
        <v>1</v>
      </c>
      <c r="N57" s="1" t="s">
        <v>10</v>
      </c>
      <c r="O57" s="7">
        <v>36216</v>
      </c>
      <c r="P57" s="11">
        <v>137137.5</v>
      </c>
    </row>
    <row r="58" spans="1:16">
      <c r="A58" s="1">
        <f t="shared" si="22"/>
        <v>57</v>
      </c>
      <c r="B58" s="1">
        <v>1</v>
      </c>
      <c r="C58" s="1">
        <v>2</v>
      </c>
      <c r="D58" s="1">
        <v>3</v>
      </c>
      <c r="E58" s="1">
        <v>1</v>
      </c>
      <c r="F58" s="22">
        <v>5</v>
      </c>
      <c r="G58" s="5">
        <v>12</v>
      </c>
      <c r="H58" s="31">
        <v>11651.8</v>
      </c>
      <c r="I58" s="1">
        <f t="shared" si="32"/>
        <v>6991.079999999999</v>
      </c>
      <c r="J58" s="1">
        <f t="shared" si="33"/>
        <v>4660.72</v>
      </c>
      <c r="K58" s="1">
        <f>2/5</f>
        <v>0.4</v>
      </c>
      <c r="L58" s="1" t="s">
        <v>8</v>
      </c>
      <c r="M58" s="1">
        <v>0</v>
      </c>
      <c r="N58" s="1" t="s">
        <v>10</v>
      </c>
      <c r="O58" s="7">
        <v>5066</v>
      </c>
      <c r="P58" s="11">
        <v>11651.8</v>
      </c>
    </row>
    <row r="59" spans="1:16">
      <c r="A59" s="1">
        <f t="shared" si="22"/>
        <v>58</v>
      </c>
      <c r="B59" s="1">
        <v>1</v>
      </c>
      <c r="C59" s="1">
        <v>2</v>
      </c>
      <c r="D59" s="1">
        <v>3</v>
      </c>
      <c r="E59" s="1">
        <v>1</v>
      </c>
      <c r="F59" s="22">
        <v>5</v>
      </c>
      <c r="G59" s="5">
        <v>12</v>
      </c>
      <c r="H59" s="31">
        <v>11651.8</v>
      </c>
      <c r="I59" s="1">
        <f t="shared" ref="I59:I63" si="35">H59-J59</f>
        <v>6991.079999999999</v>
      </c>
      <c r="J59" s="1">
        <f t="shared" ref="J59:J63" si="36">K59*H59</f>
        <v>4660.72</v>
      </c>
      <c r="K59" s="1">
        <f t="shared" ref="K59:K62" si="37">2/5</f>
        <v>0.4</v>
      </c>
      <c r="L59" s="1" t="s">
        <v>8</v>
      </c>
      <c r="M59" s="1">
        <v>0</v>
      </c>
      <c r="N59" s="1" t="s">
        <v>10</v>
      </c>
      <c r="O59" s="7">
        <v>5066</v>
      </c>
      <c r="P59" s="11">
        <v>11651.8</v>
      </c>
    </row>
    <row r="60" spans="1:16">
      <c r="A60" s="1">
        <f t="shared" si="22"/>
        <v>59</v>
      </c>
      <c r="B60" s="1">
        <v>1</v>
      </c>
      <c r="C60" s="1">
        <v>2</v>
      </c>
      <c r="D60" s="1">
        <v>3</v>
      </c>
      <c r="E60" s="1">
        <v>1</v>
      </c>
      <c r="F60" s="22">
        <v>5</v>
      </c>
      <c r="G60" s="5">
        <v>12</v>
      </c>
      <c r="H60" s="31">
        <v>11651.8</v>
      </c>
      <c r="I60" s="1">
        <f t="shared" si="35"/>
        <v>6991.079999999999</v>
      </c>
      <c r="J60" s="1">
        <f t="shared" si="36"/>
        <v>4660.72</v>
      </c>
      <c r="K60" s="1">
        <f t="shared" si="37"/>
        <v>0.4</v>
      </c>
      <c r="L60" s="1" t="s">
        <v>8</v>
      </c>
      <c r="M60" s="1">
        <v>1</v>
      </c>
      <c r="N60" s="1" t="s">
        <v>10</v>
      </c>
      <c r="O60" s="7">
        <v>5066</v>
      </c>
      <c r="P60" s="11">
        <v>11651.8</v>
      </c>
    </row>
    <row r="61" spans="1:16">
      <c r="A61" s="1">
        <f t="shared" si="22"/>
        <v>60</v>
      </c>
      <c r="B61" s="1">
        <v>1</v>
      </c>
      <c r="C61" s="1">
        <v>2</v>
      </c>
      <c r="D61" s="1">
        <v>3</v>
      </c>
      <c r="E61" s="1">
        <v>1</v>
      </c>
      <c r="F61" s="22">
        <v>5</v>
      </c>
      <c r="G61" s="5">
        <v>12</v>
      </c>
      <c r="H61" s="31">
        <v>11651.8</v>
      </c>
      <c r="I61" s="1">
        <f t="shared" si="35"/>
        <v>6991.079999999999</v>
      </c>
      <c r="J61" s="1">
        <f t="shared" si="36"/>
        <v>4660.72</v>
      </c>
      <c r="K61" s="1">
        <f t="shared" si="37"/>
        <v>0.4</v>
      </c>
      <c r="L61" s="1" t="s">
        <v>8</v>
      </c>
      <c r="M61" s="1">
        <v>0</v>
      </c>
      <c r="N61" s="1" t="s">
        <v>10</v>
      </c>
      <c r="O61" s="7">
        <v>5066</v>
      </c>
      <c r="P61" s="11">
        <v>11651.8</v>
      </c>
    </row>
    <row r="62" spans="1:16">
      <c r="A62" s="1">
        <f t="shared" si="22"/>
        <v>61</v>
      </c>
      <c r="B62" s="1">
        <v>1</v>
      </c>
      <c r="C62" s="1">
        <v>2</v>
      </c>
      <c r="D62" s="1">
        <v>3</v>
      </c>
      <c r="E62" s="1">
        <v>1</v>
      </c>
      <c r="F62" s="22">
        <v>5</v>
      </c>
      <c r="G62" s="5">
        <v>12</v>
      </c>
      <c r="H62" s="31">
        <v>11651.8</v>
      </c>
      <c r="I62" s="1">
        <f t="shared" si="35"/>
        <v>6991.079999999999</v>
      </c>
      <c r="J62" s="1">
        <f t="shared" si="36"/>
        <v>4660.72</v>
      </c>
      <c r="K62" s="1">
        <f t="shared" si="37"/>
        <v>0.4</v>
      </c>
      <c r="L62" s="1" t="s">
        <v>8</v>
      </c>
      <c r="M62" s="1">
        <v>1</v>
      </c>
      <c r="N62" s="1" t="s">
        <v>10</v>
      </c>
      <c r="O62" s="7">
        <v>5066</v>
      </c>
      <c r="P62" s="11">
        <v>11651.8</v>
      </c>
    </row>
    <row r="63" spans="1:16">
      <c r="A63" s="1">
        <f t="shared" si="22"/>
        <v>62</v>
      </c>
      <c r="B63" s="1">
        <v>1</v>
      </c>
      <c r="C63" s="1">
        <v>2</v>
      </c>
      <c r="D63" s="1">
        <v>3</v>
      </c>
      <c r="E63" s="1">
        <v>1</v>
      </c>
      <c r="F63" s="22">
        <v>6</v>
      </c>
      <c r="G63" s="10">
        <v>13</v>
      </c>
      <c r="H63" s="31">
        <v>35061.199999999997</v>
      </c>
      <c r="I63" s="1">
        <f t="shared" si="35"/>
        <v>14024.48</v>
      </c>
      <c r="J63" s="1">
        <f t="shared" si="36"/>
        <v>21036.719999999998</v>
      </c>
      <c r="K63" s="1">
        <f>3/5</f>
        <v>0.6</v>
      </c>
      <c r="L63" s="1" t="s">
        <v>8</v>
      </c>
      <c r="M63" s="1">
        <v>0</v>
      </c>
      <c r="N63" s="1" t="s">
        <v>10</v>
      </c>
      <c r="O63" s="7">
        <v>15244</v>
      </c>
      <c r="P63" s="11">
        <v>35061.199999999997</v>
      </c>
    </row>
    <row r="64" spans="1:16">
      <c r="A64" s="1">
        <f t="shared" si="22"/>
        <v>63</v>
      </c>
      <c r="B64" s="1">
        <v>1</v>
      </c>
      <c r="C64" s="1">
        <v>2</v>
      </c>
      <c r="D64" s="1">
        <v>3</v>
      </c>
      <c r="E64" s="1">
        <v>1</v>
      </c>
      <c r="F64" s="22">
        <v>6</v>
      </c>
      <c r="G64" s="10">
        <v>13</v>
      </c>
      <c r="H64" s="31">
        <v>35061.199999999997</v>
      </c>
      <c r="I64" s="1">
        <f t="shared" ref="I64:I68" si="38">H64-J64</f>
        <v>14024.48</v>
      </c>
      <c r="J64" s="1">
        <f t="shared" ref="J64:J68" si="39">K64*H64</f>
        <v>21036.719999999998</v>
      </c>
      <c r="K64" s="1">
        <f t="shared" ref="K64:K67" si="40">3/5</f>
        <v>0.6</v>
      </c>
      <c r="L64" s="1" t="s">
        <v>8</v>
      </c>
      <c r="M64" s="1">
        <v>1</v>
      </c>
      <c r="N64" s="1" t="s">
        <v>10</v>
      </c>
      <c r="O64" s="7">
        <v>15244</v>
      </c>
      <c r="P64" s="11">
        <v>35061.199999999997</v>
      </c>
    </row>
    <row r="65" spans="1:16">
      <c r="A65" s="1">
        <f t="shared" si="22"/>
        <v>64</v>
      </c>
      <c r="B65" s="1">
        <v>1</v>
      </c>
      <c r="C65" s="1">
        <v>2</v>
      </c>
      <c r="D65" s="1">
        <v>3</v>
      </c>
      <c r="E65" s="1">
        <v>1</v>
      </c>
      <c r="F65" s="22">
        <v>6</v>
      </c>
      <c r="G65" s="10">
        <v>13</v>
      </c>
      <c r="H65" s="31">
        <v>35061.199999999997</v>
      </c>
      <c r="I65" s="1">
        <f t="shared" si="38"/>
        <v>14024.48</v>
      </c>
      <c r="J65" s="1">
        <f t="shared" si="39"/>
        <v>21036.719999999998</v>
      </c>
      <c r="K65" s="1">
        <f t="shared" si="40"/>
        <v>0.6</v>
      </c>
      <c r="L65" s="1" t="s">
        <v>8</v>
      </c>
      <c r="M65" s="1">
        <v>1</v>
      </c>
      <c r="N65" s="1" t="s">
        <v>10</v>
      </c>
      <c r="O65" s="7">
        <v>15244</v>
      </c>
      <c r="P65" s="11">
        <v>35061.199999999997</v>
      </c>
    </row>
    <row r="66" spans="1:16">
      <c r="A66" s="1">
        <f t="shared" si="22"/>
        <v>65</v>
      </c>
      <c r="B66" s="1">
        <v>1</v>
      </c>
      <c r="C66" s="1">
        <v>2</v>
      </c>
      <c r="D66" s="1">
        <v>3</v>
      </c>
      <c r="E66" s="1">
        <v>1</v>
      </c>
      <c r="F66" s="22">
        <v>6</v>
      </c>
      <c r="G66" s="10">
        <v>13</v>
      </c>
      <c r="H66" s="31">
        <v>35061.199999999997</v>
      </c>
      <c r="I66" s="1">
        <f t="shared" si="38"/>
        <v>14024.48</v>
      </c>
      <c r="J66" s="1">
        <f t="shared" si="39"/>
        <v>21036.719999999998</v>
      </c>
      <c r="K66" s="1">
        <f t="shared" si="40"/>
        <v>0.6</v>
      </c>
      <c r="L66" s="1" t="s">
        <v>8</v>
      </c>
      <c r="M66" s="1">
        <v>0</v>
      </c>
      <c r="N66" s="1" t="s">
        <v>10</v>
      </c>
      <c r="O66" s="7">
        <v>15244</v>
      </c>
      <c r="P66" s="11">
        <v>35061.199999999997</v>
      </c>
    </row>
    <row r="67" spans="1:16">
      <c r="A67" s="1">
        <f t="shared" ref="A67:A94" si="41">A66+1</f>
        <v>66</v>
      </c>
      <c r="B67" s="1">
        <v>1</v>
      </c>
      <c r="C67" s="1">
        <v>2</v>
      </c>
      <c r="D67" s="1">
        <v>3</v>
      </c>
      <c r="E67" s="1">
        <v>1</v>
      </c>
      <c r="F67" s="22">
        <v>6</v>
      </c>
      <c r="G67" s="10">
        <v>13</v>
      </c>
      <c r="H67" s="31">
        <v>35061.199999999997</v>
      </c>
      <c r="I67" s="1">
        <f t="shared" si="38"/>
        <v>14024.48</v>
      </c>
      <c r="J67" s="1">
        <f t="shared" si="39"/>
        <v>21036.719999999998</v>
      </c>
      <c r="K67" s="1">
        <f t="shared" si="40"/>
        <v>0.6</v>
      </c>
      <c r="L67" s="1" t="s">
        <v>8</v>
      </c>
      <c r="M67" s="1">
        <v>1</v>
      </c>
      <c r="N67" s="1" t="s">
        <v>10</v>
      </c>
      <c r="O67" s="7">
        <v>15244</v>
      </c>
      <c r="P67" s="11">
        <v>35061.199999999997</v>
      </c>
    </row>
    <row r="68" spans="1:16">
      <c r="A68" s="1">
        <f t="shared" si="41"/>
        <v>67</v>
      </c>
      <c r="B68" s="1">
        <v>1</v>
      </c>
      <c r="C68" s="1">
        <v>2</v>
      </c>
      <c r="D68" s="1">
        <v>3</v>
      </c>
      <c r="E68" s="1">
        <v>1</v>
      </c>
      <c r="F68" s="22">
        <v>6</v>
      </c>
      <c r="G68" s="10">
        <v>14</v>
      </c>
      <c r="H68" s="31">
        <v>54413.399999999994</v>
      </c>
      <c r="I68" s="1">
        <f t="shared" si="38"/>
        <v>21765.360000000001</v>
      </c>
      <c r="J68" s="1">
        <f t="shared" si="39"/>
        <v>32648.039999999994</v>
      </c>
      <c r="K68" s="1">
        <f>3/5</f>
        <v>0.6</v>
      </c>
      <c r="L68" s="1" t="s">
        <v>8</v>
      </c>
      <c r="M68" s="1">
        <v>0</v>
      </c>
      <c r="N68" s="1" t="s">
        <v>10</v>
      </c>
      <c r="O68" s="7">
        <v>13686</v>
      </c>
      <c r="P68" s="11">
        <v>54413.399999999994</v>
      </c>
    </row>
    <row r="69" spans="1:16">
      <c r="A69" s="1">
        <f t="shared" si="41"/>
        <v>68</v>
      </c>
      <c r="B69" s="1">
        <v>1</v>
      </c>
      <c r="C69" s="1">
        <v>2</v>
      </c>
      <c r="D69" s="1">
        <v>3</v>
      </c>
      <c r="E69" s="1">
        <v>1</v>
      </c>
      <c r="F69" s="22">
        <v>6</v>
      </c>
      <c r="G69" s="10">
        <v>14</v>
      </c>
      <c r="H69" s="31">
        <v>54413.399999999994</v>
      </c>
      <c r="I69" s="1">
        <f t="shared" ref="I69:I72" si="42">H69-J69</f>
        <v>21765.360000000001</v>
      </c>
      <c r="J69" s="1">
        <f t="shared" ref="J69:J72" si="43">K69*H69</f>
        <v>32648.039999999994</v>
      </c>
      <c r="K69" s="1">
        <f t="shared" ref="K69:K71" si="44">3/5</f>
        <v>0.6</v>
      </c>
      <c r="L69" s="1" t="s">
        <v>8</v>
      </c>
      <c r="M69" s="1">
        <v>1</v>
      </c>
      <c r="N69" s="1" t="s">
        <v>10</v>
      </c>
      <c r="O69" s="7">
        <v>13686</v>
      </c>
      <c r="P69" s="11">
        <v>54413.399999999994</v>
      </c>
    </row>
    <row r="70" spans="1:16">
      <c r="A70" s="1">
        <f t="shared" si="41"/>
        <v>69</v>
      </c>
      <c r="B70" s="1">
        <v>1</v>
      </c>
      <c r="C70" s="1">
        <v>2</v>
      </c>
      <c r="D70" s="1">
        <v>3</v>
      </c>
      <c r="E70" s="1">
        <v>1</v>
      </c>
      <c r="F70" s="22">
        <v>6</v>
      </c>
      <c r="G70" s="10">
        <v>14</v>
      </c>
      <c r="H70" s="31">
        <v>54413.399999999994</v>
      </c>
      <c r="I70" s="1">
        <f t="shared" si="42"/>
        <v>21765.360000000001</v>
      </c>
      <c r="J70" s="1">
        <f t="shared" si="43"/>
        <v>32648.039999999994</v>
      </c>
      <c r="K70" s="1">
        <f t="shared" si="44"/>
        <v>0.6</v>
      </c>
      <c r="L70" s="1" t="s">
        <v>8</v>
      </c>
      <c r="M70" s="1">
        <v>1</v>
      </c>
      <c r="N70" s="1" t="s">
        <v>10</v>
      </c>
      <c r="O70" s="7">
        <v>13686</v>
      </c>
      <c r="P70" s="11">
        <v>54413.399999999994</v>
      </c>
    </row>
    <row r="71" spans="1:16">
      <c r="A71" s="1">
        <f t="shared" si="41"/>
        <v>70</v>
      </c>
      <c r="B71" s="1">
        <v>1</v>
      </c>
      <c r="C71" s="1">
        <v>2</v>
      </c>
      <c r="D71" s="1">
        <v>3</v>
      </c>
      <c r="E71" s="1">
        <v>1</v>
      </c>
      <c r="F71" s="22">
        <v>6</v>
      </c>
      <c r="G71" s="10">
        <v>14</v>
      </c>
      <c r="H71" s="31">
        <v>54413.399999999994</v>
      </c>
      <c r="I71" s="1">
        <f t="shared" si="42"/>
        <v>21765.360000000001</v>
      </c>
      <c r="J71" s="1">
        <f t="shared" si="43"/>
        <v>32648.039999999994</v>
      </c>
      <c r="K71" s="1">
        <f t="shared" si="44"/>
        <v>0.6</v>
      </c>
      <c r="L71" s="1" t="s">
        <v>8</v>
      </c>
      <c r="M71" s="1">
        <v>1</v>
      </c>
      <c r="N71" s="1" t="s">
        <v>10</v>
      </c>
      <c r="O71" s="7">
        <v>13686</v>
      </c>
      <c r="P71" s="11">
        <v>54413.399999999994</v>
      </c>
    </row>
    <row r="72" spans="1:16">
      <c r="A72" s="1">
        <f t="shared" si="41"/>
        <v>71</v>
      </c>
      <c r="B72" s="1">
        <v>1</v>
      </c>
      <c r="C72" s="1">
        <v>2</v>
      </c>
      <c r="D72" s="1">
        <v>3</v>
      </c>
      <c r="E72" s="1">
        <v>1</v>
      </c>
      <c r="F72" s="22">
        <v>6</v>
      </c>
      <c r="G72" s="10">
        <v>14</v>
      </c>
      <c r="H72" s="31">
        <v>54413.399999999994</v>
      </c>
      <c r="I72" s="1">
        <f t="shared" si="42"/>
        <v>21765.360000000001</v>
      </c>
      <c r="J72" s="1">
        <f t="shared" si="43"/>
        <v>32648.039999999994</v>
      </c>
      <c r="K72" s="1">
        <f>3/5</f>
        <v>0.6</v>
      </c>
      <c r="L72" s="1" t="s">
        <v>8</v>
      </c>
      <c r="M72" s="1">
        <v>0</v>
      </c>
      <c r="N72" s="1" t="s">
        <v>10</v>
      </c>
      <c r="O72" s="7">
        <v>13686</v>
      </c>
      <c r="P72" s="11">
        <v>54413.399999999994</v>
      </c>
    </row>
    <row r="73" spans="1:16">
      <c r="A73" s="1">
        <f t="shared" si="41"/>
        <v>72</v>
      </c>
      <c r="B73" s="1">
        <v>1</v>
      </c>
      <c r="C73" s="1">
        <v>2</v>
      </c>
      <c r="D73" s="1">
        <v>3</v>
      </c>
      <c r="E73" s="1">
        <v>1</v>
      </c>
      <c r="F73" s="22">
        <v>6</v>
      </c>
      <c r="G73" s="5">
        <v>15</v>
      </c>
      <c r="H73" s="31">
        <v>32531.200000000001</v>
      </c>
      <c r="I73" s="1">
        <f t="shared" ref="I73:I77" si="45">H73-J73</f>
        <v>13012.48</v>
      </c>
      <c r="J73" s="1">
        <f t="shared" ref="J73:J77" si="46">K73*H73</f>
        <v>19518.72</v>
      </c>
      <c r="K73" s="1">
        <f t="shared" ref="K73:K82" si="47">3/5</f>
        <v>0.6</v>
      </c>
      <c r="L73" s="1" t="s">
        <v>8</v>
      </c>
      <c r="M73" s="1">
        <v>0</v>
      </c>
      <c r="N73" s="1" t="s">
        <v>10</v>
      </c>
      <c r="O73" s="7">
        <v>14144</v>
      </c>
      <c r="P73" s="11">
        <v>32531.200000000001</v>
      </c>
    </row>
    <row r="74" spans="1:16">
      <c r="A74" s="1">
        <f t="shared" si="41"/>
        <v>73</v>
      </c>
      <c r="B74" s="1">
        <v>1</v>
      </c>
      <c r="C74" s="1">
        <v>2</v>
      </c>
      <c r="D74" s="1">
        <v>3</v>
      </c>
      <c r="E74" s="1">
        <v>1</v>
      </c>
      <c r="F74" s="22">
        <v>6</v>
      </c>
      <c r="G74" s="5">
        <v>15</v>
      </c>
      <c r="H74" s="31">
        <v>32531.200000000001</v>
      </c>
      <c r="I74" s="1">
        <f t="shared" si="45"/>
        <v>13012.48</v>
      </c>
      <c r="J74" s="1">
        <f t="shared" si="46"/>
        <v>19518.72</v>
      </c>
      <c r="K74" s="1">
        <f t="shared" si="47"/>
        <v>0.6</v>
      </c>
      <c r="L74" s="1" t="s">
        <v>8</v>
      </c>
      <c r="M74" s="1">
        <v>1</v>
      </c>
      <c r="N74" s="1" t="s">
        <v>10</v>
      </c>
      <c r="O74" s="7">
        <v>14144</v>
      </c>
      <c r="P74" s="11">
        <v>32531.200000000001</v>
      </c>
    </row>
    <row r="75" spans="1:16">
      <c r="A75" s="1">
        <f t="shared" si="41"/>
        <v>74</v>
      </c>
      <c r="B75" s="1">
        <v>1</v>
      </c>
      <c r="C75" s="1">
        <v>2</v>
      </c>
      <c r="D75" s="1">
        <v>3</v>
      </c>
      <c r="E75" s="1">
        <v>1</v>
      </c>
      <c r="F75" s="22">
        <v>6</v>
      </c>
      <c r="G75" s="5">
        <v>15</v>
      </c>
      <c r="H75" s="31">
        <v>32531.200000000001</v>
      </c>
      <c r="I75" s="1">
        <f t="shared" si="45"/>
        <v>13012.48</v>
      </c>
      <c r="J75" s="1">
        <f t="shared" si="46"/>
        <v>19518.72</v>
      </c>
      <c r="K75" s="1">
        <f t="shared" si="47"/>
        <v>0.6</v>
      </c>
      <c r="L75" s="1" t="s">
        <v>8</v>
      </c>
      <c r="M75" s="1">
        <v>0</v>
      </c>
      <c r="N75" s="1" t="s">
        <v>10</v>
      </c>
      <c r="O75" s="7">
        <v>14144</v>
      </c>
      <c r="P75" s="11">
        <v>32531.200000000001</v>
      </c>
    </row>
    <row r="76" spans="1:16">
      <c r="A76" s="1">
        <f t="shared" si="41"/>
        <v>75</v>
      </c>
      <c r="B76" s="1">
        <v>1</v>
      </c>
      <c r="C76" s="1">
        <v>2</v>
      </c>
      <c r="D76" s="1">
        <v>3</v>
      </c>
      <c r="E76" s="1">
        <v>1</v>
      </c>
      <c r="F76" s="22">
        <v>6</v>
      </c>
      <c r="G76" s="5">
        <v>15</v>
      </c>
      <c r="H76" s="31">
        <v>32531.200000000001</v>
      </c>
      <c r="I76" s="1">
        <f t="shared" si="45"/>
        <v>13012.48</v>
      </c>
      <c r="J76" s="1">
        <f t="shared" si="46"/>
        <v>19518.72</v>
      </c>
      <c r="K76" s="1">
        <f t="shared" si="47"/>
        <v>0.6</v>
      </c>
      <c r="L76" s="1" t="s">
        <v>8</v>
      </c>
      <c r="M76" s="1">
        <v>1</v>
      </c>
      <c r="N76" s="1" t="s">
        <v>10</v>
      </c>
      <c r="O76" s="7">
        <v>14144</v>
      </c>
      <c r="P76" s="11">
        <v>32531.200000000001</v>
      </c>
    </row>
    <row r="77" spans="1:16">
      <c r="A77" s="1">
        <f t="shared" si="41"/>
        <v>76</v>
      </c>
      <c r="B77" s="1">
        <v>1</v>
      </c>
      <c r="C77" s="1">
        <v>2</v>
      </c>
      <c r="D77" s="1">
        <v>3</v>
      </c>
      <c r="E77" s="1">
        <v>1</v>
      </c>
      <c r="F77" s="22">
        <v>6</v>
      </c>
      <c r="G77" s="5">
        <v>15</v>
      </c>
      <c r="H77" s="31">
        <v>32531.200000000001</v>
      </c>
      <c r="I77" s="1">
        <f t="shared" si="45"/>
        <v>13012.48</v>
      </c>
      <c r="J77" s="1">
        <f t="shared" si="46"/>
        <v>19518.72</v>
      </c>
      <c r="K77" s="1">
        <f t="shared" si="47"/>
        <v>0.6</v>
      </c>
      <c r="L77" s="1" t="s">
        <v>8</v>
      </c>
      <c r="M77" s="1">
        <v>1</v>
      </c>
      <c r="N77" s="1" t="s">
        <v>10</v>
      </c>
      <c r="O77" s="7">
        <v>14144</v>
      </c>
      <c r="P77" s="11">
        <v>32531.200000000001</v>
      </c>
    </row>
    <row r="78" spans="1:16">
      <c r="A78" s="1">
        <f t="shared" si="41"/>
        <v>77</v>
      </c>
      <c r="B78" s="1">
        <v>1</v>
      </c>
      <c r="C78" s="1">
        <v>2</v>
      </c>
      <c r="D78" s="1">
        <v>3</v>
      </c>
      <c r="E78" s="1">
        <v>1</v>
      </c>
      <c r="F78" s="22">
        <v>6</v>
      </c>
      <c r="G78" s="10">
        <v>16</v>
      </c>
      <c r="H78" s="31">
        <v>25589.8</v>
      </c>
      <c r="I78" s="1">
        <f t="shared" ref="I78:I83" si="48">H78-J78</f>
        <v>10235.92</v>
      </c>
      <c r="J78" s="1">
        <f t="shared" ref="J78:J83" si="49">K78*H78</f>
        <v>15353.88</v>
      </c>
      <c r="K78" s="1">
        <f t="shared" si="47"/>
        <v>0.6</v>
      </c>
      <c r="L78" s="1" t="s">
        <v>8</v>
      </c>
      <c r="M78" s="1">
        <v>1</v>
      </c>
      <c r="N78" s="1" t="s">
        <v>10</v>
      </c>
      <c r="O78" s="7">
        <v>11126</v>
      </c>
      <c r="P78" s="11">
        <v>25589.8</v>
      </c>
    </row>
    <row r="79" spans="1:16">
      <c r="A79" s="1">
        <f t="shared" si="41"/>
        <v>78</v>
      </c>
      <c r="B79" s="1">
        <v>1</v>
      </c>
      <c r="C79" s="1">
        <v>2</v>
      </c>
      <c r="D79" s="1">
        <v>3</v>
      </c>
      <c r="E79" s="1">
        <v>1</v>
      </c>
      <c r="F79" s="22">
        <v>6</v>
      </c>
      <c r="G79" s="10">
        <v>16</v>
      </c>
      <c r="H79" s="31">
        <v>25589.8</v>
      </c>
      <c r="I79" s="1">
        <f t="shared" si="48"/>
        <v>10235.92</v>
      </c>
      <c r="J79" s="1">
        <f t="shared" si="49"/>
        <v>15353.88</v>
      </c>
      <c r="K79" s="1">
        <f t="shared" si="47"/>
        <v>0.6</v>
      </c>
      <c r="L79" s="1" t="s">
        <v>8</v>
      </c>
      <c r="M79" s="1">
        <v>1</v>
      </c>
      <c r="N79" s="1" t="s">
        <v>10</v>
      </c>
      <c r="O79" s="7">
        <v>11126</v>
      </c>
      <c r="P79" s="11">
        <v>25589.8</v>
      </c>
    </row>
    <row r="80" spans="1:16">
      <c r="A80" s="1">
        <f t="shared" si="41"/>
        <v>79</v>
      </c>
      <c r="B80" s="1">
        <v>1</v>
      </c>
      <c r="C80" s="1">
        <v>2</v>
      </c>
      <c r="D80" s="1">
        <v>3</v>
      </c>
      <c r="E80" s="1">
        <v>1</v>
      </c>
      <c r="F80" s="22">
        <v>6</v>
      </c>
      <c r="G80" s="10">
        <v>16</v>
      </c>
      <c r="H80" s="31">
        <v>25589.8</v>
      </c>
      <c r="I80" s="1">
        <f t="shared" si="48"/>
        <v>10235.92</v>
      </c>
      <c r="J80" s="1">
        <f t="shared" si="49"/>
        <v>15353.88</v>
      </c>
      <c r="K80" s="1">
        <f t="shared" si="47"/>
        <v>0.6</v>
      </c>
      <c r="L80" s="1" t="s">
        <v>8</v>
      </c>
      <c r="M80" s="1">
        <v>0</v>
      </c>
      <c r="N80" s="1" t="s">
        <v>10</v>
      </c>
      <c r="O80" s="7">
        <v>11126</v>
      </c>
      <c r="P80" s="11">
        <v>25589.8</v>
      </c>
    </row>
    <row r="81" spans="1:16">
      <c r="A81" s="1">
        <f t="shared" si="41"/>
        <v>80</v>
      </c>
      <c r="B81" s="1">
        <v>1</v>
      </c>
      <c r="C81" s="1">
        <v>2</v>
      </c>
      <c r="D81" s="1">
        <v>3</v>
      </c>
      <c r="E81" s="1">
        <v>1</v>
      </c>
      <c r="F81" s="22">
        <v>6</v>
      </c>
      <c r="G81" s="10">
        <v>16</v>
      </c>
      <c r="H81" s="31">
        <v>25589.8</v>
      </c>
      <c r="I81" s="1">
        <f t="shared" si="48"/>
        <v>10235.92</v>
      </c>
      <c r="J81" s="1">
        <f t="shared" si="49"/>
        <v>15353.88</v>
      </c>
      <c r="K81" s="1">
        <f t="shared" si="47"/>
        <v>0.6</v>
      </c>
      <c r="L81" s="1" t="s">
        <v>8</v>
      </c>
      <c r="M81" s="1">
        <v>0</v>
      </c>
      <c r="N81" s="1" t="s">
        <v>10</v>
      </c>
      <c r="O81" s="7">
        <v>11126</v>
      </c>
      <c r="P81" s="11">
        <v>25589.8</v>
      </c>
    </row>
    <row r="82" spans="1:16">
      <c r="A82" s="1">
        <f t="shared" si="41"/>
        <v>81</v>
      </c>
      <c r="B82" s="1">
        <v>1</v>
      </c>
      <c r="C82" s="1">
        <v>2</v>
      </c>
      <c r="D82" s="1">
        <v>3</v>
      </c>
      <c r="E82" s="1">
        <v>1</v>
      </c>
      <c r="F82" s="22">
        <v>6</v>
      </c>
      <c r="G82" s="10">
        <v>16</v>
      </c>
      <c r="H82" s="31">
        <v>25589.8</v>
      </c>
      <c r="I82" s="1">
        <f t="shared" si="48"/>
        <v>10235.92</v>
      </c>
      <c r="J82" s="1">
        <f t="shared" si="49"/>
        <v>15353.88</v>
      </c>
      <c r="K82" s="1">
        <f t="shared" si="47"/>
        <v>0.6</v>
      </c>
      <c r="L82" s="1" t="s">
        <v>8</v>
      </c>
      <c r="M82" s="1">
        <v>1</v>
      </c>
      <c r="N82" s="1" t="s">
        <v>10</v>
      </c>
      <c r="O82" s="7">
        <v>11126</v>
      </c>
      <c r="P82" s="11">
        <v>25589.8</v>
      </c>
    </row>
    <row r="83" spans="1:16">
      <c r="A83" s="1">
        <f t="shared" si="41"/>
        <v>82</v>
      </c>
      <c r="B83" s="1">
        <v>1</v>
      </c>
      <c r="C83" s="1">
        <v>2</v>
      </c>
      <c r="D83" s="1">
        <v>3</v>
      </c>
      <c r="E83" s="1">
        <v>1</v>
      </c>
      <c r="F83" s="22">
        <v>7</v>
      </c>
      <c r="G83" s="10">
        <v>17</v>
      </c>
      <c r="H83" s="31">
        <v>81884.600000000006</v>
      </c>
      <c r="I83" s="1">
        <f t="shared" si="48"/>
        <v>0</v>
      </c>
      <c r="J83" s="1">
        <f t="shared" si="49"/>
        <v>81884.600000000006</v>
      </c>
      <c r="K83" s="1">
        <f>4/4</f>
        <v>1</v>
      </c>
      <c r="L83" s="1" t="s">
        <v>8</v>
      </c>
      <c r="M83" s="1">
        <v>1</v>
      </c>
      <c r="N83" s="1" t="s">
        <v>10</v>
      </c>
      <c r="O83" s="7">
        <v>16900</v>
      </c>
      <c r="P83" s="11">
        <v>81884.600000000006</v>
      </c>
    </row>
    <row r="84" spans="1:16">
      <c r="A84" s="1">
        <f t="shared" si="41"/>
        <v>83</v>
      </c>
      <c r="B84" s="1">
        <v>1</v>
      </c>
      <c r="C84" s="1">
        <v>2</v>
      </c>
      <c r="D84" s="1">
        <v>3</v>
      </c>
      <c r="E84" s="1">
        <v>1</v>
      </c>
      <c r="F84" s="22">
        <v>7</v>
      </c>
      <c r="G84" s="10">
        <v>17</v>
      </c>
      <c r="H84" s="31">
        <v>81884.600000000006</v>
      </c>
      <c r="I84" s="1">
        <f t="shared" ref="I84:I87" si="50">H84-J84</f>
        <v>0</v>
      </c>
      <c r="J84" s="1">
        <f t="shared" ref="J84:J87" si="51">K84*H84</f>
        <v>81884.600000000006</v>
      </c>
      <c r="K84" s="1">
        <f t="shared" ref="K84:K86" si="52">4/4</f>
        <v>1</v>
      </c>
      <c r="L84" s="1" t="s">
        <v>8</v>
      </c>
      <c r="M84" s="1">
        <v>1</v>
      </c>
      <c r="N84" s="1" t="s">
        <v>10</v>
      </c>
      <c r="O84" s="7">
        <v>16900</v>
      </c>
      <c r="P84" s="11">
        <v>81884.600000000006</v>
      </c>
    </row>
    <row r="85" spans="1:16">
      <c r="A85" s="1">
        <f t="shared" si="41"/>
        <v>84</v>
      </c>
      <c r="B85" s="1">
        <v>1</v>
      </c>
      <c r="C85" s="1">
        <v>2</v>
      </c>
      <c r="D85" s="1">
        <v>3</v>
      </c>
      <c r="E85" s="1">
        <v>1</v>
      </c>
      <c r="F85" s="22">
        <v>7</v>
      </c>
      <c r="G85" s="10">
        <v>17</v>
      </c>
      <c r="H85" s="31">
        <v>81884.600000000006</v>
      </c>
      <c r="I85" s="1">
        <f t="shared" si="50"/>
        <v>0</v>
      </c>
      <c r="J85" s="1">
        <f t="shared" si="51"/>
        <v>81884.600000000006</v>
      </c>
      <c r="K85" s="1">
        <f t="shared" si="52"/>
        <v>1</v>
      </c>
      <c r="L85" s="1" t="s">
        <v>8</v>
      </c>
      <c r="M85" s="1">
        <v>1</v>
      </c>
      <c r="N85" s="1" t="s">
        <v>10</v>
      </c>
      <c r="O85" s="7">
        <v>16900</v>
      </c>
      <c r="P85" s="11">
        <v>81884.600000000006</v>
      </c>
    </row>
    <row r="86" spans="1:16">
      <c r="A86" s="1">
        <f t="shared" si="41"/>
        <v>85</v>
      </c>
      <c r="B86" s="1">
        <v>1</v>
      </c>
      <c r="C86" s="1">
        <v>2</v>
      </c>
      <c r="D86" s="1">
        <v>3</v>
      </c>
      <c r="E86" s="1">
        <v>1</v>
      </c>
      <c r="F86" s="22">
        <v>7</v>
      </c>
      <c r="G86" s="10">
        <v>17</v>
      </c>
      <c r="H86" s="31">
        <v>81884.600000000006</v>
      </c>
      <c r="I86" s="1">
        <f t="shared" si="50"/>
        <v>0</v>
      </c>
      <c r="J86" s="1">
        <f t="shared" si="51"/>
        <v>81884.600000000006</v>
      </c>
      <c r="K86" s="1">
        <f t="shared" si="52"/>
        <v>1</v>
      </c>
      <c r="L86" s="1" t="s">
        <v>8</v>
      </c>
      <c r="M86" s="1">
        <v>1</v>
      </c>
      <c r="N86" s="1" t="s">
        <v>10</v>
      </c>
      <c r="O86" s="7">
        <v>16900</v>
      </c>
      <c r="P86" s="11">
        <v>81884.600000000006</v>
      </c>
    </row>
    <row r="87" spans="1:16">
      <c r="A87" s="1">
        <f t="shared" si="41"/>
        <v>86</v>
      </c>
      <c r="B87" s="1">
        <v>1</v>
      </c>
      <c r="C87" s="1">
        <v>2</v>
      </c>
      <c r="D87" s="1">
        <v>3</v>
      </c>
      <c r="E87" s="1">
        <v>1</v>
      </c>
      <c r="F87" s="22">
        <v>7</v>
      </c>
      <c r="G87" s="10">
        <v>18</v>
      </c>
      <c r="H87" s="7">
        <v>68126</v>
      </c>
      <c r="I87" s="1">
        <f t="shared" si="50"/>
        <v>51094.5</v>
      </c>
      <c r="J87" s="1">
        <f t="shared" si="51"/>
        <v>17031.5</v>
      </c>
      <c r="K87" s="1">
        <f>1/4</f>
        <v>0.25</v>
      </c>
      <c r="L87" s="1" t="s">
        <v>8</v>
      </c>
      <c r="M87" s="1">
        <v>0</v>
      </c>
      <c r="N87" s="1" t="s">
        <v>10</v>
      </c>
      <c r="O87" s="7">
        <v>14941</v>
      </c>
      <c r="P87" s="7">
        <v>68126</v>
      </c>
    </row>
    <row r="88" spans="1:16">
      <c r="A88" s="1">
        <f t="shared" si="41"/>
        <v>87</v>
      </c>
      <c r="B88" s="1">
        <v>1</v>
      </c>
      <c r="C88" s="1">
        <v>2</v>
      </c>
      <c r="D88" s="1">
        <v>3</v>
      </c>
      <c r="E88" s="1">
        <v>1</v>
      </c>
      <c r="F88" s="22">
        <v>7</v>
      </c>
      <c r="G88" s="10">
        <v>18</v>
      </c>
      <c r="H88" s="7">
        <v>68126</v>
      </c>
      <c r="I88" s="1">
        <f t="shared" ref="I88:I91" si="53">H88-J88</f>
        <v>51094.5</v>
      </c>
      <c r="J88" s="1">
        <f t="shared" ref="J88:J91" si="54">K88*H88</f>
        <v>17031.5</v>
      </c>
      <c r="K88" s="1">
        <f t="shared" ref="K88:K90" si="55">1/4</f>
        <v>0.25</v>
      </c>
      <c r="L88" s="1" t="s">
        <v>8</v>
      </c>
      <c r="M88" s="1">
        <v>0</v>
      </c>
      <c r="N88" s="1" t="s">
        <v>10</v>
      </c>
      <c r="O88" s="7">
        <v>14941</v>
      </c>
      <c r="P88" s="7">
        <v>68126</v>
      </c>
    </row>
    <row r="89" spans="1:16">
      <c r="A89" s="1">
        <f t="shared" si="41"/>
        <v>88</v>
      </c>
      <c r="B89" s="1">
        <v>1</v>
      </c>
      <c r="C89" s="1">
        <v>2</v>
      </c>
      <c r="D89" s="1">
        <v>3</v>
      </c>
      <c r="E89" s="1">
        <v>1</v>
      </c>
      <c r="F89" s="22">
        <v>7</v>
      </c>
      <c r="G89" s="10">
        <v>18</v>
      </c>
      <c r="H89" s="7">
        <v>68126</v>
      </c>
      <c r="I89" s="1">
        <f t="shared" si="53"/>
        <v>51094.5</v>
      </c>
      <c r="J89" s="1">
        <f t="shared" si="54"/>
        <v>17031.5</v>
      </c>
      <c r="K89" s="1">
        <f t="shared" si="55"/>
        <v>0.25</v>
      </c>
      <c r="L89" s="1" t="s">
        <v>8</v>
      </c>
      <c r="M89" s="1">
        <v>1</v>
      </c>
      <c r="N89" s="1" t="s">
        <v>10</v>
      </c>
      <c r="O89" s="7">
        <v>14941</v>
      </c>
      <c r="P89" s="7">
        <v>68126</v>
      </c>
    </row>
    <row r="90" spans="1:16">
      <c r="A90" s="1">
        <f t="shared" si="41"/>
        <v>89</v>
      </c>
      <c r="B90" s="1">
        <v>1</v>
      </c>
      <c r="C90" s="1">
        <v>2</v>
      </c>
      <c r="D90" s="1">
        <v>3</v>
      </c>
      <c r="E90" s="1">
        <v>1</v>
      </c>
      <c r="F90" s="22">
        <v>7</v>
      </c>
      <c r="G90" s="10">
        <v>18</v>
      </c>
      <c r="H90" s="7">
        <v>68126</v>
      </c>
      <c r="I90" s="1">
        <f t="shared" si="53"/>
        <v>51094.5</v>
      </c>
      <c r="J90" s="1">
        <f t="shared" si="54"/>
        <v>17031.5</v>
      </c>
      <c r="K90" s="1">
        <f t="shared" si="55"/>
        <v>0.25</v>
      </c>
      <c r="L90" s="1" t="s">
        <v>8</v>
      </c>
      <c r="M90" s="1">
        <v>0</v>
      </c>
      <c r="N90" s="1" t="s">
        <v>10</v>
      </c>
      <c r="O90" s="7">
        <v>14941</v>
      </c>
      <c r="P90" s="7">
        <v>68126</v>
      </c>
    </row>
    <row r="91" spans="1:16">
      <c r="A91" s="1">
        <f t="shared" si="41"/>
        <v>90</v>
      </c>
      <c r="B91" s="1">
        <v>1</v>
      </c>
      <c r="C91" s="1">
        <v>2</v>
      </c>
      <c r="D91" s="1">
        <v>3</v>
      </c>
      <c r="E91" s="1">
        <v>1</v>
      </c>
      <c r="F91" s="22">
        <v>7</v>
      </c>
      <c r="G91" s="5">
        <v>19</v>
      </c>
      <c r="H91" s="11">
        <v>76123.100000000006</v>
      </c>
      <c r="I91" s="1">
        <f t="shared" si="53"/>
        <v>76123.100000000006</v>
      </c>
      <c r="J91" s="1">
        <f t="shared" si="54"/>
        <v>0</v>
      </c>
      <c r="K91" s="1">
        <f>0/4</f>
        <v>0</v>
      </c>
      <c r="L91" s="1" t="s">
        <v>8</v>
      </c>
      <c r="M91" s="1">
        <v>0</v>
      </c>
      <c r="N91" s="1" t="s">
        <v>10</v>
      </c>
      <c r="O91" s="7">
        <v>16996</v>
      </c>
      <c r="P91" s="11">
        <v>76123.100000000006</v>
      </c>
    </row>
    <row r="92" spans="1:16">
      <c r="A92" s="1">
        <f t="shared" si="41"/>
        <v>91</v>
      </c>
      <c r="B92" s="1">
        <v>1</v>
      </c>
      <c r="C92" s="1">
        <v>2</v>
      </c>
      <c r="D92" s="1">
        <v>3</v>
      </c>
      <c r="E92" s="1">
        <v>1</v>
      </c>
      <c r="F92" s="22">
        <v>7</v>
      </c>
      <c r="G92" s="5">
        <v>19</v>
      </c>
      <c r="H92" s="11">
        <v>76123.100000000006</v>
      </c>
      <c r="I92" s="1">
        <f t="shared" ref="I92:I94" si="56">H92-J92</f>
        <v>76123.100000000006</v>
      </c>
      <c r="J92" s="1">
        <f t="shared" ref="J92:J94" si="57">K92*H92</f>
        <v>0</v>
      </c>
      <c r="K92" s="1">
        <f t="shared" ref="K92:K94" si="58">0/4</f>
        <v>0</v>
      </c>
      <c r="L92" s="1" t="s">
        <v>8</v>
      </c>
      <c r="M92" s="1">
        <v>0</v>
      </c>
      <c r="N92" s="1" t="s">
        <v>10</v>
      </c>
      <c r="O92" s="7">
        <v>16996</v>
      </c>
      <c r="P92" s="11">
        <v>76123.100000000006</v>
      </c>
    </row>
    <row r="93" spans="1:16">
      <c r="A93" s="1">
        <f t="shared" si="41"/>
        <v>92</v>
      </c>
      <c r="B93" s="1">
        <v>1</v>
      </c>
      <c r="C93" s="1">
        <v>2</v>
      </c>
      <c r="D93" s="1">
        <v>3</v>
      </c>
      <c r="E93" s="1">
        <v>1</v>
      </c>
      <c r="F93" s="22">
        <v>7</v>
      </c>
      <c r="G93" s="5">
        <v>19</v>
      </c>
      <c r="H93" s="11">
        <v>76123.100000000006</v>
      </c>
      <c r="I93" s="1">
        <f t="shared" si="56"/>
        <v>76123.100000000006</v>
      </c>
      <c r="J93" s="1">
        <f t="shared" si="57"/>
        <v>0</v>
      </c>
      <c r="K93" s="1">
        <f t="shared" si="58"/>
        <v>0</v>
      </c>
      <c r="L93" s="1" t="s">
        <v>8</v>
      </c>
      <c r="M93" s="1">
        <v>0</v>
      </c>
      <c r="N93" s="1" t="s">
        <v>10</v>
      </c>
      <c r="O93" s="7">
        <v>16996</v>
      </c>
      <c r="P93" s="11">
        <v>76123.100000000006</v>
      </c>
    </row>
    <row r="94" spans="1:16">
      <c r="A94" s="1">
        <f t="shared" si="41"/>
        <v>93</v>
      </c>
      <c r="B94" s="1">
        <v>1</v>
      </c>
      <c r="C94" s="1">
        <v>2</v>
      </c>
      <c r="D94" s="1">
        <v>3</v>
      </c>
      <c r="E94" s="1">
        <v>1</v>
      </c>
      <c r="F94" s="22">
        <v>7</v>
      </c>
      <c r="G94" s="5">
        <v>19</v>
      </c>
      <c r="H94" s="11">
        <v>76123.100000000006</v>
      </c>
      <c r="I94" s="1">
        <f t="shared" si="56"/>
        <v>76123.100000000006</v>
      </c>
      <c r="J94" s="1">
        <f t="shared" si="57"/>
        <v>0</v>
      </c>
      <c r="K94" s="1">
        <f t="shared" si="58"/>
        <v>0</v>
      </c>
      <c r="L94" s="1" t="s">
        <v>8</v>
      </c>
      <c r="M94" s="1">
        <v>0</v>
      </c>
      <c r="N94" s="1" t="s">
        <v>10</v>
      </c>
      <c r="O94" s="7">
        <v>16996</v>
      </c>
      <c r="P94" s="11">
        <v>76123.100000000006</v>
      </c>
    </row>
  </sheetData>
  <pageMargins left="0.7" right="0.7" top="0.75" bottom="0.75" header="0.3" footer="0.3"/>
  <pageSetup orientation="portrait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8"/>
  <sheetViews>
    <sheetView topLeftCell="A35" workbookViewId="0">
      <selection activeCell="C64" sqref="C64"/>
    </sheetView>
  </sheetViews>
  <sheetFormatPr defaultRowHeight="11.25"/>
  <cols>
    <col min="1" max="1" width="9.140625" style="1"/>
    <col min="2" max="2" width="17" style="1" customWidth="1"/>
    <col min="3" max="3" width="12" style="1" customWidth="1"/>
    <col min="4" max="4" width="7.85546875" style="1" customWidth="1"/>
    <col min="5" max="5" width="8.28515625" style="1" customWidth="1"/>
    <col min="6" max="6" width="12.42578125" style="1" customWidth="1"/>
    <col min="7" max="7" width="11.42578125" style="1" customWidth="1"/>
    <col min="8" max="12" width="9.28515625" style="1" customWidth="1"/>
    <col min="13" max="13" width="15.140625" style="1" customWidth="1"/>
    <col min="14" max="16384" width="9.140625" style="1"/>
  </cols>
  <sheetData>
    <row r="1" spans="1:18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29</v>
      </c>
      <c r="F1" s="2" t="s">
        <v>20</v>
      </c>
      <c r="G1" s="2" t="s">
        <v>54</v>
      </c>
      <c r="H1" s="2" t="s">
        <v>50</v>
      </c>
      <c r="I1" s="2" t="s">
        <v>51</v>
      </c>
      <c r="J1" s="2" t="s">
        <v>52</v>
      </c>
      <c r="K1" s="2" t="s">
        <v>57</v>
      </c>
      <c r="L1" s="2" t="s">
        <v>53</v>
      </c>
      <c r="M1" s="2" t="s">
        <v>60</v>
      </c>
      <c r="N1" s="2" t="s">
        <v>32</v>
      </c>
      <c r="O1" s="2" t="s">
        <v>27</v>
      </c>
      <c r="P1" s="2" t="s">
        <v>12</v>
      </c>
      <c r="Q1" s="2" t="s">
        <v>58</v>
      </c>
      <c r="R1" s="2" t="s">
        <v>59</v>
      </c>
    </row>
    <row r="2" spans="1:18">
      <c r="A2" s="1">
        <v>1</v>
      </c>
      <c r="B2" s="1" t="s">
        <v>289</v>
      </c>
      <c r="C2" s="1" t="s">
        <v>14</v>
      </c>
      <c r="D2" s="1" t="s">
        <v>22</v>
      </c>
      <c r="E2" s="1" t="s">
        <v>42</v>
      </c>
      <c r="F2" s="21" t="s">
        <v>214</v>
      </c>
      <c r="G2" s="10" t="s">
        <v>225</v>
      </c>
      <c r="H2" s="2"/>
      <c r="I2" s="18"/>
      <c r="J2" s="1">
        <v>39263.299999999996</v>
      </c>
      <c r="K2" s="1">
        <f>J2-L2</f>
        <v>39263.299999999996</v>
      </c>
      <c r="L2" s="1">
        <f>M2*J2</f>
        <v>0</v>
      </c>
      <c r="M2" s="1">
        <f>0/6</f>
        <v>0</v>
      </c>
      <c r="N2" s="1" t="s">
        <v>24</v>
      </c>
      <c r="O2" s="1">
        <v>0</v>
      </c>
      <c r="P2" s="1" t="s">
        <v>36</v>
      </c>
      <c r="Q2" s="1">
        <v>17071</v>
      </c>
      <c r="R2" s="1">
        <v>39263.299999999996</v>
      </c>
    </row>
    <row r="3" spans="1:18">
      <c r="A3" s="1">
        <f t="shared" ref="A3:A34" si="0">A2+1</f>
        <v>2</v>
      </c>
      <c r="B3" s="1" t="s">
        <v>289</v>
      </c>
      <c r="C3" s="1" t="s">
        <v>14</v>
      </c>
      <c r="D3" s="1" t="s">
        <v>22</v>
      </c>
      <c r="E3" s="1" t="s">
        <v>42</v>
      </c>
      <c r="F3" s="21" t="s">
        <v>214</v>
      </c>
      <c r="G3" s="10" t="s">
        <v>225</v>
      </c>
      <c r="I3" s="5"/>
      <c r="J3" s="1">
        <v>39263.299999999996</v>
      </c>
      <c r="K3" s="1">
        <f t="shared" ref="K3:K66" si="1">J3-L3</f>
        <v>39263.299999999996</v>
      </c>
      <c r="L3" s="1">
        <f t="shared" ref="L3:L7" si="2">M3*J3</f>
        <v>0</v>
      </c>
      <c r="M3" s="1">
        <f t="shared" ref="M3:M43" si="3">0/6</f>
        <v>0</v>
      </c>
      <c r="N3" s="1" t="s">
        <v>24</v>
      </c>
      <c r="O3" s="1">
        <v>0</v>
      </c>
      <c r="P3" s="1" t="s">
        <v>36</v>
      </c>
      <c r="Q3" s="1">
        <v>17071</v>
      </c>
      <c r="R3" s="1">
        <v>39263.299999999996</v>
      </c>
    </row>
    <row r="4" spans="1:18">
      <c r="A4" s="1">
        <f t="shared" si="0"/>
        <v>3</v>
      </c>
      <c r="B4" s="1" t="s">
        <v>289</v>
      </c>
      <c r="C4" s="1" t="s">
        <v>14</v>
      </c>
      <c r="D4" s="1" t="s">
        <v>22</v>
      </c>
      <c r="E4" s="1" t="s">
        <v>42</v>
      </c>
      <c r="F4" s="21" t="s">
        <v>214</v>
      </c>
      <c r="G4" s="10" t="s">
        <v>225</v>
      </c>
      <c r="I4" s="5"/>
      <c r="J4" s="1">
        <v>39263.299999999996</v>
      </c>
      <c r="K4" s="1">
        <f t="shared" si="1"/>
        <v>39263.299999999996</v>
      </c>
      <c r="L4" s="1">
        <f t="shared" si="2"/>
        <v>0</v>
      </c>
      <c r="M4" s="1">
        <f t="shared" si="3"/>
        <v>0</v>
      </c>
      <c r="N4" s="1" t="s">
        <v>24</v>
      </c>
      <c r="O4" s="1">
        <v>0</v>
      </c>
      <c r="P4" s="1" t="s">
        <v>36</v>
      </c>
      <c r="Q4" s="1">
        <v>17071</v>
      </c>
      <c r="R4" s="1">
        <v>39263.299999999996</v>
      </c>
    </row>
    <row r="5" spans="1:18">
      <c r="A5" s="1">
        <f t="shared" si="0"/>
        <v>4</v>
      </c>
      <c r="B5" s="1" t="s">
        <v>289</v>
      </c>
      <c r="C5" s="1" t="s">
        <v>14</v>
      </c>
      <c r="D5" s="1" t="s">
        <v>22</v>
      </c>
      <c r="E5" s="1" t="s">
        <v>42</v>
      </c>
      <c r="F5" s="21" t="s">
        <v>214</v>
      </c>
      <c r="G5" s="10" t="s">
        <v>225</v>
      </c>
      <c r="I5" s="5"/>
      <c r="J5" s="1">
        <v>39263.299999999996</v>
      </c>
      <c r="K5" s="1">
        <f t="shared" si="1"/>
        <v>39263.299999999996</v>
      </c>
      <c r="L5" s="1">
        <f t="shared" si="2"/>
        <v>0</v>
      </c>
      <c r="M5" s="1">
        <f t="shared" si="3"/>
        <v>0</v>
      </c>
      <c r="N5" s="1" t="s">
        <v>24</v>
      </c>
      <c r="O5" s="1">
        <v>0</v>
      </c>
      <c r="P5" s="1" t="s">
        <v>36</v>
      </c>
      <c r="Q5" s="1">
        <v>17071</v>
      </c>
      <c r="R5" s="1">
        <v>39263.299999999996</v>
      </c>
    </row>
    <row r="6" spans="1:18">
      <c r="A6" s="1">
        <f t="shared" si="0"/>
        <v>5</v>
      </c>
      <c r="B6" s="1" t="s">
        <v>289</v>
      </c>
      <c r="C6" s="1" t="s">
        <v>14</v>
      </c>
      <c r="D6" s="1" t="s">
        <v>22</v>
      </c>
      <c r="E6" s="1" t="s">
        <v>42</v>
      </c>
      <c r="F6" s="21" t="s">
        <v>214</v>
      </c>
      <c r="G6" s="10" t="s">
        <v>225</v>
      </c>
      <c r="I6" s="5"/>
      <c r="J6" s="1">
        <v>39263.299999999996</v>
      </c>
      <c r="K6" s="1">
        <f t="shared" si="1"/>
        <v>39263.299999999996</v>
      </c>
      <c r="L6" s="1">
        <f t="shared" si="2"/>
        <v>0</v>
      </c>
      <c r="M6" s="1">
        <f t="shared" si="3"/>
        <v>0</v>
      </c>
      <c r="N6" s="1" t="s">
        <v>24</v>
      </c>
      <c r="O6" s="1">
        <v>0</v>
      </c>
      <c r="P6" s="1" t="s">
        <v>36</v>
      </c>
      <c r="Q6" s="1">
        <v>17071</v>
      </c>
      <c r="R6" s="1">
        <v>39263.299999999996</v>
      </c>
    </row>
    <row r="7" spans="1:18">
      <c r="A7" s="1">
        <f t="shared" si="0"/>
        <v>6</v>
      </c>
      <c r="B7" s="1" t="s">
        <v>289</v>
      </c>
      <c r="C7" s="1" t="s">
        <v>14</v>
      </c>
      <c r="D7" s="1" t="s">
        <v>22</v>
      </c>
      <c r="E7" s="1" t="s">
        <v>42</v>
      </c>
      <c r="F7" s="21" t="s">
        <v>214</v>
      </c>
      <c r="G7" s="10" t="s">
        <v>225</v>
      </c>
      <c r="H7" s="2"/>
      <c r="I7" s="18"/>
      <c r="J7" s="1">
        <v>39263.300000000003</v>
      </c>
      <c r="K7" s="1">
        <f t="shared" si="1"/>
        <v>39263.300000000003</v>
      </c>
      <c r="L7" s="1">
        <f t="shared" si="2"/>
        <v>0</v>
      </c>
      <c r="M7" s="1">
        <f t="shared" si="3"/>
        <v>0</v>
      </c>
      <c r="N7" s="1" t="s">
        <v>24</v>
      </c>
      <c r="O7" s="1">
        <v>0</v>
      </c>
      <c r="P7" s="1" t="s">
        <v>36</v>
      </c>
      <c r="Q7" s="1">
        <v>17071</v>
      </c>
      <c r="R7" s="1">
        <v>39263.300000000003</v>
      </c>
    </row>
    <row r="8" spans="1:18">
      <c r="A8" s="1">
        <f t="shared" si="0"/>
        <v>7</v>
      </c>
      <c r="B8" s="1" t="s">
        <v>289</v>
      </c>
      <c r="C8" s="1" t="s">
        <v>14</v>
      </c>
      <c r="D8" s="1" t="s">
        <v>22</v>
      </c>
      <c r="E8" s="1" t="s">
        <v>42</v>
      </c>
      <c r="F8" s="21" t="s">
        <v>215</v>
      </c>
      <c r="G8" s="5" t="s">
        <v>226</v>
      </c>
      <c r="H8" s="12">
        <v>17.123256999999999</v>
      </c>
      <c r="I8" s="12">
        <v>36.746932000000001</v>
      </c>
      <c r="J8" s="1">
        <v>76764.799999999988</v>
      </c>
      <c r="K8" s="1">
        <f t="shared" si="1"/>
        <v>76764.799999999988</v>
      </c>
      <c r="L8" s="1">
        <f t="shared" ref="L8:L13" si="4">M8*J8</f>
        <v>0</v>
      </c>
      <c r="M8" s="1">
        <f t="shared" si="3"/>
        <v>0</v>
      </c>
      <c r="N8" s="1" t="s">
        <v>24</v>
      </c>
      <c r="O8" s="1">
        <v>0</v>
      </c>
      <c r="P8" s="1" t="s">
        <v>36</v>
      </c>
      <c r="Q8" s="1">
        <v>33376</v>
      </c>
      <c r="R8" s="1">
        <v>76764.799999999988</v>
      </c>
    </row>
    <row r="9" spans="1:18">
      <c r="A9" s="1">
        <f t="shared" si="0"/>
        <v>8</v>
      </c>
      <c r="B9" s="1" t="s">
        <v>289</v>
      </c>
      <c r="C9" s="1" t="s">
        <v>14</v>
      </c>
      <c r="D9" s="1" t="s">
        <v>22</v>
      </c>
      <c r="E9" s="1" t="s">
        <v>42</v>
      </c>
      <c r="F9" s="21" t="s">
        <v>215</v>
      </c>
      <c r="G9" s="5" t="s">
        <v>226</v>
      </c>
      <c r="H9" s="12">
        <v>17.123256999999999</v>
      </c>
      <c r="I9" s="12">
        <v>36.746932000000001</v>
      </c>
      <c r="J9" s="1">
        <v>76764.799999999988</v>
      </c>
      <c r="K9" s="1">
        <f t="shared" si="1"/>
        <v>76764.799999999988</v>
      </c>
      <c r="L9" s="1">
        <f t="shared" si="4"/>
        <v>0</v>
      </c>
      <c r="M9" s="1">
        <f t="shared" si="3"/>
        <v>0</v>
      </c>
      <c r="N9" s="1" t="s">
        <v>24</v>
      </c>
      <c r="O9" s="1">
        <v>0</v>
      </c>
      <c r="P9" s="1" t="s">
        <v>36</v>
      </c>
      <c r="Q9" s="1">
        <v>33376</v>
      </c>
      <c r="R9" s="1">
        <v>76764.799999999988</v>
      </c>
    </row>
    <row r="10" spans="1:18">
      <c r="A10" s="1">
        <f t="shared" si="0"/>
        <v>9</v>
      </c>
      <c r="B10" s="1" t="s">
        <v>289</v>
      </c>
      <c r="C10" s="1" t="s">
        <v>14</v>
      </c>
      <c r="D10" s="1" t="s">
        <v>22</v>
      </c>
      <c r="E10" s="1" t="s">
        <v>42</v>
      </c>
      <c r="F10" s="21" t="s">
        <v>215</v>
      </c>
      <c r="G10" s="5" t="s">
        <v>226</v>
      </c>
      <c r="H10" s="12">
        <v>17.123256999999999</v>
      </c>
      <c r="I10" s="12">
        <v>36.746932000000001</v>
      </c>
      <c r="J10" s="1">
        <v>76764.799999999988</v>
      </c>
      <c r="K10" s="1">
        <f t="shared" si="1"/>
        <v>76764.799999999988</v>
      </c>
      <c r="L10" s="1">
        <f t="shared" si="4"/>
        <v>0</v>
      </c>
      <c r="M10" s="1">
        <f t="shared" si="3"/>
        <v>0</v>
      </c>
      <c r="N10" s="1" t="s">
        <v>24</v>
      </c>
      <c r="O10" s="1">
        <v>0</v>
      </c>
      <c r="P10" s="1" t="s">
        <v>36</v>
      </c>
      <c r="Q10" s="1">
        <v>33376</v>
      </c>
      <c r="R10" s="1">
        <v>76764.799999999988</v>
      </c>
    </row>
    <row r="11" spans="1:18">
      <c r="A11" s="1">
        <f t="shared" si="0"/>
        <v>10</v>
      </c>
      <c r="B11" s="1" t="s">
        <v>289</v>
      </c>
      <c r="C11" s="1" t="s">
        <v>14</v>
      </c>
      <c r="D11" s="1" t="s">
        <v>22</v>
      </c>
      <c r="E11" s="1" t="s">
        <v>42</v>
      </c>
      <c r="F11" s="21" t="s">
        <v>215</v>
      </c>
      <c r="G11" s="5" t="s">
        <v>226</v>
      </c>
      <c r="H11" s="12">
        <v>17.123256999999999</v>
      </c>
      <c r="I11" s="12">
        <v>36.746932000000001</v>
      </c>
      <c r="J11" s="1">
        <v>76764.799999999988</v>
      </c>
      <c r="K11" s="1">
        <f t="shared" si="1"/>
        <v>76764.799999999988</v>
      </c>
      <c r="L11" s="1">
        <f t="shared" si="4"/>
        <v>0</v>
      </c>
      <c r="M11" s="1">
        <f t="shared" si="3"/>
        <v>0</v>
      </c>
      <c r="N11" s="1" t="s">
        <v>24</v>
      </c>
      <c r="O11" s="1">
        <v>0</v>
      </c>
      <c r="P11" s="1" t="s">
        <v>36</v>
      </c>
      <c r="Q11" s="1">
        <v>33376</v>
      </c>
      <c r="R11" s="1">
        <v>76764.799999999988</v>
      </c>
    </row>
    <row r="12" spans="1:18">
      <c r="A12" s="1">
        <f t="shared" si="0"/>
        <v>11</v>
      </c>
      <c r="B12" s="1" t="s">
        <v>289</v>
      </c>
      <c r="C12" s="1" t="s">
        <v>14</v>
      </c>
      <c r="D12" s="1" t="s">
        <v>22</v>
      </c>
      <c r="E12" s="1" t="s">
        <v>42</v>
      </c>
      <c r="F12" s="21" t="s">
        <v>215</v>
      </c>
      <c r="G12" s="5" t="s">
        <v>226</v>
      </c>
      <c r="H12" s="12">
        <v>17.123256999999999</v>
      </c>
      <c r="I12" s="12">
        <v>36.746932000000001</v>
      </c>
      <c r="J12" s="1">
        <v>76764.799999999988</v>
      </c>
      <c r="K12" s="1">
        <f t="shared" si="1"/>
        <v>76764.799999999988</v>
      </c>
      <c r="L12" s="1">
        <f t="shared" si="4"/>
        <v>0</v>
      </c>
      <c r="M12" s="1">
        <f t="shared" si="3"/>
        <v>0</v>
      </c>
      <c r="N12" s="1" t="s">
        <v>24</v>
      </c>
      <c r="O12" s="1">
        <v>0</v>
      </c>
      <c r="P12" s="1" t="s">
        <v>36</v>
      </c>
      <c r="Q12" s="1">
        <v>33376</v>
      </c>
      <c r="R12" s="1">
        <v>76764.799999999988</v>
      </c>
    </row>
    <row r="13" spans="1:18">
      <c r="A13" s="1">
        <f t="shared" si="0"/>
        <v>12</v>
      </c>
      <c r="B13" s="1" t="s">
        <v>289</v>
      </c>
      <c r="C13" s="1" t="s">
        <v>14</v>
      </c>
      <c r="D13" s="1" t="s">
        <v>22</v>
      </c>
      <c r="E13" s="1" t="s">
        <v>42</v>
      </c>
      <c r="F13" s="21" t="s">
        <v>215</v>
      </c>
      <c r="G13" s="5" t="s">
        <v>226</v>
      </c>
      <c r="H13" s="12">
        <v>17.123256999999999</v>
      </c>
      <c r="I13" s="12">
        <v>36.746932000000001</v>
      </c>
      <c r="J13" s="1">
        <v>76764.800000000003</v>
      </c>
      <c r="K13" s="1">
        <f t="shared" si="1"/>
        <v>76764.800000000003</v>
      </c>
      <c r="L13" s="1">
        <f t="shared" si="4"/>
        <v>0</v>
      </c>
      <c r="M13" s="1">
        <f t="shared" si="3"/>
        <v>0</v>
      </c>
      <c r="N13" s="1" t="s">
        <v>24</v>
      </c>
      <c r="O13" s="1">
        <v>0</v>
      </c>
      <c r="P13" s="1" t="s">
        <v>36</v>
      </c>
      <c r="Q13" s="1">
        <v>33376</v>
      </c>
      <c r="R13" s="1">
        <v>76764.800000000003</v>
      </c>
    </row>
    <row r="14" spans="1:18">
      <c r="A14" s="1">
        <f t="shared" si="0"/>
        <v>13</v>
      </c>
      <c r="B14" s="1" t="s">
        <v>289</v>
      </c>
      <c r="C14" s="1" t="s">
        <v>14</v>
      </c>
      <c r="D14" s="1" t="s">
        <v>22</v>
      </c>
      <c r="E14" s="1" t="s">
        <v>42</v>
      </c>
      <c r="F14" s="21" t="s">
        <v>216</v>
      </c>
      <c r="G14" s="10" t="s">
        <v>227</v>
      </c>
      <c r="I14" s="5"/>
      <c r="J14" s="1">
        <v>94555.299999999988</v>
      </c>
      <c r="K14" s="1">
        <f t="shared" si="1"/>
        <v>94555.299999999988</v>
      </c>
      <c r="L14" s="1">
        <f t="shared" ref="L14:L19" si="5">M14*J14</f>
        <v>0</v>
      </c>
      <c r="M14" s="1">
        <f t="shared" si="3"/>
        <v>0</v>
      </c>
      <c r="N14" s="1" t="s">
        <v>24</v>
      </c>
      <c r="O14" s="1">
        <v>0</v>
      </c>
      <c r="P14" s="1" t="s">
        <v>36</v>
      </c>
      <c r="Q14" s="1">
        <v>41111</v>
      </c>
      <c r="R14" s="1">
        <v>94555.299999999988</v>
      </c>
    </row>
    <row r="15" spans="1:18">
      <c r="A15" s="1">
        <f t="shared" si="0"/>
        <v>14</v>
      </c>
      <c r="B15" s="1" t="s">
        <v>289</v>
      </c>
      <c r="C15" s="1" t="s">
        <v>14</v>
      </c>
      <c r="D15" s="1" t="s">
        <v>22</v>
      </c>
      <c r="E15" s="1" t="s">
        <v>42</v>
      </c>
      <c r="F15" s="21" t="s">
        <v>216</v>
      </c>
      <c r="G15" s="10" t="s">
        <v>227</v>
      </c>
      <c r="I15" s="5"/>
      <c r="J15" s="1">
        <v>94555.299999999988</v>
      </c>
      <c r="K15" s="1">
        <f t="shared" si="1"/>
        <v>94555.299999999988</v>
      </c>
      <c r="L15" s="1">
        <f t="shared" si="5"/>
        <v>0</v>
      </c>
      <c r="M15" s="1">
        <f t="shared" si="3"/>
        <v>0</v>
      </c>
      <c r="N15" s="1" t="s">
        <v>24</v>
      </c>
      <c r="O15" s="1">
        <v>0</v>
      </c>
      <c r="P15" s="1" t="s">
        <v>36</v>
      </c>
      <c r="Q15" s="1">
        <v>41111</v>
      </c>
      <c r="R15" s="1">
        <v>94555.299999999988</v>
      </c>
    </row>
    <row r="16" spans="1:18">
      <c r="A16" s="1">
        <f t="shared" si="0"/>
        <v>15</v>
      </c>
      <c r="B16" s="1" t="s">
        <v>289</v>
      </c>
      <c r="C16" s="1" t="s">
        <v>14</v>
      </c>
      <c r="D16" s="1" t="s">
        <v>22</v>
      </c>
      <c r="E16" s="1" t="s">
        <v>42</v>
      </c>
      <c r="F16" s="21" t="s">
        <v>216</v>
      </c>
      <c r="G16" s="10" t="s">
        <v>227</v>
      </c>
      <c r="I16" s="5"/>
      <c r="J16" s="1">
        <v>94555.299999999988</v>
      </c>
      <c r="K16" s="1">
        <f t="shared" si="1"/>
        <v>94555.299999999988</v>
      </c>
      <c r="L16" s="1">
        <f t="shared" si="5"/>
        <v>0</v>
      </c>
      <c r="M16" s="1">
        <f t="shared" si="3"/>
        <v>0</v>
      </c>
      <c r="N16" s="1" t="s">
        <v>24</v>
      </c>
      <c r="O16" s="1">
        <v>0</v>
      </c>
      <c r="P16" s="1" t="s">
        <v>36</v>
      </c>
      <c r="Q16" s="1">
        <v>41111</v>
      </c>
      <c r="R16" s="1">
        <v>94555.299999999988</v>
      </c>
    </row>
    <row r="17" spans="1:18">
      <c r="A17" s="1">
        <f t="shared" si="0"/>
        <v>16</v>
      </c>
      <c r="B17" s="1" t="s">
        <v>289</v>
      </c>
      <c r="C17" s="1" t="s">
        <v>14</v>
      </c>
      <c r="D17" s="1" t="s">
        <v>22</v>
      </c>
      <c r="E17" s="1" t="s">
        <v>42</v>
      </c>
      <c r="F17" s="21" t="s">
        <v>216</v>
      </c>
      <c r="G17" s="10" t="s">
        <v>227</v>
      </c>
      <c r="I17" s="5"/>
      <c r="J17" s="1">
        <v>94555.299999999988</v>
      </c>
      <c r="K17" s="1">
        <f t="shared" si="1"/>
        <v>94555.299999999988</v>
      </c>
      <c r="L17" s="1">
        <f t="shared" si="5"/>
        <v>0</v>
      </c>
      <c r="M17" s="1">
        <f t="shared" si="3"/>
        <v>0</v>
      </c>
      <c r="N17" s="1" t="s">
        <v>24</v>
      </c>
      <c r="O17" s="1">
        <v>0</v>
      </c>
      <c r="P17" s="1" t="s">
        <v>36</v>
      </c>
      <c r="Q17" s="1">
        <v>41111</v>
      </c>
      <c r="R17" s="1">
        <v>94555.299999999988</v>
      </c>
    </row>
    <row r="18" spans="1:18">
      <c r="A18" s="1">
        <f t="shared" si="0"/>
        <v>17</v>
      </c>
      <c r="B18" s="1" t="s">
        <v>289</v>
      </c>
      <c r="C18" s="1" t="s">
        <v>14</v>
      </c>
      <c r="D18" s="1" t="s">
        <v>22</v>
      </c>
      <c r="E18" s="1" t="s">
        <v>42</v>
      </c>
      <c r="F18" s="21" t="s">
        <v>216</v>
      </c>
      <c r="G18" s="10" t="s">
        <v>227</v>
      </c>
      <c r="I18" s="5"/>
      <c r="J18" s="1">
        <v>94555.299999999988</v>
      </c>
      <c r="K18" s="1">
        <f t="shared" si="1"/>
        <v>94555.299999999988</v>
      </c>
      <c r="L18" s="1">
        <f t="shared" si="5"/>
        <v>0</v>
      </c>
      <c r="M18" s="1">
        <f t="shared" si="3"/>
        <v>0</v>
      </c>
      <c r="N18" s="1" t="s">
        <v>24</v>
      </c>
      <c r="O18" s="1">
        <v>0</v>
      </c>
      <c r="P18" s="1" t="s">
        <v>36</v>
      </c>
      <c r="Q18" s="1">
        <v>41111</v>
      </c>
      <c r="R18" s="1">
        <v>94555.299999999988</v>
      </c>
    </row>
    <row r="19" spans="1:18">
      <c r="A19" s="1">
        <f t="shared" si="0"/>
        <v>18</v>
      </c>
      <c r="B19" s="1" t="s">
        <v>289</v>
      </c>
      <c r="C19" s="1" t="s">
        <v>14</v>
      </c>
      <c r="D19" s="1" t="s">
        <v>22</v>
      </c>
      <c r="E19" s="1" t="s">
        <v>42</v>
      </c>
      <c r="F19" s="21" t="s">
        <v>216</v>
      </c>
      <c r="G19" s="10" t="s">
        <v>227</v>
      </c>
      <c r="I19" s="5"/>
      <c r="J19" s="1">
        <v>94555.3</v>
      </c>
      <c r="K19" s="1">
        <f t="shared" si="1"/>
        <v>94555.3</v>
      </c>
      <c r="L19" s="1">
        <f t="shared" si="5"/>
        <v>0</v>
      </c>
      <c r="M19" s="1">
        <f t="shared" si="3"/>
        <v>0</v>
      </c>
      <c r="N19" s="1" t="s">
        <v>24</v>
      </c>
      <c r="O19" s="1">
        <v>0</v>
      </c>
      <c r="P19" s="1" t="s">
        <v>36</v>
      </c>
      <c r="Q19" s="1">
        <v>41111</v>
      </c>
      <c r="R19" s="1">
        <v>94555.3</v>
      </c>
    </row>
    <row r="20" spans="1:18">
      <c r="A20" s="1">
        <f t="shared" si="0"/>
        <v>19</v>
      </c>
      <c r="B20" s="1" t="s">
        <v>289</v>
      </c>
      <c r="C20" s="1" t="s">
        <v>14</v>
      </c>
      <c r="D20" s="1" t="s">
        <v>22</v>
      </c>
      <c r="E20" s="1" t="s">
        <v>42</v>
      </c>
      <c r="F20" s="21" t="s">
        <v>217</v>
      </c>
      <c r="G20" s="1" t="s">
        <v>228</v>
      </c>
      <c r="H20" s="12">
        <v>15.75</v>
      </c>
      <c r="I20" s="23">
        <v>36.25</v>
      </c>
      <c r="J20" s="1">
        <v>48999.199999999997</v>
      </c>
      <c r="K20" s="1">
        <f t="shared" si="1"/>
        <v>48999.199999999997</v>
      </c>
      <c r="L20" s="1">
        <f t="shared" ref="L20:L25" si="6">M20*J20</f>
        <v>0</v>
      </c>
      <c r="M20" s="1">
        <f t="shared" si="3"/>
        <v>0</v>
      </c>
      <c r="N20" s="1" t="s">
        <v>24</v>
      </c>
      <c r="O20" s="1">
        <v>0</v>
      </c>
      <c r="P20" s="1" t="s">
        <v>36</v>
      </c>
      <c r="Q20" s="1">
        <v>21304</v>
      </c>
      <c r="R20" s="1">
        <v>48999.199999999997</v>
      </c>
    </row>
    <row r="21" spans="1:18">
      <c r="A21" s="1">
        <f t="shared" si="0"/>
        <v>20</v>
      </c>
      <c r="B21" s="1" t="s">
        <v>289</v>
      </c>
      <c r="C21" s="1" t="s">
        <v>14</v>
      </c>
      <c r="D21" s="1" t="s">
        <v>22</v>
      </c>
      <c r="E21" s="1" t="s">
        <v>42</v>
      </c>
      <c r="F21" s="21" t="s">
        <v>217</v>
      </c>
      <c r="G21" s="1" t="s">
        <v>228</v>
      </c>
      <c r="H21" s="12">
        <v>15.75</v>
      </c>
      <c r="I21" s="23">
        <v>36.25</v>
      </c>
      <c r="J21" s="1">
        <v>48999.199999999997</v>
      </c>
      <c r="K21" s="1">
        <f t="shared" si="1"/>
        <v>48999.199999999997</v>
      </c>
      <c r="L21" s="1">
        <f t="shared" si="6"/>
        <v>0</v>
      </c>
      <c r="M21" s="1">
        <f t="shared" si="3"/>
        <v>0</v>
      </c>
      <c r="N21" s="1" t="s">
        <v>24</v>
      </c>
      <c r="O21" s="1">
        <v>0</v>
      </c>
      <c r="P21" s="1" t="s">
        <v>36</v>
      </c>
      <c r="Q21" s="1">
        <v>21304</v>
      </c>
      <c r="R21" s="1">
        <v>48999.199999999997</v>
      </c>
    </row>
    <row r="22" spans="1:18">
      <c r="A22" s="1">
        <f t="shared" si="0"/>
        <v>21</v>
      </c>
      <c r="B22" s="1" t="s">
        <v>289</v>
      </c>
      <c r="C22" s="1" t="s">
        <v>14</v>
      </c>
      <c r="D22" s="1" t="s">
        <v>22</v>
      </c>
      <c r="E22" s="1" t="s">
        <v>42</v>
      </c>
      <c r="F22" s="21" t="s">
        <v>217</v>
      </c>
      <c r="G22" s="1" t="s">
        <v>228</v>
      </c>
      <c r="H22" s="12">
        <v>15.75</v>
      </c>
      <c r="I22" s="23">
        <v>36.25</v>
      </c>
      <c r="J22" s="1">
        <v>48999.199999999997</v>
      </c>
      <c r="K22" s="1">
        <f t="shared" si="1"/>
        <v>48999.199999999997</v>
      </c>
      <c r="L22" s="1">
        <f t="shared" si="6"/>
        <v>0</v>
      </c>
      <c r="M22" s="1">
        <f t="shared" si="3"/>
        <v>0</v>
      </c>
      <c r="N22" s="1" t="s">
        <v>24</v>
      </c>
      <c r="O22" s="1">
        <v>0</v>
      </c>
      <c r="P22" s="1" t="s">
        <v>36</v>
      </c>
      <c r="Q22" s="1">
        <v>21304</v>
      </c>
      <c r="R22" s="1">
        <v>48999.199999999997</v>
      </c>
    </row>
    <row r="23" spans="1:18">
      <c r="A23" s="1">
        <f t="shared" si="0"/>
        <v>22</v>
      </c>
      <c r="B23" s="1" t="s">
        <v>289</v>
      </c>
      <c r="C23" s="1" t="s">
        <v>14</v>
      </c>
      <c r="D23" s="1" t="s">
        <v>22</v>
      </c>
      <c r="E23" s="1" t="s">
        <v>42</v>
      </c>
      <c r="F23" s="21" t="s">
        <v>217</v>
      </c>
      <c r="G23" s="1" t="s">
        <v>228</v>
      </c>
      <c r="H23" s="12">
        <v>15.75</v>
      </c>
      <c r="I23" s="23">
        <v>36.25</v>
      </c>
      <c r="J23" s="1">
        <v>48999.199999999997</v>
      </c>
      <c r="K23" s="1">
        <f t="shared" si="1"/>
        <v>48999.199999999997</v>
      </c>
      <c r="L23" s="1">
        <f t="shared" si="6"/>
        <v>0</v>
      </c>
      <c r="M23" s="1">
        <f t="shared" si="3"/>
        <v>0</v>
      </c>
      <c r="N23" s="1" t="s">
        <v>24</v>
      </c>
      <c r="O23" s="1">
        <v>0</v>
      </c>
      <c r="P23" s="1" t="s">
        <v>36</v>
      </c>
      <c r="Q23" s="1">
        <v>21304</v>
      </c>
      <c r="R23" s="1">
        <v>48999.199999999997</v>
      </c>
    </row>
    <row r="24" spans="1:18">
      <c r="A24" s="1">
        <f t="shared" si="0"/>
        <v>23</v>
      </c>
      <c r="B24" s="1" t="s">
        <v>289</v>
      </c>
      <c r="C24" s="1" t="s">
        <v>14</v>
      </c>
      <c r="D24" s="1" t="s">
        <v>22</v>
      </c>
      <c r="E24" s="1" t="s">
        <v>42</v>
      </c>
      <c r="F24" s="21" t="s">
        <v>217</v>
      </c>
      <c r="G24" s="1" t="s">
        <v>228</v>
      </c>
      <c r="H24" s="12">
        <v>15.75</v>
      </c>
      <c r="I24" s="23">
        <v>36.25</v>
      </c>
      <c r="J24" s="1">
        <v>48999.199999999997</v>
      </c>
      <c r="K24" s="1">
        <f t="shared" si="1"/>
        <v>48999.199999999997</v>
      </c>
      <c r="L24" s="1">
        <f t="shared" si="6"/>
        <v>0</v>
      </c>
      <c r="M24" s="1">
        <f t="shared" si="3"/>
        <v>0</v>
      </c>
      <c r="N24" s="1" t="s">
        <v>24</v>
      </c>
      <c r="O24" s="1">
        <v>0</v>
      </c>
      <c r="P24" s="1" t="s">
        <v>36</v>
      </c>
      <c r="Q24" s="1">
        <v>21304</v>
      </c>
      <c r="R24" s="1">
        <v>48999.199999999997</v>
      </c>
    </row>
    <row r="25" spans="1:18">
      <c r="A25" s="1">
        <f t="shared" si="0"/>
        <v>24</v>
      </c>
      <c r="B25" s="1" t="s">
        <v>289</v>
      </c>
      <c r="C25" s="1" t="s">
        <v>14</v>
      </c>
      <c r="D25" s="1" t="s">
        <v>22</v>
      </c>
      <c r="E25" s="1" t="s">
        <v>42</v>
      </c>
      <c r="F25" s="21" t="s">
        <v>217</v>
      </c>
      <c r="G25" s="1" t="s">
        <v>228</v>
      </c>
      <c r="H25" s="12">
        <v>15.75</v>
      </c>
      <c r="I25" s="23">
        <v>36.25</v>
      </c>
      <c r="J25" s="1">
        <v>48999.199999999997</v>
      </c>
      <c r="K25" s="1">
        <f t="shared" si="1"/>
        <v>48999.199999999997</v>
      </c>
      <c r="L25" s="1">
        <f t="shared" si="6"/>
        <v>0</v>
      </c>
      <c r="M25" s="1">
        <f t="shared" si="3"/>
        <v>0</v>
      </c>
      <c r="N25" s="1" t="s">
        <v>24</v>
      </c>
      <c r="O25" s="1">
        <v>0</v>
      </c>
      <c r="P25" s="1" t="s">
        <v>36</v>
      </c>
      <c r="Q25" s="1">
        <v>21304</v>
      </c>
      <c r="R25" s="1">
        <v>48999.199999999997</v>
      </c>
    </row>
    <row r="26" spans="1:18">
      <c r="A26" s="1">
        <f t="shared" si="0"/>
        <v>25</v>
      </c>
      <c r="B26" s="1" t="s">
        <v>289</v>
      </c>
      <c r="C26" s="1" t="s">
        <v>14</v>
      </c>
      <c r="D26" s="1" t="s">
        <v>22</v>
      </c>
      <c r="E26" s="1" t="s">
        <v>42</v>
      </c>
      <c r="F26" s="21" t="s">
        <v>218</v>
      </c>
      <c r="G26" s="10" t="s">
        <v>229</v>
      </c>
      <c r="I26" s="5"/>
      <c r="J26" s="1">
        <v>33193.599999999999</v>
      </c>
      <c r="K26" s="1">
        <f t="shared" si="1"/>
        <v>33193.599999999999</v>
      </c>
      <c r="L26" s="1">
        <f t="shared" ref="L26:L31" si="7">M26*J26</f>
        <v>0</v>
      </c>
      <c r="M26" s="1">
        <f t="shared" si="3"/>
        <v>0</v>
      </c>
      <c r="N26" s="1" t="s">
        <v>24</v>
      </c>
      <c r="O26" s="1">
        <v>0</v>
      </c>
      <c r="P26" s="1" t="s">
        <v>36</v>
      </c>
      <c r="Q26" s="1">
        <v>14432</v>
      </c>
      <c r="R26" s="1">
        <v>33193.599999999999</v>
      </c>
    </row>
    <row r="27" spans="1:18">
      <c r="A27" s="1">
        <f t="shared" si="0"/>
        <v>26</v>
      </c>
      <c r="B27" s="1" t="s">
        <v>289</v>
      </c>
      <c r="C27" s="1" t="s">
        <v>14</v>
      </c>
      <c r="D27" s="1" t="s">
        <v>22</v>
      </c>
      <c r="E27" s="1" t="s">
        <v>42</v>
      </c>
      <c r="F27" s="21" t="s">
        <v>218</v>
      </c>
      <c r="G27" s="10" t="s">
        <v>229</v>
      </c>
      <c r="I27" s="5"/>
      <c r="J27" s="1">
        <v>33193.599999999999</v>
      </c>
      <c r="K27" s="1">
        <f t="shared" si="1"/>
        <v>33193.599999999999</v>
      </c>
      <c r="L27" s="1">
        <f t="shared" si="7"/>
        <v>0</v>
      </c>
      <c r="M27" s="1">
        <f t="shared" si="3"/>
        <v>0</v>
      </c>
      <c r="N27" s="1" t="s">
        <v>24</v>
      </c>
      <c r="O27" s="1">
        <v>0</v>
      </c>
      <c r="P27" s="1" t="s">
        <v>36</v>
      </c>
      <c r="Q27" s="1">
        <v>14432</v>
      </c>
      <c r="R27" s="1">
        <v>33193.599999999999</v>
      </c>
    </row>
    <row r="28" spans="1:18">
      <c r="A28" s="1">
        <f t="shared" si="0"/>
        <v>27</v>
      </c>
      <c r="B28" s="1" t="s">
        <v>289</v>
      </c>
      <c r="C28" s="1" t="s">
        <v>14</v>
      </c>
      <c r="D28" s="1" t="s">
        <v>22</v>
      </c>
      <c r="E28" s="1" t="s">
        <v>42</v>
      </c>
      <c r="F28" s="21" t="s">
        <v>218</v>
      </c>
      <c r="G28" s="10" t="s">
        <v>229</v>
      </c>
      <c r="I28" s="5"/>
      <c r="J28" s="1">
        <v>33193.599999999999</v>
      </c>
      <c r="K28" s="1">
        <f t="shared" si="1"/>
        <v>33193.599999999999</v>
      </c>
      <c r="L28" s="1">
        <f t="shared" si="7"/>
        <v>0</v>
      </c>
      <c r="M28" s="1">
        <f t="shared" si="3"/>
        <v>0</v>
      </c>
      <c r="N28" s="1" t="s">
        <v>24</v>
      </c>
      <c r="O28" s="1">
        <v>0</v>
      </c>
      <c r="P28" s="1" t="s">
        <v>36</v>
      </c>
      <c r="Q28" s="1">
        <v>14432</v>
      </c>
      <c r="R28" s="1">
        <v>33193.599999999999</v>
      </c>
    </row>
    <row r="29" spans="1:18">
      <c r="A29" s="1">
        <f t="shared" si="0"/>
        <v>28</v>
      </c>
      <c r="B29" s="1" t="s">
        <v>289</v>
      </c>
      <c r="C29" s="1" t="s">
        <v>14</v>
      </c>
      <c r="D29" s="1" t="s">
        <v>22</v>
      </c>
      <c r="E29" s="1" t="s">
        <v>42</v>
      </c>
      <c r="F29" s="21" t="s">
        <v>218</v>
      </c>
      <c r="G29" s="10" t="s">
        <v>229</v>
      </c>
      <c r="I29" s="5"/>
      <c r="J29" s="1">
        <v>33193.599999999999</v>
      </c>
      <c r="K29" s="1">
        <f t="shared" si="1"/>
        <v>33193.599999999999</v>
      </c>
      <c r="L29" s="1">
        <f t="shared" si="7"/>
        <v>0</v>
      </c>
      <c r="M29" s="1">
        <f t="shared" si="3"/>
        <v>0</v>
      </c>
      <c r="N29" s="1" t="s">
        <v>24</v>
      </c>
      <c r="O29" s="1">
        <v>0</v>
      </c>
      <c r="P29" s="1" t="s">
        <v>36</v>
      </c>
      <c r="Q29" s="1">
        <v>14432</v>
      </c>
      <c r="R29" s="1">
        <v>33193.599999999999</v>
      </c>
    </row>
    <row r="30" spans="1:18">
      <c r="A30" s="1">
        <f t="shared" si="0"/>
        <v>29</v>
      </c>
      <c r="B30" s="1" t="s">
        <v>289</v>
      </c>
      <c r="C30" s="1" t="s">
        <v>14</v>
      </c>
      <c r="D30" s="1" t="s">
        <v>22</v>
      </c>
      <c r="E30" s="1" t="s">
        <v>42</v>
      </c>
      <c r="F30" s="21" t="s">
        <v>218</v>
      </c>
      <c r="G30" s="10" t="s">
        <v>229</v>
      </c>
      <c r="I30" s="5"/>
      <c r="J30" s="1">
        <v>33193.599999999999</v>
      </c>
      <c r="K30" s="1">
        <f t="shared" si="1"/>
        <v>33193.599999999999</v>
      </c>
      <c r="L30" s="1">
        <f t="shared" si="7"/>
        <v>0</v>
      </c>
      <c r="M30" s="1">
        <f t="shared" si="3"/>
        <v>0</v>
      </c>
      <c r="N30" s="1" t="s">
        <v>24</v>
      </c>
      <c r="O30" s="1">
        <v>0</v>
      </c>
      <c r="P30" s="1" t="s">
        <v>36</v>
      </c>
      <c r="Q30" s="1">
        <v>14432</v>
      </c>
      <c r="R30" s="1">
        <v>33193.599999999999</v>
      </c>
    </row>
    <row r="31" spans="1:18">
      <c r="A31" s="1">
        <f t="shared" si="0"/>
        <v>30</v>
      </c>
      <c r="B31" s="1" t="s">
        <v>289</v>
      </c>
      <c r="C31" s="1" t="s">
        <v>14</v>
      </c>
      <c r="D31" s="1" t="s">
        <v>22</v>
      </c>
      <c r="E31" s="1" t="s">
        <v>42</v>
      </c>
      <c r="F31" s="21" t="s">
        <v>218</v>
      </c>
      <c r="G31" s="10" t="s">
        <v>229</v>
      </c>
      <c r="I31" s="5"/>
      <c r="J31" s="1">
        <v>33193.599999999999</v>
      </c>
      <c r="K31" s="1">
        <f t="shared" si="1"/>
        <v>33193.599999999999</v>
      </c>
      <c r="L31" s="1">
        <f t="shared" si="7"/>
        <v>0</v>
      </c>
      <c r="M31" s="1">
        <f t="shared" si="3"/>
        <v>0</v>
      </c>
      <c r="N31" s="1" t="s">
        <v>24</v>
      </c>
      <c r="O31" s="1">
        <v>0</v>
      </c>
      <c r="P31" s="1" t="s">
        <v>36</v>
      </c>
      <c r="Q31" s="1">
        <v>14432</v>
      </c>
      <c r="R31" s="1">
        <v>33193.599999999999</v>
      </c>
    </row>
    <row r="32" spans="1:18">
      <c r="A32" s="1">
        <f t="shared" si="0"/>
        <v>31</v>
      </c>
      <c r="B32" s="1" t="s">
        <v>289</v>
      </c>
      <c r="C32" s="1" t="s">
        <v>14</v>
      </c>
      <c r="D32" s="1" t="s">
        <v>22</v>
      </c>
      <c r="E32" s="1" t="s">
        <v>42</v>
      </c>
      <c r="F32" s="21" t="s">
        <v>219</v>
      </c>
      <c r="G32" s="1" t="s">
        <v>230</v>
      </c>
      <c r="H32" s="12">
        <v>15.458133200000001</v>
      </c>
      <c r="I32" s="23">
        <v>36.403962900000003</v>
      </c>
      <c r="J32" s="1">
        <v>121561.9</v>
      </c>
      <c r="K32" s="1">
        <f t="shared" si="1"/>
        <v>121561.9</v>
      </c>
      <c r="L32" s="1">
        <f t="shared" ref="L32:L37" si="8">M32*J32</f>
        <v>0</v>
      </c>
      <c r="M32" s="1">
        <f t="shared" si="3"/>
        <v>0</v>
      </c>
      <c r="N32" s="1" t="s">
        <v>24</v>
      </c>
      <c r="O32" s="1">
        <v>0</v>
      </c>
      <c r="P32" s="1" t="s">
        <v>36</v>
      </c>
      <c r="Q32" s="1">
        <v>52853</v>
      </c>
      <c r="R32" s="1">
        <v>121561.9</v>
      </c>
    </row>
    <row r="33" spans="1:18">
      <c r="A33" s="1">
        <f t="shared" si="0"/>
        <v>32</v>
      </c>
      <c r="B33" s="1" t="s">
        <v>289</v>
      </c>
      <c r="C33" s="1" t="s">
        <v>14</v>
      </c>
      <c r="D33" s="1" t="s">
        <v>22</v>
      </c>
      <c r="E33" s="1" t="s">
        <v>42</v>
      </c>
      <c r="F33" s="21" t="s">
        <v>219</v>
      </c>
      <c r="G33" s="1" t="s">
        <v>230</v>
      </c>
      <c r="H33" s="12">
        <v>15.458133200000001</v>
      </c>
      <c r="I33" s="23">
        <v>36.403962900000003</v>
      </c>
      <c r="J33" s="1">
        <v>121561.9</v>
      </c>
      <c r="K33" s="1">
        <f t="shared" si="1"/>
        <v>121561.9</v>
      </c>
      <c r="L33" s="1">
        <f t="shared" si="8"/>
        <v>0</v>
      </c>
      <c r="M33" s="1">
        <f t="shared" si="3"/>
        <v>0</v>
      </c>
      <c r="N33" s="1" t="s">
        <v>24</v>
      </c>
      <c r="O33" s="1">
        <v>0</v>
      </c>
      <c r="P33" s="1" t="s">
        <v>36</v>
      </c>
      <c r="Q33" s="1">
        <v>52853</v>
      </c>
      <c r="R33" s="1">
        <v>121561.9</v>
      </c>
    </row>
    <row r="34" spans="1:18">
      <c r="A34" s="1">
        <f t="shared" si="0"/>
        <v>33</v>
      </c>
      <c r="B34" s="1" t="s">
        <v>289</v>
      </c>
      <c r="C34" s="1" t="s">
        <v>14</v>
      </c>
      <c r="D34" s="1" t="s">
        <v>22</v>
      </c>
      <c r="E34" s="1" t="s">
        <v>42</v>
      </c>
      <c r="F34" s="21" t="s">
        <v>219</v>
      </c>
      <c r="G34" s="1" t="s">
        <v>230</v>
      </c>
      <c r="H34" s="12">
        <v>15.458133200000001</v>
      </c>
      <c r="I34" s="23">
        <v>36.403962900000003</v>
      </c>
      <c r="J34" s="1">
        <v>121561.9</v>
      </c>
      <c r="K34" s="1">
        <f t="shared" si="1"/>
        <v>121561.9</v>
      </c>
      <c r="L34" s="1">
        <f t="shared" si="8"/>
        <v>0</v>
      </c>
      <c r="M34" s="1">
        <f t="shared" si="3"/>
        <v>0</v>
      </c>
      <c r="N34" s="1" t="s">
        <v>24</v>
      </c>
      <c r="O34" s="1">
        <v>0</v>
      </c>
      <c r="P34" s="1" t="s">
        <v>36</v>
      </c>
      <c r="Q34" s="1">
        <v>52853</v>
      </c>
      <c r="R34" s="1">
        <v>121561.9</v>
      </c>
    </row>
    <row r="35" spans="1:18">
      <c r="A35" s="1">
        <f t="shared" ref="A35:A68" si="9">A34+1</f>
        <v>34</v>
      </c>
      <c r="B35" s="1" t="s">
        <v>289</v>
      </c>
      <c r="C35" s="1" t="s">
        <v>14</v>
      </c>
      <c r="D35" s="1" t="s">
        <v>22</v>
      </c>
      <c r="E35" s="1" t="s">
        <v>42</v>
      </c>
      <c r="F35" s="21" t="s">
        <v>219</v>
      </c>
      <c r="G35" s="1" t="s">
        <v>230</v>
      </c>
      <c r="H35" s="12">
        <v>15.458133200000001</v>
      </c>
      <c r="I35" s="23">
        <v>36.403962900000003</v>
      </c>
      <c r="J35" s="1">
        <v>121561.9</v>
      </c>
      <c r="K35" s="1">
        <f t="shared" si="1"/>
        <v>121561.9</v>
      </c>
      <c r="L35" s="1">
        <f t="shared" si="8"/>
        <v>0</v>
      </c>
      <c r="M35" s="1">
        <f t="shared" si="3"/>
        <v>0</v>
      </c>
      <c r="N35" s="1" t="s">
        <v>24</v>
      </c>
      <c r="O35" s="1">
        <v>0</v>
      </c>
      <c r="P35" s="1" t="s">
        <v>36</v>
      </c>
      <c r="Q35" s="1">
        <v>52853</v>
      </c>
      <c r="R35" s="1">
        <v>121561.9</v>
      </c>
    </row>
    <row r="36" spans="1:18">
      <c r="A36" s="1">
        <f t="shared" si="9"/>
        <v>35</v>
      </c>
      <c r="B36" s="1" t="s">
        <v>289</v>
      </c>
      <c r="C36" s="1" t="s">
        <v>14</v>
      </c>
      <c r="D36" s="1" t="s">
        <v>22</v>
      </c>
      <c r="E36" s="1" t="s">
        <v>42</v>
      </c>
      <c r="F36" s="21" t="s">
        <v>219</v>
      </c>
      <c r="G36" s="1" t="s">
        <v>230</v>
      </c>
      <c r="H36" s="12">
        <v>15.458133200000001</v>
      </c>
      <c r="I36" s="23">
        <v>36.403962900000003</v>
      </c>
      <c r="J36" s="1">
        <v>121561.9</v>
      </c>
      <c r="K36" s="1">
        <f t="shared" si="1"/>
        <v>121561.9</v>
      </c>
      <c r="L36" s="1">
        <f t="shared" si="8"/>
        <v>0</v>
      </c>
      <c r="M36" s="1">
        <f t="shared" si="3"/>
        <v>0</v>
      </c>
      <c r="N36" s="1" t="s">
        <v>24</v>
      </c>
      <c r="O36" s="1">
        <v>0</v>
      </c>
      <c r="P36" s="1" t="s">
        <v>36</v>
      </c>
      <c r="Q36" s="1">
        <v>52853</v>
      </c>
      <c r="R36" s="1">
        <v>121561.9</v>
      </c>
    </row>
    <row r="37" spans="1:18">
      <c r="A37" s="1">
        <f t="shared" si="9"/>
        <v>36</v>
      </c>
      <c r="B37" s="1" t="s">
        <v>289</v>
      </c>
      <c r="C37" s="1" t="s">
        <v>14</v>
      </c>
      <c r="D37" s="1" t="s">
        <v>22</v>
      </c>
      <c r="E37" s="1" t="s">
        <v>42</v>
      </c>
      <c r="F37" s="21" t="s">
        <v>219</v>
      </c>
      <c r="G37" s="1" t="s">
        <v>230</v>
      </c>
      <c r="H37" s="12">
        <v>15.458133200000001</v>
      </c>
      <c r="I37" s="23">
        <v>36.403962900000003</v>
      </c>
      <c r="J37" s="1">
        <v>121561.9</v>
      </c>
      <c r="K37" s="1">
        <f t="shared" si="1"/>
        <v>121561.9</v>
      </c>
      <c r="L37" s="1">
        <f t="shared" si="8"/>
        <v>0</v>
      </c>
      <c r="M37" s="1">
        <f t="shared" si="3"/>
        <v>0</v>
      </c>
      <c r="N37" s="1" t="s">
        <v>24</v>
      </c>
      <c r="O37" s="1">
        <v>0</v>
      </c>
      <c r="P37" s="1" t="s">
        <v>36</v>
      </c>
      <c r="Q37" s="1">
        <v>52853</v>
      </c>
      <c r="R37" s="1">
        <v>121561.9</v>
      </c>
    </row>
    <row r="38" spans="1:18">
      <c r="A38" s="1">
        <f t="shared" si="9"/>
        <v>37</v>
      </c>
      <c r="B38" s="1" t="s">
        <v>289</v>
      </c>
      <c r="C38" s="1" t="s">
        <v>14</v>
      </c>
      <c r="D38" s="1" t="s">
        <v>22</v>
      </c>
      <c r="E38" s="1" t="s">
        <v>42</v>
      </c>
      <c r="F38" s="21" t="s">
        <v>220</v>
      </c>
      <c r="G38" s="10" t="s">
        <v>231</v>
      </c>
      <c r="I38" s="5"/>
      <c r="J38" s="1">
        <v>77289.2</v>
      </c>
      <c r="K38" s="1">
        <f t="shared" si="1"/>
        <v>77289.2</v>
      </c>
      <c r="L38" s="1">
        <f t="shared" ref="L38:L44" si="10">M38*J38</f>
        <v>0</v>
      </c>
      <c r="M38" s="1">
        <f t="shared" si="3"/>
        <v>0</v>
      </c>
      <c r="N38" s="1" t="s">
        <v>24</v>
      </c>
      <c r="O38" s="1">
        <v>0</v>
      </c>
      <c r="P38" s="1" t="s">
        <v>36</v>
      </c>
      <c r="Q38" s="1">
        <v>33604</v>
      </c>
      <c r="R38" s="1">
        <v>77289.2</v>
      </c>
    </row>
    <row r="39" spans="1:18">
      <c r="A39" s="1">
        <f t="shared" si="9"/>
        <v>38</v>
      </c>
      <c r="B39" s="1" t="s">
        <v>289</v>
      </c>
      <c r="C39" s="1" t="s">
        <v>14</v>
      </c>
      <c r="D39" s="1" t="s">
        <v>22</v>
      </c>
      <c r="E39" s="1" t="s">
        <v>42</v>
      </c>
      <c r="F39" s="21" t="s">
        <v>220</v>
      </c>
      <c r="G39" s="10" t="s">
        <v>231</v>
      </c>
      <c r="I39" s="5"/>
      <c r="J39" s="1">
        <v>77289.2</v>
      </c>
      <c r="K39" s="1">
        <f t="shared" si="1"/>
        <v>77289.2</v>
      </c>
      <c r="L39" s="1">
        <f t="shared" si="10"/>
        <v>0</v>
      </c>
      <c r="M39" s="1">
        <f t="shared" si="3"/>
        <v>0</v>
      </c>
      <c r="N39" s="1" t="s">
        <v>24</v>
      </c>
      <c r="O39" s="1">
        <v>0</v>
      </c>
      <c r="P39" s="1" t="s">
        <v>36</v>
      </c>
      <c r="Q39" s="1">
        <v>33604</v>
      </c>
      <c r="R39" s="1">
        <v>77289.2</v>
      </c>
    </row>
    <row r="40" spans="1:18">
      <c r="A40" s="1">
        <f t="shared" si="9"/>
        <v>39</v>
      </c>
      <c r="B40" s="1" t="s">
        <v>289</v>
      </c>
      <c r="C40" s="1" t="s">
        <v>14</v>
      </c>
      <c r="D40" s="1" t="s">
        <v>22</v>
      </c>
      <c r="E40" s="1" t="s">
        <v>42</v>
      </c>
      <c r="F40" s="21" t="s">
        <v>220</v>
      </c>
      <c r="G40" s="10" t="s">
        <v>231</v>
      </c>
      <c r="I40" s="5"/>
      <c r="J40" s="1">
        <v>77289.2</v>
      </c>
      <c r="K40" s="1">
        <f t="shared" si="1"/>
        <v>77289.2</v>
      </c>
      <c r="L40" s="1">
        <f t="shared" si="10"/>
        <v>0</v>
      </c>
      <c r="M40" s="1">
        <f t="shared" si="3"/>
        <v>0</v>
      </c>
      <c r="N40" s="1" t="s">
        <v>24</v>
      </c>
      <c r="O40" s="1">
        <v>0</v>
      </c>
      <c r="P40" s="1" t="s">
        <v>36</v>
      </c>
      <c r="Q40" s="1">
        <v>33604</v>
      </c>
      <c r="R40" s="1">
        <v>77289.2</v>
      </c>
    </row>
    <row r="41" spans="1:18">
      <c r="A41" s="1">
        <f t="shared" si="9"/>
        <v>40</v>
      </c>
      <c r="B41" s="1" t="s">
        <v>289</v>
      </c>
      <c r="C41" s="1" t="s">
        <v>14</v>
      </c>
      <c r="D41" s="1" t="s">
        <v>22</v>
      </c>
      <c r="E41" s="1" t="s">
        <v>42</v>
      </c>
      <c r="F41" s="21" t="s">
        <v>220</v>
      </c>
      <c r="G41" s="10" t="s">
        <v>231</v>
      </c>
      <c r="I41" s="5"/>
      <c r="J41" s="1">
        <v>77289.2</v>
      </c>
      <c r="K41" s="1">
        <f t="shared" si="1"/>
        <v>77289.2</v>
      </c>
      <c r="L41" s="1">
        <f t="shared" si="10"/>
        <v>0</v>
      </c>
      <c r="M41" s="1">
        <f t="shared" si="3"/>
        <v>0</v>
      </c>
      <c r="N41" s="1" t="s">
        <v>24</v>
      </c>
      <c r="O41" s="1">
        <v>0</v>
      </c>
      <c r="P41" s="1" t="s">
        <v>36</v>
      </c>
      <c r="Q41" s="1">
        <v>33604</v>
      </c>
      <c r="R41" s="1">
        <v>77289.2</v>
      </c>
    </row>
    <row r="42" spans="1:18">
      <c r="A42" s="1">
        <f t="shared" si="9"/>
        <v>41</v>
      </c>
      <c r="B42" s="1" t="s">
        <v>289</v>
      </c>
      <c r="C42" s="1" t="s">
        <v>14</v>
      </c>
      <c r="D42" s="1" t="s">
        <v>22</v>
      </c>
      <c r="E42" s="1" t="s">
        <v>42</v>
      </c>
      <c r="F42" s="21" t="s">
        <v>220</v>
      </c>
      <c r="G42" s="10" t="s">
        <v>231</v>
      </c>
      <c r="I42" s="5"/>
      <c r="J42" s="1">
        <v>77289.2</v>
      </c>
      <c r="K42" s="1">
        <f t="shared" si="1"/>
        <v>77289.2</v>
      </c>
      <c r="L42" s="1">
        <f t="shared" si="10"/>
        <v>0</v>
      </c>
      <c r="M42" s="1">
        <f t="shared" si="3"/>
        <v>0</v>
      </c>
      <c r="N42" s="1" t="s">
        <v>24</v>
      </c>
      <c r="O42" s="1">
        <v>0</v>
      </c>
      <c r="P42" s="1" t="s">
        <v>36</v>
      </c>
      <c r="Q42" s="1">
        <v>33604</v>
      </c>
      <c r="R42" s="1">
        <v>77289.2</v>
      </c>
    </row>
    <row r="43" spans="1:18">
      <c r="A43" s="1">
        <f t="shared" si="9"/>
        <v>42</v>
      </c>
      <c r="B43" s="1" t="s">
        <v>289</v>
      </c>
      <c r="C43" s="1" t="s">
        <v>14</v>
      </c>
      <c r="D43" s="1" t="s">
        <v>22</v>
      </c>
      <c r="E43" s="1" t="s">
        <v>42</v>
      </c>
      <c r="F43" s="21" t="s">
        <v>220</v>
      </c>
      <c r="G43" s="10" t="s">
        <v>231</v>
      </c>
      <c r="I43" s="5"/>
      <c r="J43" s="1">
        <v>77290.2</v>
      </c>
      <c r="K43" s="1">
        <f t="shared" si="1"/>
        <v>77290.2</v>
      </c>
      <c r="L43" s="1">
        <f t="shared" si="10"/>
        <v>0</v>
      </c>
      <c r="M43" s="1">
        <f t="shared" si="3"/>
        <v>0</v>
      </c>
      <c r="N43" s="1" t="s">
        <v>24</v>
      </c>
      <c r="O43" s="1">
        <v>0</v>
      </c>
      <c r="P43" s="1" t="s">
        <v>36</v>
      </c>
      <c r="Q43" s="1">
        <v>33604</v>
      </c>
      <c r="R43" s="1">
        <v>77289.2</v>
      </c>
    </row>
    <row r="44" spans="1:18">
      <c r="A44" s="1">
        <f t="shared" si="9"/>
        <v>43</v>
      </c>
      <c r="B44" s="1" t="s">
        <v>289</v>
      </c>
      <c r="C44" s="1" t="s">
        <v>14</v>
      </c>
      <c r="D44" s="1" t="s">
        <v>22</v>
      </c>
      <c r="E44" s="1" t="s">
        <v>42</v>
      </c>
      <c r="F44" s="21" t="s">
        <v>221</v>
      </c>
      <c r="G44" s="1" t="s">
        <v>232</v>
      </c>
      <c r="H44" s="12">
        <v>15.328756</v>
      </c>
      <c r="I44" s="23">
        <v>35.5986093</v>
      </c>
      <c r="J44" s="1">
        <v>26725.999999999996</v>
      </c>
      <c r="K44" s="1">
        <f t="shared" si="1"/>
        <v>13362.999999999998</v>
      </c>
      <c r="L44" s="1">
        <f t="shared" si="10"/>
        <v>13362.999999999998</v>
      </c>
      <c r="M44" s="1">
        <f>3/6</f>
        <v>0.5</v>
      </c>
      <c r="N44" s="1" t="s">
        <v>24</v>
      </c>
      <c r="O44" s="1">
        <v>0</v>
      </c>
      <c r="P44" s="1" t="s">
        <v>36</v>
      </c>
      <c r="Q44" s="1">
        <v>11620</v>
      </c>
      <c r="R44" s="1">
        <v>26725.999999999996</v>
      </c>
    </row>
    <row r="45" spans="1:18">
      <c r="A45" s="1">
        <f t="shared" si="9"/>
        <v>44</v>
      </c>
      <c r="B45" s="1" t="s">
        <v>289</v>
      </c>
      <c r="C45" s="1" t="s">
        <v>14</v>
      </c>
      <c r="D45" s="1" t="s">
        <v>22</v>
      </c>
      <c r="E45" s="1" t="s">
        <v>42</v>
      </c>
      <c r="F45" s="21" t="s">
        <v>221</v>
      </c>
      <c r="G45" s="1" t="s">
        <v>232</v>
      </c>
      <c r="H45" s="12">
        <v>15.328756</v>
      </c>
      <c r="I45" s="23">
        <v>35.5986093</v>
      </c>
      <c r="J45" s="1">
        <v>26725.999999999996</v>
      </c>
      <c r="K45" s="1">
        <f t="shared" si="1"/>
        <v>13362.999999999998</v>
      </c>
      <c r="L45" s="1">
        <f t="shared" ref="L45:L50" si="11">M45*J45</f>
        <v>13362.999999999998</v>
      </c>
      <c r="M45" s="1">
        <f t="shared" ref="M45:M49" si="12">3/6</f>
        <v>0.5</v>
      </c>
      <c r="N45" s="1" t="s">
        <v>24</v>
      </c>
      <c r="O45" s="1">
        <v>1</v>
      </c>
      <c r="P45" s="1" t="s">
        <v>36</v>
      </c>
      <c r="Q45" s="1">
        <v>11620</v>
      </c>
      <c r="R45" s="1">
        <v>26725.999999999996</v>
      </c>
    </row>
    <row r="46" spans="1:18">
      <c r="A46" s="1">
        <f t="shared" si="9"/>
        <v>45</v>
      </c>
      <c r="B46" s="1" t="s">
        <v>289</v>
      </c>
      <c r="C46" s="1" t="s">
        <v>14</v>
      </c>
      <c r="D46" s="1" t="s">
        <v>22</v>
      </c>
      <c r="E46" s="1" t="s">
        <v>42</v>
      </c>
      <c r="F46" s="21" t="s">
        <v>221</v>
      </c>
      <c r="G46" s="1" t="s">
        <v>232</v>
      </c>
      <c r="H46" s="12">
        <v>15.328756</v>
      </c>
      <c r="I46" s="23">
        <v>35.5986093</v>
      </c>
      <c r="J46" s="1">
        <v>26725.999999999996</v>
      </c>
      <c r="K46" s="1">
        <f t="shared" si="1"/>
        <v>13362.999999999998</v>
      </c>
      <c r="L46" s="1">
        <f t="shared" si="11"/>
        <v>13362.999999999998</v>
      </c>
      <c r="M46" s="1">
        <f t="shared" si="12"/>
        <v>0.5</v>
      </c>
      <c r="N46" s="1" t="s">
        <v>24</v>
      </c>
      <c r="O46" s="1">
        <v>1</v>
      </c>
      <c r="P46" s="1" t="s">
        <v>36</v>
      </c>
      <c r="Q46" s="1">
        <v>11620</v>
      </c>
      <c r="R46" s="1">
        <v>26725.999999999996</v>
      </c>
    </row>
    <row r="47" spans="1:18">
      <c r="A47" s="1">
        <f t="shared" si="9"/>
        <v>46</v>
      </c>
      <c r="B47" s="1" t="s">
        <v>289</v>
      </c>
      <c r="C47" s="1" t="s">
        <v>14</v>
      </c>
      <c r="D47" s="1" t="s">
        <v>22</v>
      </c>
      <c r="E47" s="1" t="s">
        <v>42</v>
      </c>
      <c r="F47" s="21" t="s">
        <v>221</v>
      </c>
      <c r="G47" s="1" t="s">
        <v>232</v>
      </c>
      <c r="H47" s="12">
        <v>15.328756</v>
      </c>
      <c r="I47" s="23">
        <v>35.5986093</v>
      </c>
      <c r="J47" s="1">
        <v>26725.999999999996</v>
      </c>
      <c r="K47" s="1">
        <f t="shared" si="1"/>
        <v>13362.999999999998</v>
      </c>
      <c r="L47" s="1">
        <f t="shared" si="11"/>
        <v>13362.999999999998</v>
      </c>
      <c r="M47" s="1">
        <f t="shared" si="12"/>
        <v>0.5</v>
      </c>
      <c r="N47" s="1" t="s">
        <v>24</v>
      </c>
      <c r="O47" s="1">
        <v>0</v>
      </c>
      <c r="P47" s="1" t="s">
        <v>36</v>
      </c>
      <c r="Q47" s="1">
        <v>11620</v>
      </c>
      <c r="R47" s="1">
        <v>26725.999999999996</v>
      </c>
    </row>
    <row r="48" spans="1:18">
      <c r="A48" s="1">
        <f t="shared" si="9"/>
        <v>47</v>
      </c>
      <c r="B48" s="1" t="s">
        <v>289</v>
      </c>
      <c r="C48" s="1" t="s">
        <v>14</v>
      </c>
      <c r="D48" s="1" t="s">
        <v>22</v>
      </c>
      <c r="E48" s="1" t="s">
        <v>42</v>
      </c>
      <c r="F48" s="21" t="s">
        <v>221</v>
      </c>
      <c r="G48" s="1" t="s">
        <v>232</v>
      </c>
      <c r="H48" s="12">
        <v>15.328756</v>
      </c>
      <c r="I48" s="23">
        <v>35.5986093</v>
      </c>
      <c r="J48" s="1">
        <v>26725.999999999996</v>
      </c>
      <c r="K48" s="1">
        <f t="shared" si="1"/>
        <v>13362.999999999998</v>
      </c>
      <c r="L48" s="1">
        <f t="shared" si="11"/>
        <v>13362.999999999998</v>
      </c>
      <c r="M48" s="1">
        <f t="shared" si="12"/>
        <v>0.5</v>
      </c>
      <c r="N48" s="1" t="s">
        <v>24</v>
      </c>
      <c r="O48" s="1">
        <v>0</v>
      </c>
      <c r="P48" s="1" t="s">
        <v>36</v>
      </c>
      <c r="Q48" s="1">
        <v>11620</v>
      </c>
      <c r="R48" s="1">
        <v>26725.999999999996</v>
      </c>
    </row>
    <row r="49" spans="1:18">
      <c r="A49" s="1">
        <f t="shared" si="9"/>
        <v>48</v>
      </c>
      <c r="B49" s="1" t="s">
        <v>289</v>
      </c>
      <c r="C49" s="1" t="s">
        <v>14</v>
      </c>
      <c r="D49" s="1" t="s">
        <v>22</v>
      </c>
      <c r="E49" s="1" t="s">
        <v>42</v>
      </c>
      <c r="F49" s="21" t="s">
        <v>221</v>
      </c>
      <c r="G49" s="1" t="s">
        <v>232</v>
      </c>
      <c r="H49" s="12">
        <v>15.328756</v>
      </c>
      <c r="I49" s="23">
        <v>35.5986093</v>
      </c>
      <c r="J49" s="1">
        <v>26726</v>
      </c>
      <c r="K49" s="1">
        <f t="shared" si="1"/>
        <v>13363</v>
      </c>
      <c r="L49" s="1">
        <f t="shared" si="11"/>
        <v>13363</v>
      </c>
      <c r="M49" s="1">
        <f t="shared" si="12"/>
        <v>0.5</v>
      </c>
      <c r="N49" s="1" t="s">
        <v>24</v>
      </c>
      <c r="O49" s="1">
        <v>1</v>
      </c>
      <c r="P49" s="1" t="s">
        <v>36</v>
      </c>
      <c r="Q49" s="1">
        <v>11620</v>
      </c>
      <c r="R49" s="1">
        <v>26726</v>
      </c>
    </row>
    <row r="50" spans="1:18">
      <c r="A50" s="1">
        <f t="shared" si="9"/>
        <v>49</v>
      </c>
      <c r="B50" s="1" t="s">
        <v>289</v>
      </c>
      <c r="C50" s="1" t="s">
        <v>14</v>
      </c>
      <c r="D50" s="1" t="s">
        <v>22</v>
      </c>
      <c r="E50" s="1" t="s">
        <v>42</v>
      </c>
      <c r="F50" s="21" t="s">
        <v>222</v>
      </c>
      <c r="G50" s="1" t="s">
        <v>233</v>
      </c>
      <c r="H50" s="13">
        <v>17.678100000000001</v>
      </c>
      <c r="I50" s="12">
        <v>33.973500000000001</v>
      </c>
      <c r="J50" s="1">
        <v>63415.6</v>
      </c>
      <c r="K50" s="1">
        <f t="shared" si="1"/>
        <v>63415.6</v>
      </c>
      <c r="L50" s="1">
        <f t="shared" si="11"/>
        <v>0</v>
      </c>
      <c r="M50" s="1">
        <f>0/6</f>
        <v>0</v>
      </c>
      <c r="N50" s="1" t="s">
        <v>24</v>
      </c>
      <c r="O50" s="1">
        <v>0</v>
      </c>
      <c r="P50" s="1" t="s">
        <v>36</v>
      </c>
      <c r="Q50" s="1">
        <v>27572</v>
      </c>
      <c r="R50" s="1">
        <v>63415.6</v>
      </c>
    </row>
    <row r="51" spans="1:18">
      <c r="A51" s="1">
        <f t="shared" si="9"/>
        <v>50</v>
      </c>
      <c r="B51" s="1" t="s">
        <v>289</v>
      </c>
      <c r="C51" s="1" t="s">
        <v>14</v>
      </c>
      <c r="D51" s="1" t="s">
        <v>22</v>
      </c>
      <c r="E51" s="1" t="s">
        <v>42</v>
      </c>
      <c r="F51" s="21" t="s">
        <v>222</v>
      </c>
      <c r="G51" s="1" t="s">
        <v>233</v>
      </c>
      <c r="H51" s="13">
        <v>17.678100000000001</v>
      </c>
      <c r="I51" s="12">
        <v>33.973500000000001</v>
      </c>
      <c r="J51" s="1">
        <v>63415.6</v>
      </c>
      <c r="K51" s="1">
        <f t="shared" si="1"/>
        <v>63415.6</v>
      </c>
      <c r="L51" s="1">
        <f t="shared" ref="L51:L56" si="13">M51*J51</f>
        <v>0</v>
      </c>
      <c r="M51" s="1">
        <f t="shared" ref="M51:M55" si="14">0/6</f>
        <v>0</v>
      </c>
      <c r="N51" s="1" t="s">
        <v>24</v>
      </c>
      <c r="O51" s="1">
        <v>0</v>
      </c>
      <c r="P51" s="1" t="s">
        <v>36</v>
      </c>
      <c r="Q51" s="1">
        <v>27572</v>
      </c>
      <c r="R51" s="1">
        <v>63415.6</v>
      </c>
    </row>
    <row r="52" spans="1:18">
      <c r="A52" s="1">
        <f t="shared" si="9"/>
        <v>51</v>
      </c>
      <c r="B52" s="1" t="s">
        <v>289</v>
      </c>
      <c r="C52" s="1" t="s">
        <v>14</v>
      </c>
      <c r="D52" s="1" t="s">
        <v>22</v>
      </c>
      <c r="E52" s="1" t="s">
        <v>42</v>
      </c>
      <c r="F52" s="21" t="s">
        <v>222</v>
      </c>
      <c r="G52" s="1" t="s">
        <v>233</v>
      </c>
      <c r="H52" s="13">
        <v>17.678100000000001</v>
      </c>
      <c r="I52" s="12">
        <v>33.973500000000001</v>
      </c>
      <c r="J52" s="1">
        <v>63415.6</v>
      </c>
      <c r="K52" s="1">
        <f t="shared" si="1"/>
        <v>63415.6</v>
      </c>
      <c r="L52" s="1">
        <f t="shared" si="13"/>
        <v>0</v>
      </c>
      <c r="M52" s="1">
        <f t="shared" si="14"/>
        <v>0</v>
      </c>
      <c r="N52" s="1" t="s">
        <v>24</v>
      </c>
      <c r="O52" s="1">
        <v>0</v>
      </c>
      <c r="P52" s="1" t="s">
        <v>36</v>
      </c>
      <c r="Q52" s="1">
        <v>27572</v>
      </c>
      <c r="R52" s="1">
        <v>63415.6</v>
      </c>
    </row>
    <row r="53" spans="1:18">
      <c r="A53" s="1">
        <f t="shared" si="9"/>
        <v>52</v>
      </c>
      <c r="B53" s="1" t="s">
        <v>289</v>
      </c>
      <c r="C53" s="1" t="s">
        <v>14</v>
      </c>
      <c r="D53" s="1" t="s">
        <v>22</v>
      </c>
      <c r="E53" s="1" t="s">
        <v>42</v>
      </c>
      <c r="F53" s="21" t="s">
        <v>222</v>
      </c>
      <c r="G53" s="1" t="s">
        <v>233</v>
      </c>
      <c r="H53" s="13">
        <v>17.678100000000001</v>
      </c>
      <c r="I53" s="12">
        <v>33.973500000000001</v>
      </c>
      <c r="J53" s="1">
        <v>63415.6</v>
      </c>
      <c r="K53" s="1">
        <f t="shared" si="1"/>
        <v>63415.6</v>
      </c>
      <c r="L53" s="1">
        <f t="shared" si="13"/>
        <v>0</v>
      </c>
      <c r="M53" s="1">
        <f t="shared" si="14"/>
        <v>0</v>
      </c>
      <c r="N53" s="1" t="s">
        <v>24</v>
      </c>
      <c r="O53" s="1">
        <v>0</v>
      </c>
      <c r="P53" s="1" t="s">
        <v>36</v>
      </c>
      <c r="Q53" s="1">
        <v>27572</v>
      </c>
      <c r="R53" s="1">
        <v>63415.6</v>
      </c>
    </row>
    <row r="54" spans="1:18">
      <c r="A54" s="1">
        <f t="shared" si="9"/>
        <v>53</v>
      </c>
      <c r="B54" s="1" t="s">
        <v>289</v>
      </c>
      <c r="C54" s="1" t="s">
        <v>14</v>
      </c>
      <c r="D54" s="1" t="s">
        <v>22</v>
      </c>
      <c r="E54" s="1" t="s">
        <v>42</v>
      </c>
      <c r="F54" s="21" t="s">
        <v>222</v>
      </c>
      <c r="G54" s="1" t="s">
        <v>233</v>
      </c>
      <c r="H54" s="13">
        <v>17.678100000000001</v>
      </c>
      <c r="I54" s="12">
        <v>33.973500000000001</v>
      </c>
      <c r="J54" s="1">
        <v>63415.6</v>
      </c>
      <c r="K54" s="1">
        <f t="shared" si="1"/>
        <v>63415.6</v>
      </c>
      <c r="L54" s="1">
        <f t="shared" si="13"/>
        <v>0</v>
      </c>
      <c r="M54" s="1">
        <f t="shared" si="14"/>
        <v>0</v>
      </c>
      <c r="N54" s="1" t="s">
        <v>24</v>
      </c>
      <c r="O54" s="1">
        <v>0</v>
      </c>
      <c r="P54" s="1" t="s">
        <v>36</v>
      </c>
      <c r="Q54" s="1">
        <v>27572</v>
      </c>
      <c r="R54" s="1">
        <v>63415.6</v>
      </c>
    </row>
    <row r="55" spans="1:18">
      <c r="A55" s="1">
        <f t="shared" si="9"/>
        <v>54</v>
      </c>
      <c r="B55" s="1" t="s">
        <v>289</v>
      </c>
      <c r="C55" s="1" t="s">
        <v>14</v>
      </c>
      <c r="D55" s="1" t="s">
        <v>22</v>
      </c>
      <c r="E55" s="1" t="s">
        <v>42</v>
      </c>
      <c r="F55" s="21" t="s">
        <v>222</v>
      </c>
      <c r="G55" s="1" t="s">
        <v>233</v>
      </c>
      <c r="H55" s="13">
        <v>17.678100000000001</v>
      </c>
      <c r="I55" s="12">
        <v>33.973500000000001</v>
      </c>
      <c r="J55" s="1">
        <v>63415.6</v>
      </c>
      <c r="K55" s="1">
        <f t="shared" si="1"/>
        <v>63415.6</v>
      </c>
      <c r="L55" s="1">
        <f t="shared" si="13"/>
        <v>0</v>
      </c>
      <c r="M55" s="1">
        <f t="shared" si="14"/>
        <v>0</v>
      </c>
      <c r="N55" s="1" t="s">
        <v>24</v>
      </c>
      <c r="O55" s="1">
        <v>0</v>
      </c>
      <c r="P55" s="1" t="s">
        <v>36</v>
      </c>
      <c r="Q55" s="1">
        <v>27572</v>
      </c>
      <c r="R55" s="1">
        <v>63415.6</v>
      </c>
    </row>
    <row r="56" spans="1:18">
      <c r="A56" s="1">
        <f t="shared" si="9"/>
        <v>55</v>
      </c>
      <c r="B56" s="1" t="s">
        <v>289</v>
      </c>
      <c r="C56" s="1" t="s">
        <v>14</v>
      </c>
      <c r="D56" s="1" t="s">
        <v>22</v>
      </c>
      <c r="E56" s="1" t="s">
        <v>42</v>
      </c>
      <c r="F56" s="21" t="s">
        <v>223</v>
      </c>
      <c r="G56" s="1" t="s">
        <v>234</v>
      </c>
      <c r="H56" s="12">
        <v>14.966666999999999</v>
      </c>
      <c r="I56" s="12">
        <v>35.916666999999997</v>
      </c>
      <c r="J56" s="1">
        <v>45132.899999999994</v>
      </c>
      <c r="K56" s="1">
        <f t="shared" si="1"/>
        <v>45132.899999999994</v>
      </c>
      <c r="L56" s="1">
        <f t="shared" si="13"/>
        <v>0</v>
      </c>
      <c r="M56" s="1">
        <f>0/7</f>
        <v>0</v>
      </c>
      <c r="N56" s="1" t="s">
        <v>24</v>
      </c>
      <c r="O56" s="1">
        <v>0</v>
      </c>
      <c r="P56" s="1" t="s">
        <v>36</v>
      </c>
      <c r="Q56" s="1">
        <v>19623</v>
      </c>
      <c r="R56" s="1">
        <v>45132.899999999994</v>
      </c>
    </row>
    <row r="57" spans="1:18">
      <c r="A57" s="1">
        <f t="shared" si="9"/>
        <v>56</v>
      </c>
      <c r="B57" s="1" t="s">
        <v>289</v>
      </c>
      <c r="C57" s="1" t="s">
        <v>14</v>
      </c>
      <c r="D57" s="1" t="s">
        <v>22</v>
      </c>
      <c r="E57" s="1" t="s">
        <v>42</v>
      </c>
      <c r="F57" s="21" t="s">
        <v>223</v>
      </c>
      <c r="G57" s="1" t="s">
        <v>234</v>
      </c>
      <c r="H57" s="12">
        <v>14.966666999999999</v>
      </c>
      <c r="I57" s="12">
        <v>35.916666999999997</v>
      </c>
      <c r="J57" s="1">
        <v>45132.899999999994</v>
      </c>
      <c r="K57" s="1">
        <f t="shared" si="1"/>
        <v>45132.899999999994</v>
      </c>
      <c r="L57" s="1">
        <f t="shared" ref="L57:L63" si="15">M57*J57</f>
        <v>0</v>
      </c>
      <c r="M57" s="1">
        <f t="shared" ref="M57:M62" si="16">0/7</f>
        <v>0</v>
      </c>
      <c r="N57" s="1" t="s">
        <v>24</v>
      </c>
      <c r="O57" s="1">
        <v>0</v>
      </c>
      <c r="P57" s="1" t="s">
        <v>36</v>
      </c>
      <c r="Q57" s="1">
        <v>19623</v>
      </c>
      <c r="R57" s="1">
        <v>45132.899999999994</v>
      </c>
    </row>
    <row r="58" spans="1:18">
      <c r="A58" s="1">
        <f t="shared" si="9"/>
        <v>57</v>
      </c>
      <c r="B58" s="1" t="s">
        <v>289</v>
      </c>
      <c r="C58" s="1" t="s">
        <v>14</v>
      </c>
      <c r="D58" s="1" t="s">
        <v>22</v>
      </c>
      <c r="E58" s="1" t="s">
        <v>42</v>
      </c>
      <c r="F58" s="21" t="s">
        <v>223</v>
      </c>
      <c r="G58" s="1" t="s">
        <v>234</v>
      </c>
      <c r="H58" s="12">
        <v>14.966666999999999</v>
      </c>
      <c r="I58" s="12">
        <v>35.916666999999997</v>
      </c>
      <c r="J58" s="1">
        <v>45132.899999999994</v>
      </c>
      <c r="K58" s="1">
        <f t="shared" si="1"/>
        <v>45132.899999999994</v>
      </c>
      <c r="L58" s="1">
        <f t="shared" si="15"/>
        <v>0</v>
      </c>
      <c r="M58" s="1">
        <f t="shared" si="16"/>
        <v>0</v>
      </c>
      <c r="N58" s="1" t="s">
        <v>24</v>
      </c>
      <c r="O58" s="1">
        <v>0</v>
      </c>
      <c r="P58" s="1" t="s">
        <v>36</v>
      </c>
      <c r="Q58" s="1">
        <v>19623</v>
      </c>
      <c r="R58" s="1">
        <v>45132.899999999994</v>
      </c>
    </row>
    <row r="59" spans="1:18">
      <c r="A59" s="1">
        <f t="shared" si="9"/>
        <v>58</v>
      </c>
      <c r="B59" s="1" t="s">
        <v>289</v>
      </c>
      <c r="C59" s="1" t="s">
        <v>14</v>
      </c>
      <c r="D59" s="1" t="s">
        <v>22</v>
      </c>
      <c r="E59" s="1" t="s">
        <v>42</v>
      </c>
      <c r="F59" s="21" t="s">
        <v>223</v>
      </c>
      <c r="G59" s="1" t="s">
        <v>234</v>
      </c>
      <c r="H59" s="12">
        <v>14.966666999999999</v>
      </c>
      <c r="I59" s="12">
        <v>35.916666999999997</v>
      </c>
      <c r="J59" s="1">
        <v>45132.899999999994</v>
      </c>
      <c r="K59" s="1">
        <f t="shared" si="1"/>
        <v>45132.899999999994</v>
      </c>
      <c r="L59" s="1">
        <f t="shared" si="15"/>
        <v>0</v>
      </c>
      <c r="M59" s="1">
        <f t="shared" si="16"/>
        <v>0</v>
      </c>
      <c r="N59" s="1" t="s">
        <v>24</v>
      </c>
      <c r="O59" s="1">
        <v>0</v>
      </c>
      <c r="P59" s="1" t="s">
        <v>36</v>
      </c>
      <c r="Q59" s="1">
        <v>19623</v>
      </c>
      <c r="R59" s="1">
        <v>45132.899999999994</v>
      </c>
    </row>
    <row r="60" spans="1:18">
      <c r="A60" s="1">
        <f t="shared" si="9"/>
        <v>59</v>
      </c>
      <c r="B60" s="1" t="s">
        <v>289</v>
      </c>
      <c r="C60" s="1" t="s">
        <v>14</v>
      </c>
      <c r="D60" s="1" t="s">
        <v>22</v>
      </c>
      <c r="E60" s="1" t="s">
        <v>42</v>
      </c>
      <c r="F60" s="21" t="s">
        <v>223</v>
      </c>
      <c r="G60" s="1" t="s">
        <v>234</v>
      </c>
      <c r="H60" s="12">
        <v>14.966666999999999</v>
      </c>
      <c r="I60" s="12">
        <v>35.916666999999997</v>
      </c>
      <c r="J60" s="1">
        <v>45132.899999999994</v>
      </c>
      <c r="K60" s="1">
        <f t="shared" si="1"/>
        <v>45132.899999999994</v>
      </c>
      <c r="L60" s="1">
        <f t="shared" si="15"/>
        <v>0</v>
      </c>
      <c r="M60" s="1">
        <f t="shared" si="16"/>
        <v>0</v>
      </c>
      <c r="N60" s="1" t="s">
        <v>24</v>
      </c>
      <c r="O60" s="1">
        <v>0</v>
      </c>
      <c r="P60" s="1" t="s">
        <v>36</v>
      </c>
      <c r="Q60" s="1">
        <v>19623</v>
      </c>
      <c r="R60" s="1">
        <v>45132.899999999994</v>
      </c>
    </row>
    <row r="61" spans="1:18">
      <c r="A61" s="1">
        <f t="shared" si="9"/>
        <v>60</v>
      </c>
      <c r="B61" s="1" t="s">
        <v>289</v>
      </c>
      <c r="C61" s="1" t="s">
        <v>14</v>
      </c>
      <c r="D61" s="1" t="s">
        <v>22</v>
      </c>
      <c r="E61" s="1" t="s">
        <v>42</v>
      </c>
      <c r="F61" s="21" t="s">
        <v>223</v>
      </c>
      <c r="G61" s="1" t="s">
        <v>234</v>
      </c>
      <c r="H61" s="12">
        <v>14.966666999999999</v>
      </c>
      <c r="I61" s="12">
        <v>35.916666999999997</v>
      </c>
      <c r="J61" s="1">
        <v>45132.9</v>
      </c>
      <c r="K61" s="1">
        <f t="shared" si="1"/>
        <v>45132.9</v>
      </c>
      <c r="L61" s="1">
        <f t="shared" si="15"/>
        <v>0</v>
      </c>
      <c r="M61" s="1">
        <f t="shared" si="16"/>
        <v>0</v>
      </c>
      <c r="N61" s="1" t="s">
        <v>24</v>
      </c>
      <c r="O61" s="1">
        <v>0</v>
      </c>
      <c r="P61" s="1" t="s">
        <v>36</v>
      </c>
      <c r="Q61" s="1">
        <v>19623</v>
      </c>
      <c r="R61" s="1">
        <v>45132.9</v>
      </c>
    </row>
    <row r="62" spans="1:18">
      <c r="A62" s="1">
        <f t="shared" si="9"/>
        <v>61</v>
      </c>
      <c r="B62" s="1" t="s">
        <v>289</v>
      </c>
      <c r="C62" s="1" t="s">
        <v>14</v>
      </c>
      <c r="D62" s="1" t="s">
        <v>22</v>
      </c>
      <c r="E62" s="1" t="s">
        <v>42</v>
      </c>
      <c r="F62" s="21" t="s">
        <v>223</v>
      </c>
      <c r="G62" s="1" t="s">
        <v>234</v>
      </c>
      <c r="H62" s="12">
        <v>14.966666999999999</v>
      </c>
      <c r="I62" s="12">
        <v>35.916666999999997</v>
      </c>
      <c r="J62" s="1">
        <v>45132.9</v>
      </c>
      <c r="K62" s="1">
        <f t="shared" si="1"/>
        <v>45132.9</v>
      </c>
      <c r="L62" s="1">
        <f t="shared" si="15"/>
        <v>0</v>
      </c>
      <c r="M62" s="1">
        <f t="shared" si="16"/>
        <v>0</v>
      </c>
      <c r="N62" s="1" t="s">
        <v>24</v>
      </c>
      <c r="O62" s="1">
        <v>0</v>
      </c>
      <c r="P62" s="1" t="s">
        <v>36</v>
      </c>
      <c r="Q62" s="1">
        <v>19623</v>
      </c>
      <c r="R62" s="1">
        <v>45132.9</v>
      </c>
    </row>
    <row r="63" spans="1:18">
      <c r="A63" s="1">
        <f t="shared" si="9"/>
        <v>62</v>
      </c>
      <c r="B63" s="1" t="s">
        <v>289</v>
      </c>
      <c r="C63" s="1" t="s">
        <v>14</v>
      </c>
      <c r="D63" s="1" t="s">
        <v>22</v>
      </c>
      <c r="E63" s="1" t="s">
        <v>42</v>
      </c>
      <c r="F63" s="21" t="s">
        <v>224</v>
      </c>
      <c r="G63" s="10" t="s">
        <v>235</v>
      </c>
      <c r="I63" s="5"/>
      <c r="J63" s="1">
        <v>42892.7</v>
      </c>
      <c r="K63" s="1">
        <f t="shared" si="1"/>
        <v>42892.7</v>
      </c>
      <c r="L63" s="1">
        <f t="shared" si="15"/>
        <v>0</v>
      </c>
      <c r="M63" s="1">
        <f>0/6</f>
        <v>0</v>
      </c>
      <c r="N63" s="1" t="s">
        <v>24</v>
      </c>
      <c r="O63" s="1">
        <v>0</v>
      </c>
      <c r="P63" s="1" t="s">
        <v>36</v>
      </c>
      <c r="Q63" s="1">
        <v>18649</v>
      </c>
      <c r="R63" s="1">
        <v>42892.7</v>
      </c>
    </row>
    <row r="64" spans="1:18">
      <c r="A64" s="1">
        <f t="shared" si="9"/>
        <v>63</v>
      </c>
      <c r="B64" s="1" t="s">
        <v>289</v>
      </c>
      <c r="C64" s="1" t="s">
        <v>14</v>
      </c>
      <c r="D64" s="1" t="s">
        <v>22</v>
      </c>
      <c r="E64" s="1" t="s">
        <v>42</v>
      </c>
      <c r="F64" s="21" t="s">
        <v>224</v>
      </c>
      <c r="G64" s="10" t="s">
        <v>235</v>
      </c>
      <c r="I64" s="5"/>
      <c r="J64" s="1">
        <v>42892.7</v>
      </c>
      <c r="K64" s="1">
        <f t="shared" si="1"/>
        <v>42892.7</v>
      </c>
      <c r="L64" s="1">
        <f t="shared" ref="L64:L68" si="17">M64*J64</f>
        <v>0</v>
      </c>
      <c r="M64" s="1">
        <f t="shared" ref="M64:M68" si="18">0/6</f>
        <v>0</v>
      </c>
      <c r="N64" s="1" t="s">
        <v>24</v>
      </c>
      <c r="O64" s="1">
        <v>0</v>
      </c>
      <c r="P64" s="1" t="s">
        <v>36</v>
      </c>
      <c r="Q64" s="1">
        <v>18649</v>
      </c>
      <c r="R64" s="1">
        <v>42892.7</v>
      </c>
    </row>
    <row r="65" spans="1:18">
      <c r="A65" s="1">
        <f t="shared" si="9"/>
        <v>64</v>
      </c>
      <c r="B65" s="1" t="s">
        <v>289</v>
      </c>
      <c r="C65" s="1" t="s">
        <v>14</v>
      </c>
      <c r="D65" s="1" t="s">
        <v>22</v>
      </c>
      <c r="E65" s="1" t="s">
        <v>42</v>
      </c>
      <c r="F65" s="21" t="s">
        <v>224</v>
      </c>
      <c r="G65" s="10" t="s">
        <v>235</v>
      </c>
      <c r="I65" s="5"/>
      <c r="J65" s="1">
        <v>42892.7</v>
      </c>
      <c r="K65" s="1">
        <f t="shared" si="1"/>
        <v>42892.7</v>
      </c>
      <c r="L65" s="1">
        <f t="shared" si="17"/>
        <v>0</v>
      </c>
      <c r="M65" s="1">
        <f t="shared" si="18"/>
        <v>0</v>
      </c>
      <c r="N65" s="1" t="s">
        <v>24</v>
      </c>
      <c r="O65" s="1">
        <v>0</v>
      </c>
      <c r="P65" s="1" t="s">
        <v>36</v>
      </c>
      <c r="Q65" s="1">
        <v>18649</v>
      </c>
      <c r="R65" s="1">
        <v>42892.7</v>
      </c>
    </row>
    <row r="66" spans="1:18">
      <c r="A66" s="1">
        <f t="shared" si="9"/>
        <v>65</v>
      </c>
      <c r="B66" s="1" t="s">
        <v>289</v>
      </c>
      <c r="C66" s="1" t="s">
        <v>14</v>
      </c>
      <c r="D66" s="1" t="s">
        <v>22</v>
      </c>
      <c r="E66" s="1" t="s">
        <v>42</v>
      </c>
      <c r="F66" s="21" t="s">
        <v>224</v>
      </c>
      <c r="G66" s="10" t="s">
        <v>235</v>
      </c>
      <c r="I66" s="5"/>
      <c r="J66" s="1">
        <v>42892.7</v>
      </c>
      <c r="K66" s="1">
        <f t="shared" si="1"/>
        <v>42892.7</v>
      </c>
      <c r="L66" s="1">
        <f t="shared" si="17"/>
        <v>0</v>
      </c>
      <c r="M66" s="1">
        <f t="shared" si="18"/>
        <v>0</v>
      </c>
      <c r="N66" s="1" t="s">
        <v>24</v>
      </c>
      <c r="O66" s="1">
        <v>0</v>
      </c>
      <c r="P66" s="1" t="s">
        <v>36</v>
      </c>
      <c r="Q66" s="1">
        <v>18649</v>
      </c>
      <c r="R66" s="1">
        <v>42892.7</v>
      </c>
    </row>
    <row r="67" spans="1:18">
      <c r="A67" s="1">
        <f t="shared" si="9"/>
        <v>66</v>
      </c>
      <c r="B67" s="1" t="s">
        <v>289</v>
      </c>
      <c r="C67" s="1" t="s">
        <v>14</v>
      </c>
      <c r="D67" s="1" t="s">
        <v>22</v>
      </c>
      <c r="E67" s="1" t="s">
        <v>42</v>
      </c>
      <c r="F67" s="21" t="s">
        <v>224</v>
      </c>
      <c r="G67" s="10" t="s">
        <v>235</v>
      </c>
      <c r="I67" s="5"/>
      <c r="J67" s="1">
        <v>42892.7</v>
      </c>
      <c r="K67" s="1">
        <f t="shared" ref="K67:K68" si="19">J67-L67</f>
        <v>42892.7</v>
      </c>
      <c r="L67" s="1">
        <f t="shared" si="17"/>
        <v>0</v>
      </c>
      <c r="M67" s="1">
        <f t="shared" si="18"/>
        <v>0</v>
      </c>
      <c r="N67" s="1" t="s">
        <v>24</v>
      </c>
      <c r="O67" s="1">
        <v>0</v>
      </c>
      <c r="P67" s="1" t="s">
        <v>36</v>
      </c>
      <c r="Q67" s="1">
        <v>18649</v>
      </c>
      <c r="R67" s="1">
        <v>42892.7</v>
      </c>
    </row>
    <row r="68" spans="1:18">
      <c r="A68" s="1">
        <f t="shared" si="9"/>
        <v>67</v>
      </c>
      <c r="B68" s="1" t="s">
        <v>289</v>
      </c>
      <c r="C68" s="1" t="s">
        <v>14</v>
      </c>
      <c r="D68" s="1" t="s">
        <v>22</v>
      </c>
      <c r="E68" s="1" t="s">
        <v>42</v>
      </c>
      <c r="F68" s="21" t="s">
        <v>224</v>
      </c>
      <c r="G68" s="10" t="s">
        <v>235</v>
      </c>
      <c r="I68" s="5"/>
      <c r="J68" s="1">
        <v>42892.7</v>
      </c>
      <c r="K68" s="1">
        <f t="shared" si="19"/>
        <v>42892.7</v>
      </c>
      <c r="L68" s="1">
        <f t="shared" si="17"/>
        <v>0</v>
      </c>
      <c r="M68" s="1">
        <f t="shared" si="18"/>
        <v>0</v>
      </c>
      <c r="N68" s="1" t="s">
        <v>24</v>
      </c>
      <c r="O68" s="1">
        <v>0</v>
      </c>
      <c r="P68" s="1" t="s">
        <v>36</v>
      </c>
      <c r="Q68" s="1">
        <v>18649</v>
      </c>
      <c r="R68" s="1">
        <v>42892.7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6"/>
  <sheetViews>
    <sheetView topLeftCell="A33" workbookViewId="0">
      <selection activeCell="B2" sqref="B2:B66"/>
    </sheetView>
  </sheetViews>
  <sheetFormatPr defaultRowHeight="11.25"/>
  <cols>
    <col min="1" max="1" width="9.140625" style="1"/>
    <col min="2" max="2" width="13.5703125" style="1" customWidth="1"/>
    <col min="3" max="3" width="10.7109375" style="1" customWidth="1"/>
    <col min="4" max="4" width="9.140625" style="1"/>
    <col min="5" max="5" width="9.7109375" style="1" customWidth="1"/>
    <col min="6" max="6" width="9.7109375" style="27" customWidth="1"/>
    <col min="7" max="9" width="7.5703125" style="1" customWidth="1"/>
    <col min="10" max="10" width="8.140625" style="1" customWidth="1"/>
    <col min="11" max="11" width="7.85546875" style="1" customWidth="1"/>
    <col min="12" max="12" width="8" style="1" customWidth="1"/>
    <col min="13" max="13" width="13.42578125" style="1" customWidth="1"/>
    <col min="14" max="14" width="8.28515625" style="1" customWidth="1"/>
    <col min="15" max="15" width="8.7109375" style="1" customWidth="1"/>
    <col min="16" max="16" width="7.5703125" style="1" customWidth="1"/>
    <col min="17" max="16384" width="9.140625" style="1"/>
  </cols>
  <sheetData>
    <row r="1" spans="1:18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29</v>
      </c>
      <c r="F1" s="24" t="s">
        <v>20</v>
      </c>
      <c r="G1" s="2" t="s">
        <v>54</v>
      </c>
      <c r="H1" s="2" t="s">
        <v>50</v>
      </c>
      <c r="I1" s="2" t="s">
        <v>51</v>
      </c>
      <c r="J1" s="2" t="s">
        <v>52</v>
      </c>
      <c r="K1" s="2" t="s">
        <v>57</v>
      </c>
      <c r="L1" s="2" t="s">
        <v>53</v>
      </c>
      <c r="M1" s="2" t="s">
        <v>64</v>
      </c>
      <c r="N1" s="2" t="s">
        <v>21</v>
      </c>
      <c r="O1" s="2" t="s">
        <v>27</v>
      </c>
      <c r="P1" s="2" t="s">
        <v>12</v>
      </c>
      <c r="Q1" s="2" t="s">
        <v>58</v>
      </c>
      <c r="R1" s="2" t="s">
        <v>59</v>
      </c>
    </row>
    <row r="2" spans="1:18">
      <c r="A2" s="1">
        <v>1</v>
      </c>
      <c r="B2" s="1" t="s">
        <v>289</v>
      </c>
      <c r="C2" s="1" t="s">
        <v>14</v>
      </c>
      <c r="D2" s="1" t="s">
        <v>22</v>
      </c>
      <c r="E2" s="1" t="s">
        <v>43</v>
      </c>
      <c r="F2" s="25" t="s">
        <v>236</v>
      </c>
      <c r="G2" s="1" t="s">
        <v>243</v>
      </c>
      <c r="H2" s="13">
        <v>21.8</v>
      </c>
      <c r="I2" s="12">
        <v>31.4</v>
      </c>
      <c r="J2" s="1">
        <v>7796.9999999999991</v>
      </c>
      <c r="K2" s="1">
        <f>J2-L2</f>
        <v>7796.9999999999991</v>
      </c>
      <c r="L2" s="1">
        <f>M2*J2</f>
        <v>0</v>
      </c>
      <c r="M2" s="1">
        <f>0/9</f>
        <v>0</v>
      </c>
      <c r="N2" s="1" t="s">
        <v>8</v>
      </c>
      <c r="O2" s="1">
        <v>0</v>
      </c>
      <c r="P2" s="1" t="s">
        <v>36</v>
      </c>
      <c r="Q2" s="1">
        <v>7796.9999999999991</v>
      </c>
      <c r="R2" s="1">
        <v>7796.9999999999991</v>
      </c>
    </row>
    <row r="3" spans="1:18">
      <c r="A3" s="1">
        <f t="shared" ref="A3:A34" si="0">A2+1</f>
        <v>2</v>
      </c>
      <c r="B3" s="1" t="s">
        <v>289</v>
      </c>
      <c r="C3" s="1" t="s">
        <v>14</v>
      </c>
      <c r="D3" s="1" t="s">
        <v>22</v>
      </c>
      <c r="E3" s="1" t="s">
        <v>43</v>
      </c>
      <c r="F3" s="25" t="s">
        <v>236</v>
      </c>
      <c r="G3" s="1" t="s">
        <v>243</v>
      </c>
      <c r="H3" s="13">
        <v>21.8</v>
      </c>
      <c r="I3" s="12">
        <v>31.4</v>
      </c>
      <c r="J3" s="1">
        <v>7796.9999999999991</v>
      </c>
      <c r="K3" s="1">
        <f t="shared" ref="K3:K66" si="1">J3-L3</f>
        <v>7796.9999999999991</v>
      </c>
      <c r="L3" s="1">
        <f t="shared" ref="L3:L11" si="2">M3*J3</f>
        <v>0</v>
      </c>
      <c r="M3" s="1">
        <f t="shared" ref="M3:M10" si="3">0/9</f>
        <v>0</v>
      </c>
      <c r="N3" s="1" t="s">
        <v>8</v>
      </c>
      <c r="O3" s="1">
        <v>0</v>
      </c>
      <c r="P3" s="1" t="s">
        <v>36</v>
      </c>
      <c r="Q3" s="1">
        <v>7796.9999999999991</v>
      </c>
      <c r="R3" s="1">
        <v>7796.9999999999991</v>
      </c>
    </row>
    <row r="4" spans="1:18">
      <c r="A4" s="1">
        <f t="shared" si="0"/>
        <v>3</v>
      </c>
      <c r="B4" s="1" t="s">
        <v>289</v>
      </c>
      <c r="C4" s="1" t="s">
        <v>14</v>
      </c>
      <c r="D4" s="1" t="s">
        <v>22</v>
      </c>
      <c r="E4" s="1" t="s">
        <v>43</v>
      </c>
      <c r="F4" s="25" t="s">
        <v>236</v>
      </c>
      <c r="G4" s="1" t="s">
        <v>243</v>
      </c>
      <c r="H4" s="13">
        <v>21.8</v>
      </c>
      <c r="I4" s="12">
        <v>31.4</v>
      </c>
      <c r="J4" s="1">
        <v>7796.9999999999991</v>
      </c>
      <c r="K4" s="1">
        <f t="shared" si="1"/>
        <v>7796.9999999999991</v>
      </c>
      <c r="L4" s="1">
        <f t="shared" si="2"/>
        <v>0</v>
      </c>
      <c r="M4" s="1">
        <f t="shared" si="3"/>
        <v>0</v>
      </c>
      <c r="N4" s="1" t="s">
        <v>8</v>
      </c>
      <c r="O4" s="1">
        <v>0</v>
      </c>
      <c r="P4" s="1" t="s">
        <v>36</v>
      </c>
      <c r="Q4" s="1">
        <v>7796.9999999999991</v>
      </c>
      <c r="R4" s="1">
        <v>7796.9999999999991</v>
      </c>
    </row>
    <row r="5" spans="1:18">
      <c r="A5" s="1">
        <f t="shared" si="0"/>
        <v>4</v>
      </c>
      <c r="B5" s="1" t="s">
        <v>289</v>
      </c>
      <c r="C5" s="1" t="s">
        <v>14</v>
      </c>
      <c r="D5" s="1" t="s">
        <v>22</v>
      </c>
      <c r="E5" s="1" t="s">
        <v>43</v>
      </c>
      <c r="F5" s="25" t="s">
        <v>236</v>
      </c>
      <c r="G5" s="1" t="s">
        <v>243</v>
      </c>
      <c r="H5" s="13">
        <v>21.8</v>
      </c>
      <c r="I5" s="12">
        <v>31.4</v>
      </c>
      <c r="J5" s="1">
        <v>7796.9999999999991</v>
      </c>
      <c r="K5" s="1">
        <f t="shared" si="1"/>
        <v>7796.9999999999991</v>
      </c>
      <c r="L5" s="1">
        <f t="shared" si="2"/>
        <v>0</v>
      </c>
      <c r="M5" s="1">
        <f t="shared" si="3"/>
        <v>0</v>
      </c>
      <c r="N5" s="1" t="s">
        <v>8</v>
      </c>
      <c r="O5" s="1">
        <v>0</v>
      </c>
      <c r="P5" s="1" t="s">
        <v>36</v>
      </c>
      <c r="Q5" s="1">
        <v>7796.9999999999991</v>
      </c>
      <c r="R5" s="1">
        <v>7796.9999999999991</v>
      </c>
    </row>
    <row r="6" spans="1:18">
      <c r="A6" s="1">
        <f t="shared" si="0"/>
        <v>5</v>
      </c>
      <c r="B6" s="1" t="s">
        <v>289</v>
      </c>
      <c r="C6" s="1" t="s">
        <v>14</v>
      </c>
      <c r="D6" s="1" t="s">
        <v>22</v>
      </c>
      <c r="E6" s="1" t="s">
        <v>43</v>
      </c>
      <c r="F6" s="25" t="s">
        <v>236</v>
      </c>
      <c r="G6" s="1" t="s">
        <v>243</v>
      </c>
      <c r="H6" s="13">
        <v>21.8</v>
      </c>
      <c r="I6" s="12">
        <v>31.4</v>
      </c>
      <c r="J6" s="1">
        <v>7796.9999999999991</v>
      </c>
      <c r="K6" s="1">
        <f t="shared" si="1"/>
        <v>7796.9999999999991</v>
      </c>
      <c r="L6" s="1">
        <f t="shared" si="2"/>
        <v>0</v>
      </c>
      <c r="M6" s="1">
        <f t="shared" si="3"/>
        <v>0</v>
      </c>
      <c r="N6" s="1" t="s">
        <v>8</v>
      </c>
      <c r="O6" s="1">
        <v>0</v>
      </c>
      <c r="P6" s="1" t="s">
        <v>36</v>
      </c>
      <c r="Q6" s="1">
        <v>7796.9999999999991</v>
      </c>
      <c r="R6" s="1">
        <v>7796.9999999999991</v>
      </c>
    </row>
    <row r="7" spans="1:18">
      <c r="A7" s="1">
        <f t="shared" si="0"/>
        <v>6</v>
      </c>
      <c r="B7" s="1" t="s">
        <v>289</v>
      </c>
      <c r="C7" s="1" t="s">
        <v>14</v>
      </c>
      <c r="D7" s="1" t="s">
        <v>22</v>
      </c>
      <c r="E7" s="1" t="s">
        <v>43</v>
      </c>
      <c r="F7" s="25" t="s">
        <v>236</v>
      </c>
      <c r="G7" s="1" t="s">
        <v>243</v>
      </c>
      <c r="H7" s="13">
        <v>21.8</v>
      </c>
      <c r="I7" s="12">
        <v>31.4</v>
      </c>
      <c r="J7" s="1">
        <v>7796.9999999999991</v>
      </c>
      <c r="K7" s="1">
        <f t="shared" si="1"/>
        <v>7796.9999999999991</v>
      </c>
      <c r="L7" s="1">
        <f t="shared" si="2"/>
        <v>0</v>
      </c>
      <c r="M7" s="1">
        <f t="shared" si="3"/>
        <v>0</v>
      </c>
      <c r="N7" s="1" t="s">
        <v>8</v>
      </c>
      <c r="O7" s="1">
        <v>0</v>
      </c>
      <c r="P7" s="1" t="s">
        <v>36</v>
      </c>
      <c r="Q7" s="1">
        <v>7796.9999999999991</v>
      </c>
      <c r="R7" s="1">
        <v>7796.9999999999991</v>
      </c>
    </row>
    <row r="8" spans="1:18">
      <c r="A8" s="1">
        <f t="shared" si="0"/>
        <v>7</v>
      </c>
      <c r="B8" s="1" t="s">
        <v>289</v>
      </c>
      <c r="C8" s="1" t="s">
        <v>14</v>
      </c>
      <c r="D8" s="1" t="s">
        <v>22</v>
      </c>
      <c r="E8" s="1" t="s">
        <v>43</v>
      </c>
      <c r="F8" s="25" t="s">
        <v>236</v>
      </c>
      <c r="G8" s="1" t="s">
        <v>243</v>
      </c>
      <c r="H8" s="13">
        <v>21.8</v>
      </c>
      <c r="I8" s="12">
        <v>31.4</v>
      </c>
      <c r="J8" s="1">
        <v>7796.9999999999991</v>
      </c>
      <c r="K8" s="1">
        <f t="shared" si="1"/>
        <v>7796.9999999999991</v>
      </c>
      <c r="L8" s="1">
        <f t="shared" si="2"/>
        <v>0</v>
      </c>
      <c r="M8" s="1">
        <f t="shared" si="3"/>
        <v>0</v>
      </c>
      <c r="N8" s="1" t="s">
        <v>8</v>
      </c>
      <c r="O8" s="1">
        <v>0</v>
      </c>
      <c r="P8" s="1" t="s">
        <v>36</v>
      </c>
      <c r="Q8" s="1">
        <v>7796.9999999999991</v>
      </c>
      <c r="R8" s="1">
        <v>7796.9999999999991</v>
      </c>
    </row>
    <row r="9" spans="1:18">
      <c r="A9" s="1">
        <f t="shared" si="0"/>
        <v>8</v>
      </c>
      <c r="B9" s="1" t="s">
        <v>289</v>
      </c>
      <c r="C9" s="1" t="s">
        <v>14</v>
      </c>
      <c r="D9" s="1" t="s">
        <v>22</v>
      </c>
      <c r="E9" s="1" t="s">
        <v>43</v>
      </c>
      <c r="F9" s="25" t="s">
        <v>236</v>
      </c>
      <c r="G9" s="1" t="s">
        <v>243</v>
      </c>
      <c r="H9" s="13">
        <v>21.8</v>
      </c>
      <c r="I9" s="12">
        <v>31.4</v>
      </c>
      <c r="J9" s="1">
        <v>7796.9999999999991</v>
      </c>
      <c r="K9" s="1">
        <f t="shared" si="1"/>
        <v>7796.9999999999991</v>
      </c>
      <c r="L9" s="1">
        <f t="shared" si="2"/>
        <v>0</v>
      </c>
      <c r="M9" s="1">
        <f t="shared" si="3"/>
        <v>0</v>
      </c>
      <c r="N9" s="1" t="s">
        <v>8</v>
      </c>
      <c r="O9" s="1">
        <v>0</v>
      </c>
      <c r="P9" s="1" t="s">
        <v>36</v>
      </c>
      <c r="Q9" s="1">
        <v>7796.9999999999991</v>
      </c>
      <c r="R9" s="1">
        <v>7796.9999999999991</v>
      </c>
    </row>
    <row r="10" spans="1:18">
      <c r="A10" s="1">
        <f t="shared" si="0"/>
        <v>9</v>
      </c>
      <c r="B10" s="1" t="s">
        <v>289</v>
      </c>
      <c r="C10" s="1" t="s">
        <v>14</v>
      </c>
      <c r="D10" s="1" t="s">
        <v>22</v>
      </c>
      <c r="E10" s="1" t="s">
        <v>43</v>
      </c>
      <c r="F10" s="25" t="s">
        <v>236</v>
      </c>
      <c r="G10" s="1" t="s">
        <v>243</v>
      </c>
      <c r="H10" s="13">
        <v>21.8</v>
      </c>
      <c r="I10" s="12">
        <v>31.4</v>
      </c>
      <c r="J10" s="1">
        <v>7797</v>
      </c>
      <c r="K10" s="1">
        <f t="shared" si="1"/>
        <v>7797</v>
      </c>
      <c r="L10" s="1">
        <f t="shared" si="2"/>
        <v>0</v>
      </c>
      <c r="M10" s="1">
        <f t="shared" si="3"/>
        <v>0</v>
      </c>
      <c r="N10" s="1" t="s">
        <v>8</v>
      </c>
      <c r="O10" s="1">
        <v>0</v>
      </c>
      <c r="P10" s="1" t="s">
        <v>36</v>
      </c>
      <c r="Q10" s="1">
        <v>7797</v>
      </c>
      <c r="R10" s="1">
        <v>7797</v>
      </c>
    </row>
    <row r="11" spans="1:18">
      <c r="A11" s="1">
        <f t="shared" si="0"/>
        <v>10</v>
      </c>
      <c r="B11" s="1" t="s">
        <v>289</v>
      </c>
      <c r="C11" s="1" t="s">
        <v>14</v>
      </c>
      <c r="D11" s="1" t="s">
        <v>22</v>
      </c>
      <c r="E11" s="1" t="s">
        <v>43</v>
      </c>
      <c r="F11" s="25" t="s">
        <v>237</v>
      </c>
      <c r="G11" s="1" t="s">
        <v>244</v>
      </c>
      <c r="H11" s="12">
        <v>20.1235243</v>
      </c>
      <c r="I11" s="23">
        <v>30.565325099999999</v>
      </c>
      <c r="J11" s="1">
        <v>2879.6</v>
      </c>
      <c r="K11" s="1">
        <f t="shared" si="1"/>
        <v>2879.6</v>
      </c>
      <c r="L11" s="1">
        <f t="shared" si="2"/>
        <v>0</v>
      </c>
      <c r="M11" s="1">
        <f>0/5</f>
        <v>0</v>
      </c>
      <c r="N11" s="1" t="s">
        <v>8</v>
      </c>
      <c r="O11" s="1">
        <v>0</v>
      </c>
      <c r="P11" s="1" t="s">
        <v>36</v>
      </c>
      <c r="Q11" s="1">
        <v>1252</v>
      </c>
      <c r="R11" s="1">
        <v>2879.6</v>
      </c>
    </row>
    <row r="12" spans="1:18">
      <c r="A12" s="1">
        <f t="shared" si="0"/>
        <v>11</v>
      </c>
      <c r="B12" s="1" t="s">
        <v>289</v>
      </c>
      <c r="C12" s="1" t="s">
        <v>14</v>
      </c>
      <c r="D12" s="1" t="s">
        <v>22</v>
      </c>
      <c r="E12" s="1" t="s">
        <v>43</v>
      </c>
      <c r="F12" s="25" t="s">
        <v>237</v>
      </c>
      <c r="G12" s="1" t="s">
        <v>244</v>
      </c>
      <c r="H12" s="12">
        <v>20.1235243</v>
      </c>
      <c r="I12" s="23">
        <v>30.565325099999999</v>
      </c>
      <c r="J12" s="1">
        <v>2879.6</v>
      </c>
      <c r="K12" s="1">
        <f t="shared" si="1"/>
        <v>2879.6</v>
      </c>
      <c r="L12" s="1">
        <f t="shared" ref="L12:L16" si="4">M12*J12</f>
        <v>0</v>
      </c>
      <c r="M12" s="1">
        <f t="shared" ref="M12:M15" si="5">0/5</f>
        <v>0</v>
      </c>
      <c r="N12" s="1" t="s">
        <v>8</v>
      </c>
      <c r="O12" s="1">
        <v>0</v>
      </c>
      <c r="P12" s="1" t="s">
        <v>36</v>
      </c>
      <c r="Q12" s="1">
        <v>1252</v>
      </c>
      <c r="R12" s="1">
        <v>2879.6</v>
      </c>
    </row>
    <row r="13" spans="1:18">
      <c r="A13" s="1">
        <f t="shared" si="0"/>
        <v>12</v>
      </c>
      <c r="B13" s="1" t="s">
        <v>289</v>
      </c>
      <c r="C13" s="1" t="s">
        <v>14</v>
      </c>
      <c r="D13" s="1" t="s">
        <v>22</v>
      </c>
      <c r="E13" s="1" t="s">
        <v>43</v>
      </c>
      <c r="F13" s="25" t="s">
        <v>237</v>
      </c>
      <c r="G13" s="1" t="s">
        <v>244</v>
      </c>
      <c r="H13" s="12">
        <v>20.1235243</v>
      </c>
      <c r="I13" s="23">
        <v>30.565325099999999</v>
      </c>
      <c r="J13" s="1">
        <v>2879.6</v>
      </c>
      <c r="K13" s="1">
        <f t="shared" si="1"/>
        <v>2879.6</v>
      </c>
      <c r="L13" s="1">
        <f t="shared" si="4"/>
        <v>0</v>
      </c>
      <c r="M13" s="1">
        <f t="shared" si="5"/>
        <v>0</v>
      </c>
      <c r="N13" s="1" t="s">
        <v>8</v>
      </c>
      <c r="O13" s="1">
        <v>0</v>
      </c>
      <c r="P13" s="1" t="s">
        <v>36</v>
      </c>
      <c r="Q13" s="1">
        <v>1252</v>
      </c>
      <c r="R13" s="1">
        <v>2879.6</v>
      </c>
    </row>
    <row r="14" spans="1:18">
      <c r="A14" s="1">
        <f t="shared" si="0"/>
        <v>13</v>
      </c>
      <c r="B14" s="1" t="s">
        <v>289</v>
      </c>
      <c r="C14" s="1" t="s">
        <v>14</v>
      </c>
      <c r="D14" s="1" t="s">
        <v>22</v>
      </c>
      <c r="E14" s="1" t="s">
        <v>43</v>
      </c>
      <c r="F14" s="25" t="s">
        <v>237</v>
      </c>
      <c r="G14" s="1" t="s">
        <v>244</v>
      </c>
      <c r="H14" s="12">
        <v>20.1235243</v>
      </c>
      <c r="I14" s="23">
        <v>30.565325099999999</v>
      </c>
      <c r="J14" s="1">
        <v>2879.6</v>
      </c>
      <c r="K14" s="1">
        <f t="shared" si="1"/>
        <v>2879.6</v>
      </c>
      <c r="L14" s="1">
        <f t="shared" si="4"/>
        <v>0</v>
      </c>
      <c r="M14" s="1">
        <f t="shared" si="5"/>
        <v>0</v>
      </c>
      <c r="N14" s="1" t="s">
        <v>8</v>
      </c>
      <c r="O14" s="1">
        <v>0</v>
      </c>
      <c r="P14" s="1" t="s">
        <v>36</v>
      </c>
      <c r="Q14" s="1">
        <v>1252</v>
      </c>
      <c r="R14" s="1">
        <v>2879.6</v>
      </c>
    </row>
    <row r="15" spans="1:18">
      <c r="A15" s="1">
        <f t="shared" si="0"/>
        <v>14</v>
      </c>
      <c r="B15" s="1" t="s">
        <v>289</v>
      </c>
      <c r="C15" s="1" t="s">
        <v>14</v>
      </c>
      <c r="D15" s="1" t="s">
        <v>22</v>
      </c>
      <c r="E15" s="1" t="s">
        <v>43</v>
      </c>
      <c r="F15" s="25" t="s">
        <v>237</v>
      </c>
      <c r="G15" s="1" t="s">
        <v>244</v>
      </c>
      <c r="H15" s="12">
        <v>20.1235243</v>
      </c>
      <c r="I15" s="23">
        <v>30.565325099999999</v>
      </c>
      <c r="J15" s="1">
        <v>2879.6</v>
      </c>
      <c r="K15" s="1">
        <f t="shared" si="1"/>
        <v>2879.6</v>
      </c>
      <c r="L15" s="1">
        <f t="shared" si="4"/>
        <v>0</v>
      </c>
      <c r="M15" s="1">
        <f t="shared" si="5"/>
        <v>0</v>
      </c>
      <c r="N15" s="1" t="s">
        <v>8</v>
      </c>
      <c r="O15" s="1">
        <v>0</v>
      </c>
      <c r="P15" s="1" t="s">
        <v>36</v>
      </c>
      <c r="Q15" s="1">
        <v>1252</v>
      </c>
      <c r="R15" s="1">
        <v>2879.6</v>
      </c>
    </row>
    <row r="16" spans="1:18">
      <c r="A16" s="1">
        <f t="shared" si="0"/>
        <v>15</v>
      </c>
      <c r="B16" s="1" t="s">
        <v>289</v>
      </c>
      <c r="C16" s="1" t="s">
        <v>14</v>
      </c>
      <c r="D16" s="1" t="s">
        <v>22</v>
      </c>
      <c r="E16" s="1" t="s">
        <v>43</v>
      </c>
      <c r="F16" s="25" t="s">
        <v>237</v>
      </c>
      <c r="G16" s="10" t="s">
        <v>245</v>
      </c>
      <c r="I16" s="5"/>
      <c r="J16" s="1">
        <v>9811.7999999999993</v>
      </c>
      <c r="K16" s="1">
        <f t="shared" si="1"/>
        <v>9811.7999999999993</v>
      </c>
      <c r="L16" s="1">
        <f t="shared" si="4"/>
        <v>0</v>
      </c>
      <c r="M16" s="1">
        <f>0/4</f>
        <v>0</v>
      </c>
      <c r="N16" s="1" t="s">
        <v>8</v>
      </c>
      <c r="O16" s="1">
        <v>0</v>
      </c>
      <c r="P16" s="1" t="s">
        <v>36</v>
      </c>
      <c r="Q16" s="1">
        <v>4266</v>
      </c>
      <c r="R16" s="1">
        <v>9811.7999999999993</v>
      </c>
    </row>
    <row r="17" spans="1:18">
      <c r="A17" s="1">
        <f t="shared" si="0"/>
        <v>16</v>
      </c>
      <c r="B17" s="1" t="s">
        <v>289</v>
      </c>
      <c r="C17" s="1" t="s">
        <v>14</v>
      </c>
      <c r="D17" s="1" t="s">
        <v>22</v>
      </c>
      <c r="E17" s="1" t="s">
        <v>43</v>
      </c>
      <c r="F17" s="25" t="s">
        <v>237</v>
      </c>
      <c r="G17" s="10" t="s">
        <v>245</v>
      </c>
      <c r="I17" s="5"/>
      <c r="J17" s="1">
        <v>9811.7999999999993</v>
      </c>
      <c r="K17" s="1">
        <f t="shared" si="1"/>
        <v>9811.7999999999993</v>
      </c>
      <c r="L17" s="1">
        <f t="shared" ref="L17:L20" si="6">M17*J17</f>
        <v>0</v>
      </c>
      <c r="M17" s="1">
        <f t="shared" ref="M17:M19" si="7">0/4</f>
        <v>0</v>
      </c>
      <c r="N17" s="1" t="s">
        <v>8</v>
      </c>
      <c r="O17" s="1">
        <v>0</v>
      </c>
      <c r="P17" s="1" t="s">
        <v>36</v>
      </c>
      <c r="Q17" s="1">
        <v>4266</v>
      </c>
      <c r="R17" s="1">
        <v>9811.7999999999993</v>
      </c>
    </row>
    <row r="18" spans="1:18">
      <c r="A18" s="1">
        <f t="shared" si="0"/>
        <v>17</v>
      </c>
      <c r="B18" s="1" t="s">
        <v>289</v>
      </c>
      <c r="C18" s="1" t="s">
        <v>14</v>
      </c>
      <c r="D18" s="1" t="s">
        <v>22</v>
      </c>
      <c r="E18" s="1" t="s">
        <v>43</v>
      </c>
      <c r="F18" s="25" t="s">
        <v>237</v>
      </c>
      <c r="G18" s="10" t="s">
        <v>245</v>
      </c>
      <c r="I18" s="5"/>
      <c r="J18" s="1">
        <v>9811.7999999999993</v>
      </c>
      <c r="K18" s="1">
        <f t="shared" si="1"/>
        <v>9811.7999999999993</v>
      </c>
      <c r="L18" s="1">
        <f t="shared" si="6"/>
        <v>0</v>
      </c>
      <c r="M18" s="1">
        <f t="shared" si="7"/>
        <v>0</v>
      </c>
      <c r="N18" s="1" t="s">
        <v>8</v>
      </c>
      <c r="O18" s="1">
        <v>0</v>
      </c>
      <c r="P18" s="1" t="s">
        <v>36</v>
      </c>
      <c r="Q18" s="1">
        <v>4266</v>
      </c>
      <c r="R18" s="1">
        <v>9811.7999999999993</v>
      </c>
    </row>
    <row r="19" spans="1:18">
      <c r="A19" s="1">
        <f t="shared" si="0"/>
        <v>18</v>
      </c>
      <c r="B19" s="1" t="s">
        <v>289</v>
      </c>
      <c r="C19" s="1" t="s">
        <v>14</v>
      </c>
      <c r="D19" s="1" t="s">
        <v>22</v>
      </c>
      <c r="E19" s="1" t="s">
        <v>43</v>
      </c>
      <c r="F19" s="25" t="s">
        <v>237</v>
      </c>
      <c r="G19" s="10" t="s">
        <v>245</v>
      </c>
      <c r="I19" s="5"/>
      <c r="J19" s="1">
        <v>9811.7999999999993</v>
      </c>
      <c r="K19" s="1">
        <f t="shared" si="1"/>
        <v>9811.7999999999993</v>
      </c>
      <c r="L19" s="1">
        <f t="shared" si="6"/>
        <v>0</v>
      </c>
      <c r="M19" s="1">
        <f t="shared" si="7"/>
        <v>0</v>
      </c>
      <c r="N19" s="1" t="s">
        <v>8</v>
      </c>
      <c r="O19" s="1">
        <v>0</v>
      </c>
      <c r="P19" s="1" t="s">
        <v>36</v>
      </c>
      <c r="Q19" s="1">
        <v>4266</v>
      </c>
      <c r="R19" s="1">
        <v>9811.7999999999993</v>
      </c>
    </row>
    <row r="20" spans="1:18">
      <c r="A20" s="1">
        <f t="shared" si="0"/>
        <v>19</v>
      </c>
      <c r="B20" s="1" t="s">
        <v>289</v>
      </c>
      <c r="C20" s="1" t="s">
        <v>14</v>
      </c>
      <c r="D20" s="1" t="s">
        <v>22</v>
      </c>
      <c r="E20" s="1" t="s">
        <v>43</v>
      </c>
      <c r="F20" s="25" t="s">
        <v>238</v>
      </c>
      <c r="G20" s="1" t="s">
        <v>246</v>
      </c>
      <c r="H20" s="12">
        <v>19.600802000000002</v>
      </c>
      <c r="I20" s="12">
        <v>30.409731000000001</v>
      </c>
      <c r="J20" s="1">
        <v>13972.499999999998</v>
      </c>
      <c r="K20" s="1">
        <f t="shared" si="1"/>
        <v>13972.499999999998</v>
      </c>
      <c r="L20" s="1">
        <f t="shared" si="6"/>
        <v>0</v>
      </c>
      <c r="M20" s="1">
        <f>0/9</f>
        <v>0</v>
      </c>
      <c r="N20" s="1" t="s">
        <v>8</v>
      </c>
      <c r="O20" s="1">
        <v>0</v>
      </c>
      <c r="P20" s="1" t="s">
        <v>36</v>
      </c>
      <c r="Q20" s="1">
        <v>6075</v>
      </c>
      <c r="R20" s="1">
        <v>13972.499999999998</v>
      </c>
    </row>
    <row r="21" spans="1:18">
      <c r="A21" s="1">
        <f t="shared" si="0"/>
        <v>20</v>
      </c>
      <c r="B21" s="1" t="s">
        <v>289</v>
      </c>
      <c r="C21" s="1" t="s">
        <v>14</v>
      </c>
      <c r="D21" s="1" t="s">
        <v>22</v>
      </c>
      <c r="E21" s="1" t="s">
        <v>43</v>
      </c>
      <c r="F21" s="25" t="s">
        <v>238</v>
      </c>
      <c r="G21" s="1" t="s">
        <v>246</v>
      </c>
      <c r="H21" s="12">
        <v>19.600802000000002</v>
      </c>
      <c r="I21" s="12">
        <v>30.409731000000001</v>
      </c>
      <c r="J21" s="1">
        <v>13972.499999999998</v>
      </c>
      <c r="K21" s="1">
        <f t="shared" si="1"/>
        <v>13972.499999999998</v>
      </c>
      <c r="L21" s="1">
        <f t="shared" ref="L21:L29" si="8">M21*J21</f>
        <v>0</v>
      </c>
      <c r="M21" s="1">
        <f t="shared" ref="M21:M28" si="9">0/9</f>
        <v>0</v>
      </c>
      <c r="N21" s="1" t="s">
        <v>8</v>
      </c>
      <c r="O21" s="1">
        <v>0</v>
      </c>
      <c r="P21" s="1" t="s">
        <v>36</v>
      </c>
      <c r="Q21" s="1">
        <v>6075</v>
      </c>
      <c r="R21" s="1">
        <v>13972.499999999998</v>
      </c>
    </row>
    <row r="22" spans="1:18">
      <c r="A22" s="1">
        <f t="shared" si="0"/>
        <v>21</v>
      </c>
      <c r="B22" s="1" t="s">
        <v>289</v>
      </c>
      <c r="C22" s="1" t="s">
        <v>14</v>
      </c>
      <c r="D22" s="1" t="s">
        <v>22</v>
      </c>
      <c r="E22" s="1" t="s">
        <v>43</v>
      </c>
      <c r="F22" s="25" t="s">
        <v>238</v>
      </c>
      <c r="G22" s="1" t="s">
        <v>246</v>
      </c>
      <c r="H22" s="12">
        <v>19.600802000000002</v>
      </c>
      <c r="I22" s="12">
        <v>30.409731000000001</v>
      </c>
      <c r="J22" s="1">
        <v>13972.499999999998</v>
      </c>
      <c r="K22" s="1">
        <f t="shared" si="1"/>
        <v>13972.499999999998</v>
      </c>
      <c r="L22" s="1">
        <f t="shared" si="8"/>
        <v>0</v>
      </c>
      <c r="M22" s="1">
        <f t="shared" si="9"/>
        <v>0</v>
      </c>
      <c r="N22" s="1" t="s">
        <v>8</v>
      </c>
      <c r="O22" s="1">
        <v>0</v>
      </c>
      <c r="P22" s="1" t="s">
        <v>36</v>
      </c>
      <c r="Q22" s="1">
        <v>6075</v>
      </c>
      <c r="R22" s="1">
        <v>13972.499999999998</v>
      </c>
    </row>
    <row r="23" spans="1:18">
      <c r="A23" s="1">
        <f t="shared" si="0"/>
        <v>22</v>
      </c>
      <c r="B23" s="1" t="s">
        <v>289</v>
      </c>
      <c r="C23" s="1" t="s">
        <v>14</v>
      </c>
      <c r="D23" s="1" t="s">
        <v>22</v>
      </c>
      <c r="E23" s="1" t="s">
        <v>43</v>
      </c>
      <c r="F23" s="25" t="s">
        <v>238</v>
      </c>
      <c r="G23" s="1" t="s">
        <v>246</v>
      </c>
      <c r="H23" s="12">
        <v>19.600802000000002</v>
      </c>
      <c r="I23" s="12">
        <v>30.409731000000001</v>
      </c>
      <c r="J23" s="1">
        <v>13972.499999999998</v>
      </c>
      <c r="K23" s="1">
        <f t="shared" si="1"/>
        <v>13972.499999999998</v>
      </c>
      <c r="L23" s="1">
        <f t="shared" si="8"/>
        <v>0</v>
      </c>
      <c r="M23" s="1">
        <f t="shared" si="9"/>
        <v>0</v>
      </c>
      <c r="N23" s="1" t="s">
        <v>8</v>
      </c>
      <c r="O23" s="1">
        <v>0</v>
      </c>
      <c r="P23" s="1" t="s">
        <v>36</v>
      </c>
      <c r="Q23" s="1">
        <v>6075</v>
      </c>
      <c r="R23" s="1">
        <v>13972.499999999998</v>
      </c>
    </row>
    <row r="24" spans="1:18">
      <c r="A24" s="1">
        <f t="shared" si="0"/>
        <v>23</v>
      </c>
      <c r="B24" s="1" t="s">
        <v>289</v>
      </c>
      <c r="C24" s="1" t="s">
        <v>14</v>
      </c>
      <c r="D24" s="1" t="s">
        <v>22</v>
      </c>
      <c r="E24" s="1" t="s">
        <v>43</v>
      </c>
      <c r="F24" s="25" t="s">
        <v>238</v>
      </c>
      <c r="G24" s="1" t="s">
        <v>246</v>
      </c>
      <c r="H24" s="12">
        <v>19.600802000000002</v>
      </c>
      <c r="I24" s="12">
        <v>30.409731000000001</v>
      </c>
      <c r="J24" s="1">
        <v>13972.499999999998</v>
      </c>
      <c r="K24" s="1">
        <f t="shared" si="1"/>
        <v>13972.499999999998</v>
      </c>
      <c r="L24" s="1">
        <f t="shared" si="8"/>
        <v>0</v>
      </c>
      <c r="M24" s="1">
        <f t="shared" si="9"/>
        <v>0</v>
      </c>
      <c r="N24" s="1" t="s">
        <v>8</v>
      </c>
      <c r="O24" s="1">
        <v>0</v>
      </c>
      <c r="P24" s="1" t="s">
        <v>36</v>
      </c>
      <c r="Q24" s="1">
        <v>6075</v>
      </c>
      <c r="R24" s="1">
        <v>13972.499999999998</v>
      </c>
    </row>
    <row r="25" spans="1:18">
      <c r="A25" s="1">
        <f t="shared" si="0"/>
        <v>24</v>
      </c>
      <c r="B25" s="1" t="s">
        <v>289</v>
      </c>
      <c r="C25" s="1" t="s">
        <v>14</v>
      </c>
      <c r="D25" s="1" t="s">
        <v>22</v>
      </c>
      <c r="E25" s="1" t="s">
        <v>43</v>
      </c>
      <c r="F25" s="25" t="s">
        <v>238</v>
      </c>
      <c r="G25" s="1" t="s">
        <v>246</v>
      </c>
      <c r="H25" s="12">
        <v>19.600802000000002</v>
      </c>
      <c r="I25" s="12">
        <v>30.409731000000001</v>
      </c>
      <c r="J25" s="1">
        <v>13972.499999999998</v>
      </c>
      <c r="K25" s="1">
        <f t="shared" si="1"/>
        <v>13972.499999999998</v>
      </c>
      <c r="L25" s="1">
        <f t="shared" si="8"/>
        <v>0</v>
      </c>
      <c r="M25" s="1">
        <f t="shared" si="9"/>
        <v>0</v>
      </c>
      <c r="N25" s="1" t="s">
        <v>8</v>
      </c>
      <c r="O25" s="1">
        <v>0</v>
      </c>
      <c r="P25" s="1" t="s">
        <v>36</v>
      </c>
      <c r="Q25" s="1">
        <v>6075</v>
      </c>
      <c r="R25" s="1">
        <v>13972.499999999998</v>
      </c>
    </row>
    <row r="26" spans="1:18">
      <c r="A26" s="1">
        <f t="shared" si="0"/>
        <v>25</v>
      </c>
      <c r="B26" s="1" t="s">
        <v>289</v>
      </c>
      <c r="C26" s="1" t="s">
        <v>14</v>
      </c>
      <c r="D26" s="1" t="s">
        <v>22</v>
      </c>
      <c r="E26" s="1" t="s">
        <v>43</v>
      </c>
      <c r="F26" s="25" t="s">
        <v>238</v>
      </c>
      <c r="G26" s="1" t="s">
        <v>246</v>
      </c>
      <c r="H26" s="12">
        <v>19.600802000000002</v>
      </c>
      <c r="I26" s="12">
        <v>30.409731000000001</v>
      </c>
      <c r="J26" s="1">
        <v>13972.499999999998</v>
      </c>
      <c r="K26" s="1">
        <f t="shared" si="1"/>
        <v>13972.499999999998</v>
      </c>
      <c r="L26" s="1">
        <f t="shared" si="8"/>
        <v>0</v>
      </c>
      <c r="M26" s="1">
        <f t="shared" si="9"/>
        <v>0</v>
      </c>
      <c r="N26" s="1" t="s">
        <v>8</v>
      </c>
      <c r="O26" s="1" t="s">
        <v>25</v>
      </c>
      <c r="P26" s="1" t="s">
        <v>36</v>
      </c>
      <c r="Q26" s="1">
        <v>6075</v>
      </c>
      <c r="R26" s="1">
        <v>13972.499999999998</v>
      </c>
    </row>
    <row r="27" spans="1:18">
      <c r="A27" s="1">
        <f t="shared" si="0"/>
        <v>26</v>
      </c>
      <c r="B27" s="1" t="s">
        <v>289</v>
      </c>
      <c r="C27" s="1" t="s">
        <v>14</v>
      </c>
      <c r="D27" s="1" t="s">
        <v>22</v>
      </c>
      <c r="E27" s="1" t="s">
        <v>43</v>
      </c>
      <c r="F27" s="25" t="s">
        <v>238</v>
      </c>
      <c r="G27" s="1" t="s">
        <v>246</v>
      </c>
      <c r="H27" s="12">
        <v>19.600802000000002</v>
      </c>
      <c r="I27" s="12">
        <v>30.409731000000001</v>
      </c>
      <c r="J27" s="1">
        <v>13972.499999999998</v>
      </c>
      <c r="K27" s="1">
        <f t="shared" si="1"/>
        <v>13972.499999999998</v>
      </c>
      <c r="L27" s="1">
        <f t="shared" si="8"/>
        <v>0</v>
      </c>
      <c r="M27" s="1">
        <f t="shared" si="9"/>
        <v>0</v>
      </c>
      <c r="N27" s="1" t="s">
        <v>8</v>
      </c>
      <c r="O27" s="1">
        <v>0</v>
      </c>
      <c r="P27" s="1" t="s">
        <v>36</v>
      </c>
      <c r="Q27" s="1">
        <v>6075</v>
      </c>
      <c r="R27" s="1">
        <v>13972.499999999998</v>
      </c>
    </row>
    <row r="28" spans="1:18">
      <c r="A28" s="1">
        <f t="shared" si="0"/>
        <v>27</v>
      </c>
      <c r="B28" s="1" t="s">
        <v>289</v>
      </c>
      <c r="C28" s="1" t="s">
        <v>14</v>
      </c>
      <c r="D28" s="1" t="s">
        <v>22</v>
      </c>
      <c r="E28" s="1" t="s">
        <v>43</v>
      </c>
      <c r="F28" s="25" t="s">
        <v>238</v>
      </c>
      <c r="G28" s="1" t="s">
        <v>246</v>
      </c>
      <c r="H28" s="12">
        <v>19.600802000000002</v>
      </c>
      <c r="I28" s="12">
        <v>30.409731000000001</v>
      </c>
      <c r="J28" s="1">
        <v>13972.5</v>
      </c>
      <c r="K28" s="1">
        <f t="shared" si="1"/>
        <v>13972.5</v>
      </c>
      <c r="L28" s="1">
        <f t="shared" si="8"/>
        <v>0</v>
      </c>
      <c r="M28" s="1">
        <f t="shared" si="9"/>
        <v>0</v>
      </c>
      <c r="N28" s="1" t="s">
        <v>8</v>
      </c>
      <c r="O28" s="1">
        <v>0</v>
      </c>
      <c r="P28" s="1" t="s">
        <v>36</v>
      </c>
      <c r="Q28" s="1">
        <v>6075</v>
      </c>
      <c r="R28" s="1">
        <v>13972.5</v>
      </c>
    </row>
    <row r="29" spans="1:18">
      <c r="A29" s="1">
        <f t="shared" si="0"/>
        <v>28</v>
      </c>
      <c r="B29" s="1" t="s">
        <v>289</v>
      </c>
      <c r="C29" s="1" t="s">
        <v>14</v>
      </c>
      <c r="D29" s="1" t="s">
        <v>22</v>
      </c>
      <c r="E29" s="1" t="s">
        <v>43</v>
      </c>
      <c r="F29" s="25" t="s">
        <v>239</v>
      </c>
      <c r="G29" s="1" t="s">
        <v>247</v>
      </c>
      <c r="H29" s="12">
        <v>19.146140299999999</v>
      </c>
      <c r="I29" s="23">
        <v>30.470325800000001</v>
      </c>
      <c r="J29" s="1">
        <v>30300.199999999997</v>
      </c>
      <c r="K29" s="1">
        <f t="shared" si="1"/>
        <v>30300.199999999997</v>
      </c>
      <c r="L29" s="1">
        <f t="shared" si="8"/>
        <v>0</v>
      </c>
      <c r="M29" s="1">
        <f>0/10</f>
        <v>0</v>
      </c>
      <c r="N29" s="1" t="s">
        <v>8</v>
      </c>
      <c r="O29" s="1">
        <v>0</v>
      </c>
      <c r="P29" s="1" t="s">
        <v>36</v>
      </c>
      <c r="Q29" s="1">
        <v>13174</v>
      </c>
      <c r="R29" s="1">
        <v>30300.199999999997</v>
      </c>
    </row>
    <row r="30" spans="1:18">
      <c r="A30" s="1">
        <f t="shared" si="0"/>
        <v>29</v>
      </c>
      <c r="B30" s="1" t="s">
        <v>289</v>
      </c>
      <c r="C30" s="1" t="s">
        <v>14</v>
      </c>
      <c r="D30" s="1" t="s">
        <v>22</v>
      </c>
      <c r="E30" s="1" t="s">
        <v>43</v>
      </c>
      <c r="F30" s="25" t="s">
        <v>239</v>
      </c>
      <c r="G30" s="1" t="s">
        <v>247</v>
      </c>
      <c r="H30" s="12">
        <v>19.146140299999999</v>
      </c>
      <c r="I30" s="23">
        <v>30.470325800000001</v>
      </c>
      <c r="J30" s="1">
        <v>30300.199999999997</v>
      </c>
      <c r="K30" s="1">
        <f t="shared" si="1"/>
        <v>30300.199999999997</v>
      </c>
      <c r="L30" s="1">
        <f t="shared" ref="L30:L39" si="10">M30*J30</f>
        <v>0</v>
      </c>
      <c r="M30" s="1">
        <f t="shared" ref="M30:M38" si="11">0/10</f>
        <v>0</v>
      </c>
      <c r="N30" s="1" t="s">
        <v>8</v>
      </c>
      <c r="O30" s="1">
        <v>0</v>
      </c>
      <c r="P30" s="1" t="s">
        <v>36</v>
      </c>
      <c r="Q30" s="1">
        <v>13174</v>
      </c>
      <c r="R30" s="1">
        <v>30300.199999999997</v>
      </c>
    </row>
    <row r="31" spans="1:18">
      <c r="A31" s="1">
        <f t="shared" si="0"/>
        <v>30</v>
      </c>
      <c r="B31" s="1" t="s">
        <v>289</v>
      </c>
      <c r="C31" s="1" t="s">
        <v>14</v>
      </c>
      <c r="D31" s="1" t="s">
        <v>22</v>
      </c>
      <c r="E31" s="1" t="s">
        <v>43</v>
      </c>
      <c r="F31" s="25" t="s">
        <v>239</v>
      </c>
      <c r="G31" s="1" t="s">
        <v>247</v>
      </c>
      <c r="H31" s="12">
        <v>19.146140299999999</v>
      </c>
      <c r="I31" s="23">
        <v>30.470325800000001</v>
      </c>
      <c r="J31" s="1">
        <v>30300.199999999997</v>
      </c>
      <c r="K31" s="1">
        <f t="shared" si="1"/>
        <v>30300.199999999997</v>
      </c>
      <c r="L31" s="1">
        <f t="shared" si="10"/>
        <v>0</v>
      </c>
      <c r="M31" s="1">
        <f t="shared" si="11"/>
        <v>0</v>
      </c>
      <c r="N31" s="1" t="s">
        <v>8</v>
      </c>
      <c r="O31" s="1">
        <v>0</v>
      </c>
      <c r="P31" s="1" t="s">
        <v>36</v>
      </c>
      <c r="Q31" s="1">
        <v>13174</v>
      </c>
      <c r="R31" s="1">
        <v>30300.199999999997</v>
      </c>
    </row>
    <row r="32" spans="1:18">
      <c r="A32" s="1">
        <f t="shared" si="0"/>
        <v>31</v>
      </c>
      <c r="B32" s="1" t="s">
        <v>289</v>
      </c>
      <c r="C32" s="1" t="s">
        <v>14</v>
      </c>
      <c r="D32" s="1" t="s">
        <v>22</v>
      </c>
      <c r="E32" s="1" t="s">
        <v>43</v>
      </c>
      <c r="F32" s="25" t="s">
        <v>239</v>
      </c>
      <c r="G32" s="1" t="s">
        <v>247</v>
      </c>
      <c r="H32" s="12">
        <v>19.146140299999999</v>
      </c>
      <c r="I32" s="23">
        <v>30.470325800000001</v>
      </c>
      <c r="J32" s="1">
        <v>30300.199999999997</v>
      </c>
      <c r="K32" s="1">
        <f t="shared" si="1"/>
        <v>30300.199999999997</v>
      </c>
      <c r="L32" s="1">
        <f t="shared" si="10"/>
        <v>0</v>
      </c>
      <c r="M32" s="1">
        <f t="shared" si="11"/>
        <v>0</v>
      </c>
      <c r="N32" s="1" t="s">
        <v>8</v>
      </c>
      <c r="O32" s="1">
        <v>0</v>
      </c>
      <c r="P32" s="1" t="s">
        <v>36</v>
      </c>
      <c r="Q32" s="1">
        <v>13174</v>
      </c>
      <c r="R32" s="1">
        <v>30300.199999999997</v>
      </c>
    </row>
    <row r="33" spans="1:18">
      <c r="A33" s="1">
        <f t="shared" si="0"/>
        <v>32</v>
      </c>
      <c r="B33" s="1" t="s">
        <v>289</v>
      </c>
      <c r="C33" s="1" t="s">
        <v>14</v>
      </c>
      <c r="D33" s="1" t="s">
        <v>22</v>
      </c>
      <c r="E33" s="1" t="s">
        <v>43</v>
      </c>
      <c r="F33" s="25" t="s">
        <v>239</v>
      </c>
      <c r="G33" s="1" t="s">
        <v>247</v>
      </c>
      <c r="H33" s="12">
        <v>19.146140299999999</v>
      </c>
      <c r="I33" s="23">
        <v>30.470325800000001</v>
      </c>
      <c r="J33" s="1">
        <v>30300.199999999997</v>
      </c>
      <c r="K33" s="1">
        <f t="shared" si="1"/>
        <v>30300.199999999997</v>
      </c>
      <c r="L33" s="1">
        <f t="shared" si="10"/>
        <v>0</v>
      </c>
      <c r="M33" s="1">
        <f t="shared" si="11"/>
        <v>0</v>
      </c>
      <c r="N33" s="1" t="s">
        <v>8</v>
      </c>
      <c r="O33" s="1">
        <v>0</v>
      </c>
      <c r="P33" s="1" t="s">
        <v>36</v>
      </c>
      <c r="Q33" s="1">
        <v>13174</v>
      </c>
      <c r="R33" s="1">
        <v>30300.199999999997</v>
      </c>
    </row>
    <row r="34" spans="1:18">
      <c r="A34" s="1">
        <f t="shared" si="0"/>
        <v>33</v>
      </c>
      <c r="B34" s="1" t="s">
        <v>289</v>
      </c>
      <c r="C34" s="1" t="s">
        <v>14</v>
      </c>
      <c r="D34" s="1" t="s">
        <v>22</v>
      </c>
      <c r="E34" s="1" t="s">
        <v>43</v>
      </c>
      <c r="F34" s="25" t="s">
        <v>239</v>
      </c>
      <c r="G34" s="1" t="s">
        <v>247</v>
      </c>
      <c r="H34" s="12">
        <v>19.146140299999999</v>
      </c>
      <c r="I34" s="23">
        <v>30.470325800000001</v>
      </c>
      <c r="J34" s="1">
        <v>30300.199999999997</v>
      </c>
      <c r="K34" s="1">
        <f t="shared" si="1"/>
        <v>30300.199999999997</v>
      </c>
      <c r="L34" s="1">
        <f t="shared" si="10"/>
        <v>0</v>
      </c>
      <c r="M34" s="1">
        <f t="shared" si="11"/>
        <v>0</v>
      </c>
      <c r="N34" s="1" t="s">
        <v>8</v>
      </c>
      <c r="O34" s="1">
        <v>0</v>
      </c>
      <c r="P34" s="1" t="s">
        <v>36</v>
      </c>
      <c r="Q34" s="1">
        <v>13174</v>
      </c>
      <c r="R34" s="1">
        <v>30300.199999999997</v>
      </c>
    </row>
    <row r="35" spans="1:18">
      <c r="A35" s="1">
        <f t="shared" ref="A35:A66" si="12">A34+1</f>
        <v>34</v>
      </c>
      <c r="B35" s="1" t="s">
        <v>289</v>
      </c>
      <c r="C35" s="1" t="s">
        <v>14</v>
      </c>
      <c r="D35" s="1" t="s">
        <v>22</v>
      </c>
      <c r="E35" s="1" t="s">
        <v>43</v>
      </c>
      <c r="F35" s="25" t="s">
        <v>239</v>
      </c>
      <c r="G35" s="1" t="s">
        <v>247</v>
      </c>
      <c r="H35" s="12">
        <v>19.146140299999999</v>
      </c>
      <c r="I35" s="23">
        <v>30.470325800000001</v>
      </c>
      <c r="J35" s="1">
        <v>30300.199999999997</v>
      </c>
      <c r="K35" s="1">
        <f t="shared" si="1"/>
        <v>30300.199999999997</v>
      </c>
      <c r="L35" s="1">
        <f t="shared" si="10"/>
        <v>0</v>
      </c>
      <c r="M35" s="1">
        <f t="shared" si="11"/>
        <v>0</v>
      </c>
      <c r="N35" s="1" t="s">
        <v>8</v>
      </c>
      <c r="O35" s="1">
        <v>0</v>
      </c>
      <c r="P35" s="1" t="s">
        <v>36</v>
      </c>
      <c r="Q35" s="1">
        <v>13174</v>
      </c>
      <c r="R35" s="1">
        <v>30300.199999999997</v>
      </c>
    </row>
    <row r="36" spans="1:18">
      <c r="A36" s="1">
        <f t="shared" si="12"/>
        <v>35</v>
      </c>
      <c r="B36" s="1" t="s">
        <v>289</v>
      </c>
      <c r="C36" s="1" t="s">
        <v>14</v>
      </c>
      <c r="D36" s="1" t="s">
        <v>22</v>
      </c>
      <c r="E36" s="1" t="s">
        <v>43</v>
      </c>
      <c r="F36" s="25" t="s">
        <v>239</v>
      </c>
      <c r="G36" s="1" t="s">
        <v>247</v>
      </c>
      <c r="H36" s="12">
        <v>19.146140299999999</v>
      </c>
      <c r="I36" s="23">
        <v>30.470325800000001</v>
      </c>
      <c r="J36" s="1">
        <v>30300.199999999997</v>
      </c>
      <c r="K36" s="1">
        <f t="shared" si="1"/>
        <v>30300.199999999997</v>
      </c>
      <c r="L36" s="1">
        <f t="shared" si="10"/>
        <v>0</v>
      </c>
      <c r="M36" s="1">
        <f t="shared" si="11"/>
        <v>0</v>
      </c>
      <c r="N36" s="1" t="s">
        <v>8</v>
      </c>
      <c r="O36" s="1">
        <v>0</v>
      </c>
      <c r="P36" s="1" t="s">
        <v>36</v>
      </c>
      <c r="Q36" s="1">
        <v>13174</v>
      </c>
      <c r="R36" s="1">
        <v>30300.199999999997</v>
      </c>
    </row>
    <row r="37" spans="1:18">
      <c r="A37" s="1">
        <f t="shared" si="12"/>
        <v>36</v>
      </c>
      <c r="B37" s="1" t="s">
        <v>289</v>
      </c>
      <c r="C37" s="1" t="s">
        <v>14</v>
      </c>
      <c r="D37" s="1" t="s">
        <v>22</v>
      </c>
      <c r="E37" s="1" t="s">
        <v>43</v>
      </c>
      <c r="F37" s="25" t="s">
        <v>239</v>
      </c>
      <c r="G37" s="1" t="s">
        <v>247</v>
      </c>
      <c r="H37" s="12">
        <v>19.146140299999999</v>
      </c>
      <c r="I37" s="23">
        <v>30.470325800000001</v>
      </c>
      <c r="J37" s="1">
        <v>30300.2</v>
      </c>
      <c r="K37" s="1">
        <f t="shared" si="1"/>
        <v>30300.2</v>
      </c>
      <c r="L37" s="1">
        <f t="shared" si="10"/>
        <v>0</v>
      </c>
      <c r="M37" s="1">
        <f t="shared" si="11"/>
        <v>0</v>
      </c>
      <c r="N37" s="1" t="s">
        <v>8</v>
      </c>
      <c r="O37" s="1">
        <v>0</v>
      </c>
      <c r="P37" s="1" t="s">
        <v>36</v>
      </c>
      <c r="Q37" s="1">
        <v>13174</v>
      </c>
      <c r="R37" s="1">
        <v>30300.2</v>
      </c>
    </row>
    <row r="38" spans="1:18">
      <c r="A38" s="1">
        <f t="shared" si="12"/>
        <v>37</v>
      </c>
      <c r="B38" s="1" t="s">
        <v>289</v>
      </c>
      <c r="C38" s="1" t="s">
        <v>14</v>
      </c>
      <c r="D38" s="1" t="s">
        <v>22</v>
      </c>
      <c r="E38" s="1" t="s">
        <v>43</v>
      </c>
      <c r="F38" s="25" t="s">
        <v>239</v>
      </c>
      <c r="G38" s="1" t="s">
        <v>247</v>
      </c>
      <c r="H38" s="12">
        <v>19.146140299999999</v>
      </c>
      <c r="I38" s="23">
        <v>30.470325800000001</v>
      </c>
      <c r="J38" s="1">
        <v>30300.2</v>
      </c>
      <c r="K38" s="1">
        <f t="shared" si="1"/>
        <v>30300.2</v>
      </c>
      <c r="L38" s="1">
        <f t="shared" si="10"/>
        <v>0</v>
      </c>
      <c r="M38" s="1">
        <f t="shared" si="11"/>
        <v>0</v>
      </c>
      <c r="N38" s="1" t="s">
        <v>8</v>
      </c>
      <c r="O38" s="1">
        <v>0</v>
      </c>
      <c r="P38" s="1" t="s">
        <v>36</v>
      </c>
      <c r="Q38" s="1">
        <v>13174</v>
      </c>
      <c r="R38" s="1">
        <v>30300.2</v>
      </c>
    </row>
    <row r="39" spans="1:18">
      <c r="A39" s="1">
        <f t="shared" si="12"/>
        <v>38</v>
      </c>
      <c r="B39" s="1" t="s">
        <v>289</v>
      </c>
      <c r="C39" s="1" t="s">
        <v>14</v>
      </c>
      <c r="D39" s="1" t="s">
        <v>22</v>
      </c>
      <c r="E39" s="1" t="s">
        <v>43</v>
      </c>
      <c r="F39" s="25" t="s">
        <v>240</v>
      </c>
      <c r="G39" s="10" t="s">
        <v>248</v>
      </c>
      <c r="I39" s="5"/>
      <c r="J39" s="1">
        <v>21086.399999999998</v>
      </c>
      <c r="K39" s="1">
        <f t="shared" si="1"/>
        <v>16400.533333333333</v>
      </c>
      <c r="L39" s="1">
        <f t="shared" si="10"/>
        <v>4685.8666666666659</v>
      </c>
      <c r="M39" s="8">
        <f>2/9</f>
        <v>0.22222222222222221</v>
      </c>
      <c r="N39" s="1" t="s">
        <v>8</v>
      </c>
      <c r="O39" s="1">
        <v>0</v>
      </c>
      <c r="P39" s="1" t="s">
        <v>36</v>
      </c>
      <c r="Q39" s="1">
        <v>9168</v>
      </c>
      <c r="R39" s="1">
        <v>21086.399999999998</v>
      </c>
    </row>
    <row r="40" spans="1:18">
      <c r="A40" s="1">
        <f t="shared" si="12"/>
        <v>39</v>
      </c>
      <c r="B40" s="1" t="s">
        <v>289</v>
      </c>
      <c r="C40" s="1" t="s">
        <v>14</v>
      </c>
      <c r="D40" s="1" t="s">
        <v>22</v>
      </c>
      <c r="E40" s="1" t="s">
        <v>43</v>
      </c>
      <c r="F40" s="25" t="s">
        <v>240</v>
      </c>
      <c r="G40" s="10" t="s">
        <v>248</v>
      </c>
      <c r="I40" s="5"/>
      <c r="J40" s="1">
        <v>21086.399999999998</v>
      </c>
      <c r="K40" s="1">
        <f t="shared" si="1"/>
        <v>16400.533333333333</v>
      </c>
      <c r="L40" s="1">
        <f t="shared" ref="L40:L48" si="13">M40*J40</f>
        <v>4685.8666666666659</v>
      </c>
      <c r="M40" s="8">
        <f t="shared" ref="M40:M47" si="14">2/9</f>
        <v>0.22222222222222221</v>
      </c>
      <c r="N40" s="1" t="s">
        <v>8</v>
      </c>
      <c r="O40" s="1">
        <v>1</v>
      </c>
      <c r="P40" s="1" t="s">
        <v>36</v>
      </c>
      <c r="Q40" s="1">
        <v>9168</v>
      </c>
      <c r="R40" s="1">
        <v>21086.399999999998</v>
      </c>
    </row>
    <row r="41" spans="1:18">
      <c r="A41" s="1">
        <f t="shared" si="12"/>
        <v>40</v>
      </c>
      <c r="B41" s="1" t="s">
        <v>289</v>
      </c>
      <c r="C41" s="1" t="s">
        <v>14</v>
      </c>
      <c r="D41" s="1" t="s">
        <v>22</v>
      </c>
      <c r="E41" s="1" t="s">
        <v>43</v>
      </c>
      <c r="F41" s="25" t="s">
        <v>240</v>
      </c>
      <c r="G41" s="10" t="s">
        <v>248</v>
      </c>
      <c r="I41" s="5"/>
      <c r="J41" s="1">
        <v>21086.399999999998</v>
      </c>
      <c r="K41" s="1">
        <f t="shared" si="1"/>
        <v>16400.533333333333</v>
      </c>
      <c r="L41" s="1">
        <f t="shared" si="13"/>
        <v>4685.8666666666659</v>
      </c>
      <c r="M41" s="8">
        <f t="shared" si="14"/>
        <v>0.22222222222222221</v>
      </c>
      <c r="N41" s="1" t="s">
        <v>8</v>
      </c>
      <c r="O41" s="1">
        <v>1</v>
      </c>
      <c r="P41" s="1" t="s">
        <v>36</v>
      </c>
      <c r="Q41" s="1">
        <v>9168</v>
      </c>
      <c r="R41" s="1">
        <v>21086.399999999998</v>
      </c>
    </row>
    <row r="42" spans="1:18">
      <c r="A42" s="1">
        <f t="shared" si="12"/>
        <v>41</v>
      </c>
      <c r="B42" s="1" t="s">
        <v>289</v>
      </c>
      <c r="C42" s="1" t="s">
        <v>14</v>
      </c>
      <c r="D42" s="1" t="s">
        <v>22</v>
      </c>
      <c r="E42" s="1" t="s">
        <v>43</v>
      </c>
      <c r="F42" s="25" t="s">
        <v>240</v>
      </c>
      <c r="G42" s="10" t="s">
        <v>248</v>
      </c>
      <c r="I42" s="5"/>
      <c r="J42" s="1">
        <v>21086.399999999998</v>
      </c>
      <c r="K42" s="1">
        <f t="shared" si="1"/>
        <v>16400.533333333333</v>
      </c>
      <c r="L42" s="1">
        <f t="shared" si="13"/>
        <v>4685.8666666666659</v>
      </c>
      <c r="M42" s="8">
        <f t="shared" si="14"/>
        <v>0.22222222222222221</v>
      </c>
      <c r="N42" s="1" t="s">
        <v>8</v>
      </c>
      <c r="O42" s="1">
        <v>0</v>
      </c>
      <c r="P42" s="1" t="s">
        <v>36</v>
      </c>
      <c r="Q42" s="1">
        <v>9168</v>
      </c>
      <c r="R42" s="1">
        <v>21086.399999999998</v>
      </c>
    </row>
    <row r="43" spans="1:18">
      <c r="A43" s="1">
        <f t="shared" si="12"/>
        <v>42</v>
      </c>
      <c r="B43" s="1" t="s">
        <v>289</v>
      </c>
      <c r="C43" s="1" t="s">
        <v>14</v>
      </c>
      <c r="D43" s="1" t="s">
        <v>22</v>
      </c>
      <c r="E43" s="1" t="s">
        <v>43</v>
      </c>
      <c r="F43" s="25" t="s">
        <v>240</v>
      </c>
      <c r="G43" s="10" t="s">
        <v>248</v>
      </c>
      <c r="I43" s="5"/>
      <c r="J43" s="1">
        <v>21086.399999999998</v>
      </c>
      <c r="K43" s="1">
        <f t="shared" si="1"/>
        <v>16400.533333333333</v>
      </c>
      <c r="L43" s="1">
        <f t="shared" si="13"/>
        <v>4685.8666666666659</v>
      </c>
      <c r="M43" s="8">
        <f t="shared" si="14"/>
        <v>0.22222222222222221</v>
      </c>
      <c r="N43" s="1" t="s">
        <v>8</v>
      </c>
      <c r="O43" s="1">
        <v>0</v>
      </c>
      <c r="P43" s="1" t="s">
        <v>36</v>
      </c>
      <c r="Q43" s="1">
        <v>9168</v>
      </c>
      <c r="R43" s="1">
        <v>21086.399999999998</v>
      </c>
    </row>
    <row r="44" spans="1:18">
      <c r="A44" s="1">
        <f t="shared" si="12"/>
        <v>43</v>
      </c>
      <c r="B44" s="1" t="s">
        <v>289</v>
      </c>
      <c r="C44" s="1" t="s">
        <v>14</v>
      </c>
      <c r="D44" s="1" t="s">
        <v>22</v>
      </c>
      <c r="E44" s="1" t="s">
        <v>43</v>
      </c>
      <c r="F44" s="25" t="s">
        <v>240</v>
      </c>
      <c r="G44" s="10" t="s">
        <v>248</v>
      </c>
      <c r="I44" s="5"/>
      <c r="J44" s="1">
        <v>21086.399999999998</v>
      </c>
      <c r="K44" s="1">
        <f t="shared" si="1"/>
        <v>16400.533333333333</v>
      </c>
      <c r="L44" s="1">
        <f t="shared" si="13"/>
        <v>4685.8666666666659</v>
      </c>
      <c r="M44" s="8">
        <f t="shared" si="14"/>
        <v>0.22222222222222221</v>
      </c>
      <c r="N44" s="1" t="s">
        <v>8</v>
      </c>
      <c r="O44" s="1">
        <v>0</v>
      </c>
      <c r="P44" s="1" t="s">
        <v>36</v>
      </c>
      <c r="Q44" s="1">
        <v>9168</v>
      </c>
      <c r="R44" s="1">
        <v>21086.399999999998</v>
      </c>
    </row>
    <row r="45" spans="1:18">
      <c r="A45" s="1">
        <f t="shared" si="12"/>
        <v>44</v>
      </c>
      <c r="B45" s="1" t="s">
        <v>289</v>
      </c>
      <c r="C45" s="1" t="s">
        <v>14</v>
      </c>
      <c r="D45" s="1" t="s">
        <v>22</v>
      </c>
      <c r="E45" s="1" t="s">
        <v>43</v>
      </c>
      <c r="F45" s="25" t="s">
        <v>240</v>
      </c>
      <c r="G45" s="10" t="s">
        <v>248</v>
      </c>
      <c r="I45" s="5"/>
      <c r="J45" s="1">
        <v>21086.399999999998</v>
      </c>
      <c r="K45" s="1">
        <f t="shared" si="1"/>
        <v>16400.533333333333</v>
      </c>
      <c r="L45" s="1">
        <f t="shared" si="13"/>
        <v>4685.8666666666659</v>
      </c>
      <c r="M45" s="8">
        <f t="shared" si="14"/>
        <v>0.22222222222222221</v>
      </c>
      <c r="N45" s="1" t="s">
        <v>8</v>
      </c>
      <c r="O45" s="1">
        <v>0</v>
      </c>
      <c r="P45" s="1" t="s">
        <v>36</v>
      </c>
      <c r="Q45" s="1">
        <v>9168</v>
      </c>
      <c r="R45" s="1">
        <v>21086.399999999998</v>
      </c>
    </row>
    <row r="46" spans="1:18">
      <c r="A46" s="1">
        <f t="shared" si="12"/>
        <v>45</v>
      </c>
      <c r="B46" s="1" t="s">
        <v>289</v>
      </c>
      <c r="C46" s="1" t="s">
        <v>14</v>
      </c>
      <c r="D46" s="1" t="s">
        <v>22</v>
      </c>
      <c r="E46" s="1" t="s">
        <v>43</v>
      </c>
      <c r="F46" s="25" t="s">
        <v>240</v>
      </c>
      <c r="G46" s="10" t="s">
        <v>248</v>
      </c>
      <c r="I46" s="5"/>
      <c r="J46" s="1">
        <v>21086.399999999998</v>
      </c>
      <c r="K46" s="1">
        <f t="shared" si="1"/>
        <v>16400.533333333333</v>
      </c>
      <c r="L46" s="1">
        <f t="shared" si="13"/>
        <v>4685.8666666666659</v>
      </c>
      <c r="M46" s="8">
        <f t="shared" si="14"/>
        <v>0.22222222222222221</v>
      </c>
      <c r="N46" s="1" t="s">
        <v>8</v>
      </c>
      <c r="O46" s="1">
        <v>0</v>
      </c>
      <c r="P46" s="1" t="s">
        <v>36</v>
      </c>
      <c r="Q46" s="1">
        <v>9168</v>
      </c>
      <c r="R46" s="1">
        <v>21086.399999999998</v>
      </c>
    </row>
    <row r="47" spans="1:18">
      <c r="A47" s="1">
        <f t="shared" si="12"/>
        <v>46</v>
      </c>
      <c r="B47" s="1" t="s">
        <v>289</v>
      </c>
      <c r="C47" s="1" t="s">
        <v>14</v>
      </c>
      <c r="D47" s="1" t="s">
        <v>22</v>
      </c>
      <c r="E47" s="1" t="s">
        <v>43</v>
      </c>
      <c r="F47" s="25" t="s">
        <v>240</v>
      </c>
      <c r="G47" s="10" t="s">
        <v>248</v>
      </c>
      <c r="I47" s="5"/>
      <c r="J47" s="1">
        <v>21086.400000000001</v>
      </c>
      <c r="K47" s="1">
        <f t="shared" si="1"/>
        <v>16400.533333333333</v>
      </c>
      <c r="L47" s="1">
        <f t="shared" si="13"/>
        <v>4685.8666666666668</v>
      </c>
      <c r="M47" s="8">
        <f t="shared" si="14"/>
        <v>0.22222222222222221</v>
      </c>
      <c r="N47" s="1" t="s">
        <v>8</v>
      </c>
      <c r="O47" s="1">
        <v>0</v>
      </c>
      <c r="P47" s="1" t="s">
        <v>36</v>
      </c>
      <c r="Q47" s="1">
        <v>9168</v>
      </c>
      <c r="R47" s="1">
        <v>21086.400000000001</v>
      </c>
    </row>
    <row r="48" spans="1:18">
      <c r="A48" s="1">
        <f t="shared" si="12"/>
        <v>47</v>
      </c>
      <c r="B48" s="1" t="s">
        <v>289</v>
      </c>
      <c r="C48" s="1" t="s">
        <v>14</v>
      </c>
      <c r="D48" s="1" t="s">
        <v>22</v>
      </c>
      <c r="E48" s="1" t="s">
        <v>43</v>
      </c>
      <c r="F48" s="25" t="s">
        <v>241</v>
      </c>
      <c r="G48" s="1" t="s">
        <v>249</v>
      </c>
      <c r="H48" s="12">
        <v>18.050236000000002</v>
      </c>
      <c r="I48" s="12">
        <v>30.949517</v>
      </c>
      <c r="J48" s="1">
        <v>30815.399999999994</v>
      </c>
      <c r="K48" s="1">
        <f t="shared" si="1"/>
        <v>30815.399999999994</v>
      </c>
      <c r="L48" s="1">
        <f t="shared" si="13"/>
        <v>0</v>
      </c>
      <c r="M48" s="1">
        <f>0/9</f>
        <v>0</v>
      </c>
      <c r="N48" s="1" t="s">
        <v>8</v>
      </c>
      <c r="O48" s="1">
        <v>0</v>
      </c>
      <c r="P48" s="1" t="s">
        <v>36</v>
      </c>
      <c r="Q48" s="1">
        <v>13398</v>
      </c>
      <c r="R48" s="1">
        <v>30815.399999999994</v>
      </c>
    </row>
    <row r="49" spans="1:18">
      <c r="A49" s="1">
        <f t="shared" si="12"/>
        <v>48</v>
      </c>
      <c r="B49" s="1" t="s">
        <v>289</v>
      </c>
      <c r="C49" s="1" t="s">
        <v>14</v>
      </c>
      <c r="D49" s="1" t="s">
        <v>22</v>
      </c>
      <c r="E49" s="1" t="s">
        <v>43</v>
      </c>
      <c r="F49" s="25" t="s">
        <v>241</v>
      </c>
      <c r="G49" s="1" t="s">
        <v>249</v>
      </c>
      <c r="H49" s="12">
        <v>18.050236000000002</v>
      </c>
      <c r="I49" s="12">
        <v>30.949517</v>
      </c>
      <c r="J49" s="1">
        <v>30815.399999999994</v>
      </c>
      <c r="K49" s="1">
        <f t="shared" si="1"/>
        <v>30815.399999999994</v>
      </c>
      <c r="L49" s="1">
        <f t="shared" ref="L49:L57" si="15">M49*J49</f>
        <v>0</v>
      </c>
      <c r="M49" s="1">
        <f t="shared" ref="M49:M56" si="16">0/9</f>
        <v>0</v>
      </c>
      <c r="N49" s="1" t="s">
        <v>8</v>
      </c>
      <c r="O49" s="1">
        <v>0</v>
      </c>
      <c r="P49" s="1" t="s">
        <v>36</v>
      </c>
      <c r="Q49" s="1">
        <v>13398</v>
      </c>
      <c r="R49" s="1">
        <v>30815.399999999994</v>
      </c>
    </row>
    <row r="50" spans="1:18">
      <c r="A50" s="1">
        <f t="shared" si="12"/>
        <v>49</v>
      </c>
      <c r="B50" s="1" t="s">
        <v>289</v>
      </c>
      <c r="C50" s="1" t="s">
        <v>14</v>
      </c>
      <c r="D50" s="1" t="s">
        <v>22</v>
      </c>
      <c r="E50" s="1" t="s">
        <v>43</v>
      </c>
      <c r="F50" s="25" t="s">
        <v>241</v>
      </c>
      <c r="G50" s="1" t="s">
        <v>249</v>
      </c>
      <c r="H50" s="12">
        <v>18.050236000000002</v>
      </c>
      <c r="I50" s="12">
        <v>30.949517</v>
      </c>
      <c r="J50" s="1">
        <v>30815.399999999994</v>
      </c>
      <c r="K50" s="1">
        <f t="shared" si="1"/>
        <v>30815.399999999994</v>
      </c>
      <c r="L50" s="1">
        <f t="shared" si="15"/>
        <v>0</v>
      </c>
      <c r="M50" s="1">
        <f t="shared" si="16"/>
        <v>0</v>
      </c>
      <c r="N50" s="1" t="s">
        <v>8</v>
      </c>
      <c r="O50" s="1">
        <v>0</v>
      </c>
      <c r="P50" s="1" t="s">
        <v>36</v>
      </c>
      <c r="Q50" s="1">
        <v>13398</v>
      </c>
      <c r="R50" s="1">
        <v>30815.399999999994</v>
      </c>
    </row>
    <row r="51" spans="1:18">
      <c r="A51" s="1">
        <f t="shared" si="12"/>
        <v>50</v>
      </c>
      <c r="B51" s="1" t="s">
        <v>289</v>
      </c>
      <c r="C51" s="1" t="s">
        <v>14</v>
      </c>
      <c r="D51" s="1" t="s">
        <v>22</v>
      </c>
      <c r="E51" s="1" t="s">
        <v>43</v>
      </c>
      <c r="F51" s="25" t="s">
        <v>241</v>
      </c>
      <c r="G51" s="1" t="s">
        <v>249</v>
      </c>
      <c r="H51" s="12">
        <v>18.050236000000002</v>
      </c>
      <c r="I51" s="12">
        <v>30.949517</v>
      </c>
      <c r="J51" s="1">
        <v>30815.399999999994</v>
      </c>
      <c r="K51" s="1">
        <f t="shared" si="1"/>
        <v>30815.399999999994</v>
      </c>
      <c r="L51" s="1">
        <f t="shared" si="15"/>
        <v>0</v>
      </c>
      <c r="M51" s="1">
        <f t="shared" si="16"/>
        <v>0</v>
      </c>
      <c r="N51" s="1" t="s">
        <v>8</v>
      </c>
      <c r="O51" s="1">
        <v>0</v>
      </c>
      <c r="P51" s="1" t="s">
        <v>36</v>
      </c>
      <c r="Q51" s="1">
        <v>13398</v>
      </c>
      <c r="R51" s="1">
        <v>30815.399999999994</v>
      </c>
    </row>
    <row r="52" spans="1:18">
      <c r="A52" s="1">
        <f t="shared" si="12"/>
        <v>51</v>
      </c>
      <c r="B52" s="1" t="s">
        <v>289</v>
      </c>
      <c r="C52" s="1" t="s">
        <v>14</v>
      </c>
      <c r="D52" s="1" t="s">
        <v>22</v>
      </c>
      <c r="E52" s="1" t="s">
        <v>43</v>
      </c>
      <c r="F52" s="25" t="s">
        <v>241</v>
      </c>
      <c r="G52" s="1" t="s">
        <v>249</v>
      </c>
      <c r="H52" s="12">
        <v>18.050236000000002</v>
      </c>
      <c r="I52" s="12">
        <v>30.949517</v>
      </c>
      <c r="J52" s="1">
        <v>30815.399999999994</v>
      </c>
      <c r="K52" s="1">
        <f t="shared" si="1"/>
        <v>30815.399999999994</v>
      </c>
      <c r="L52" s="1">
        <f t="shared" si="15"/>
        <v>0</v>
      </c>
      <c r="M52" s="1">
        <f t="shared" si="16"/>
        <v>0</v>
      </c>
      <c r="N52" s="1" t="s">
        <v>8</v>
      </c>
      <c r="O52" s="1">
        <v>0</v>
      </c>
      <c r="P52" s="1" t="s">
        <v>36</v>
      </c>
      <c r="Q52" s="1">
        <v>13398</v>
      </c>
      <c r="R52" s="1">
        <v>30815.399999999994</v>
      </c>
    </row>
    <row r="53" spans="1:18">
      <c r="A53" s="1">
        <f t="shared" si="12"/>
        <v>52</v>
      </c>
      <c r="B53" s="1" t="s">
        <v>289</v>
      </c>
      <c r="C53" s="1" t="s">
        <v>14</v>
      </c>
      <c r="D53" s="1" t="s">
        <v>22</v>
      </c>
      <c r="E53" s="1" t="s">
        <v>43</v>
      </c>
      <c r="F53" s="25" t="s">
        <v>241</v>
      </c>
      <c r="G53" s="1" t="s">
        <v>249</v>
      </c>
      <c r="H53" s="12">
        <v>18.050236000000002</v>
      </c>
      <c r="I53" s="12">
        <v>30.949517</v>
      </c>
      <c r="J53" s="1">
        <v>30815.399999999994</v>
      </c>
      <c r="K53" s="1">
        <f t="shared" si="1"/>
        <v>30815.399999999994</v>
      </c>
      <c r="L53" s="1">
        <f t="shared" si="15"/>
        <v>0</v>
      </c>
      <c r="M53" s="1">
        <f t="shared" si="16"/>
        <v>0</v>
      </c>
      <c r="N53" s="1" t="s">
        <v>8</v>
      </c>
      <c r="O53" s="1">
        <v>0</v>
      </c>
      <c r="P53" s="1" t="s">
        <v>36</v>
      </c>
      <c r="Q53" s="1">
        <v>13398</v>
      </c>
      <c r="R53" s="1">
        <v>30815.399999999994</v>
      </c>
    </row>
    <row r="54" spans="1:18">
      <c r="A54" s="1">
        <f t="shared" si="12"/>
        <v>53</v>
      </c>
      <c r="B54" s="1" t="s">
        <v>289</v>
      </c>
      <c r="C54" s="1" t="s">
        <v>14</v>
      </c>
      <c r="D54" s="1" t="s">
        <v>22</v>
      </c>
      <c r="E54" s="1" t="s">
        <v>43</v>
      </c>
      <c r="F54" s="25" t="s">
        <v>241</v>
      </c>
      <c r="G54" s="1" t="s">
        <v>249</v>
      </c>
      <c r="H54" s="12">
        <v>18.050236000000002</v>
      </c>
      <c r="I54" s="12">
        <v>30.949517</v>
      </c>
      <c r="J54" s="1">
        <v>30815.399999999994</v>
      </c>
      <c r="K54" s="1">
        <f t="shared" si="1"/>
        <v>30815.399999999994</v>
      </c>
      <c r="L54" s="1">
        <f t="shared" si="15"/>
        <v>0</v>
      </c>
      <c r="M54" s="1">
        <f t="shared" si="16"/>
        <v>0</v>
      </c>
      <c r="N54" s="1" t="s">
        <v>8</v>
      </c>
      <c r="O54" s="1" t="s">
        <v>25</v>
      </c>
      <c r="P54" s="1" t="s">
        <v>36</v>
      </c>
      <c r="Q54" s="1">
        <v>13398</v>
      </c>
      <c r="R54" s="1">
        <v>30815.399999999994</v>
      </c>
    </row>
    <row r="55" spans="1:18">
      <c r="A55" s="1">
        <f t="shared" si="12"/>
        <v>54</v>
      </c>
      <c r="B55" s="1" t="s">
        <v>289</v>
      </c>
      <c r="C55" s="1" t="s">
        <v>14</v>
      </c>
      <c r="D55" s="1" t="s">
        <v>22</v>
      </c>
      <c r="E55" s="1" t="s">
        <v>43</v>
      </c>
      <c r="F55" s="25" t="s">
        <v>241</v>
      </c>
      <c r="G55" s="1" t="s">
        <v>249</v>
      </c>
      <c r="H55" s="12">
        <v>18.050236000000002</v>
      </c>
      <c r="I55" s="12">
        <v>30.949517</v>
      </c>
      <c r="J55" s="1">
        <v>30815.399999999994</v>
      </c>
      <c r="K55" s="1">
        <f t="shared" si="1"/>
        <v>30815.399999999994</v>
      </c>
      <c r="L55" s="1">
        <f t="shared" si="15"/>
        <v>0</v>
      </c>
      <c r="M55" s="1">
        <f t="shared" si="16"/>
        <v>0</v>
      </c>
      <c r="N55" s="1" t="s">
        <v>8</v>
      </c>
      <c r="O55" s="1">
        <v>0</v>
      </c>
      <c r="P55" s="1" t="s">
        <v>36</v>
      </c>
      <c r="Q55" s="1">
        <v>13398</v>
      </c>
      <c r="R55" s="1">
        <v>30815.399999999994</v>
      </c>
    </row>
    <row r="56" spans="1:18">
      <c r="A56" s="1">
        <f t="shared" si="12"/>
        <v>55</v>
      </c>
      <c r="B56" s="1" t="s">
        <v>289</v>
      </c>
      <c r="C56" s="1" t="s">
        <v>14</v>
      </c>
      <c r="D56" s="1" t="s">
        <v>22</v>
      </c>
      <c r="E56" s="1" t="s">
        <v>43</v>
      </c>
      <c r="F56" s="25" t="s">
        <v>241</v>
      </c>
      <c r="G56" s="1" t="s">
        <v>249</v>
      </c>
      <c r="H56" s="12">
        <v>18.050236000000002</v>
      </c>
      <c r="I56" s="12">
        <v>30.949517</v>
      </c>
      <c r="J56" s="1">
        <v>30815.4</v>
      </c>
      <c r="K56" s="1">
        <f t="shared" si="1"/>
        <v>30815.4</v>
      </c>
      <c r="L56" s="1">
        <f t="shared" si="15"/>
        <v>0</v>
      </c>
      <c r="M56" s="1">
        <f t="shared" si="16"/>
        <v>0</v>
      </c>
      <c r="N56" s="1" t="s">
        <v>8</v>
      </c>
      <c r="O56" s="1">
        <v>0</v>
      </c>
      <c r="P56" s="1" t="s">
        <v>36</v>
      </c>
      <c r="Q56" s="1">
        <v>13398</v>
      </c>
      <c r="R56" s="1">
        <v>30815.4</v>
      </c>
    </row>
    <row r="57" spans="1:18">
      <c r="A57" s="1">
        <f t="shared" si="12"/>
        <v>56</v>
      </c>
      <c r="B57" s="1" t="s">
        <v>289</v>
      </c>
      <c r="C57" s="1" t="s">
        <v>14</v>
      </c>
      <c r="D57" s="1" t="s">
        <v>22</v>
      </c>
      <c r="E57" s="1" t="s">
        <v>43</v>
      </c>
      <c r="F57" s="26" t="s">
        <v>242</v>
      </c>
      <c r="G57" s="1" t="s">
        <v>250</v>
      </c>
      <c r="H57" s="12">
        <v>18.529957400000001</v>
      </c>
      <c r="I57" s="23">
        <v>31.827792500000001</v>
      </c>
      <c r="J57" s="1">
        <v>11247</v>
      </c>
      <c r="K57" s="1">
        <f t="shared" si="1"/>
        <v>11247</v>
      </c>
      <c r="L57" s="1">
        <f t="shared" si="15"/>
        <v>0</v>
      </c>
      <c r="M57" s="1">
        <f>0/5</f>
        <v>0</v>
      </c>
      <c r="N57" s="1" t="s">
        <v>8</v>
      </c>
      <c r="O57" s="1">
        <v>0</v>
      </c>
      <c r="P57" s="1" t="s">
        <v>36</v>
      </c>
      <c r="Q57" s="1">
        <v>4890</v>
      </c>
      <c r="R57" s="1">
        <v>11247</v>
      </c>
    </row>
    <row r="58" spans="1:18">
      <c r="A58" s="1">
        <f t="shared" si="12"/>
        <v>57</v>
      </c>
      <c r="B58" s="1" t="s">
        <v>289</v>
      </c>
      <c r="C58" s="1" t="s">
        <v>14</v>
      </c>
      <c r="D58" s="1" t="s">
        <v>22</v>
      </c>
      <c r="E58" s="1" t="s">
        <v>43</v>
      </c>
      <c r="F58" s="26" t="s">
        <v>242</v>
      </c>
      <c r="G58" s="1" t="s">
        <v>250</v>
      </c>
      <c r="H58" s="12">
        <v>18.529957400000001</v>
      </c>
      <c r="I58" s="23">
        <v>31.827792500000001</v>
      </c>
      <c r="J58" s="1">
        <v>11247</v>
      </c>
      <c r="K58" s="1">
        <f t="shared" si="1"/>
        <v>11247</v>
      </c>
      <c r="L58" s="1">
        <f t="shared" ref="L58:L61" si="17">M58*J58</f>
        <v>0</v>
      </c>
      <c r="M58" s="1">
        <f t="shared" ref="M58:M66" si="18">0/5</f>
        <v>0</v>
      </c>
      <c r="N58" s="1" t="s">
        <v>8</v>
      </c>
      <c r="O58" s="1">
        <v>0</v>
      </c>
      <c r="P58" s="1" t="s">
        <v>36</v>
      </c>
      <c r="Q58" s="1">
        <v>4890</v>
      </c>
      <c r="R58" s="1">
        <v>11247</v>
      </c>
    </row>
    <row r="59" spans="1:18">
      <c r="A59" s="1">
        <f t="shared" si="12"/>
        <v>58</v>
      </c>
      <c r="B59" s="1" t="s">
        <v>289</v>
      </c>
      <c r="C59" s="1" t="s">
        <v>14</v>
      </c>
      <c r="D59" s="1" t="s">
        <v>22</v>
      </c>
      <c r="E59" s="1" t="s">
        <v>43</v>
      </c>
      <c r="F59" s="26" t="s">
        <v>242</v>
      </c>
      <c r="G59" s="1" t="s">
        <v>250</v>
      </c>
      <c r="H59" s="12">
        <v>18.529957400000001</v>
      </c>
      <c r="I59" s="23">
        <v>31.827792500000001</v>
      </c>
      <c r="J59" s="1">
        <v>11247</v>
      </c>
      <c r="K59" s="1">
        <f t="shared" si="1"/>
        <v>11247</v>
      </c>
      <c r="L59" s="1">
        <f t="shared" si="17"/>
        <v>0</v>
      </c>
      <c r="M59" s="1">
        <f t="shared" si="18"/>
        <v>0</v>
      </c>
      <c r="N59" s="1" t="s">
        <v>8</v>
      </c>
      <c r="O59" s="1">
        <v>0</v>
      </c>
      <c r="P59" s="1" t="s">
        <v>36</v>
      </c>
      <c r="Q59" s="1">
        <v>4890</v>
      </c>
      <c r="R59" s="1">
        <v>11247</v>
      </c>
    </row>
    <row r="60" spans="1:18">
      <c r="A60" s="1">
        <f t="shared" si="12"/>
        <v>59</v>
      </c>
      <c r="B60" s="1" t="s">
        <v>289</v>
      </c>
      <c r="C60" s="1" t="s">
        <v>14</v>
      </c>
      <c r="D60" s="1" t="s">
        <v>22</v>
      </c>
      <c r="E60" s="1" t="s">
        <v>43</v>
      </c>
      <c r="F60" s="26" t="s">
        <v>242</v>
      </c>
      <c r="G60" s="1" t="s">
        <v>250</v>
      </c>
      <c r="H60" s="12">
        <v>18.529957400000001</v>
      </c>
      <c r="I60" s="23">
        <v>31.827792500000001</v>
      </c>
      <c r="J60" s="1">
        <v>11247</v>
      </c>
      <c r="K60" s="1">
        <f t="shared" si="1"/>
        <v>11247</v>
      </c>
      <c r="L60" s="1">
        <f t="shared" si="17"/>
        <v>0</v>
      </c>
      <c r="M60" s="1">
        <f t="shared" si="18"/>
        <v>0</v>
      </c>
      <c r="N60" s="1" t="s">
        <v>8</v>
      </c>
      <c r="O60" s="1">
        <v>0</v>
      </c>
      <c r="P60" s="1" t="s">
        <v>36</v>
      </c>
      <c r="Q60" s="1">
        <v>4890</v>
      </c>
      <c r="R60" s="1">
        <v>11247</v>
      </c>
    </row>
    <row r="61" spans="1:18">
      <c r="A61" s="1">
        <f t="shared" si="12"/>
        <v>60</v>
      </c>
      <c r="B61" s="1" t="s">
        <v>289</v>
      </c>
      <c r="C61" s="1" t="s">
        <v>14</v>
      </c>
      <c r="D61" s="1" t="s">
        <v>22</v>
      </c>
      <c r="E61" s="1" t="s">
        <v>43</v>
      </c>
      <c r="F61" s="26" t="s">
        <v>242</v>
      </c>
      <c r="G61" s="1" t="s">
        <v>250</v>
      </c>
      <c r="H61" s="12">
        <v>18.529957400000001</v>
      </c>
      <c r="I61" s="23">
        <v>31.827792500000001</v>
      </c>
      <c r="J61" s="1">
        <v>11247</v>
      </c>
      <c r="K61" s="1">
        <f t="shared" si="1"/>
        <v>11247</v>
      </c>
      <c r="L61" s="1">
        <f t="shared" si="17"/>
        <v>0</v>
      </c>
      <c r="M61" s="1">
        <f t="shared" si="18"/>
        <v>0</v>
      </c>
      <c r="N61" s="1" t="s">
        <v>8</v>
      </c>
      <c r="O61" s="1">
        <v>0</v>
      </c>
      <c r="P61" s="1" t="s">
        <v>36</v>
      </c>
      <c r="Q61" s="1">
        <v>4890</v>
      </c>
      <c r="R61" s="1">
        <v>11247</v>
      </c>
    </row>
    <row r="62" spans="1:18">
      <c r="A62" s="1">
        <f t="shared" si="12"/>
        <v>61</v>
      </c>
      <c r="B62" s="1" t="s">
        <v>289</v>
      </c>
      <c r="C62" s="1" t="s">
        <v>14</v>
      </c>
      <c r="D62" s="1" t="s">
        <v>22</v>
      </c>
      <c r="E62" s="1" t="s">
        <v>43</v>
      </c>
      <c r="F62" s="26" t="s">
        <v>242</v>
      </c>
      <c r="G62" s="1" t="s">
        <v>251</v>
      </c>
      <c r="H62" s="13">
        <v>18.483333300000002</v>
      </c>
      <c r="I62" s="12">
        <v>31.816666699999999</v>
      </c>
      <c r="J62" s="1">
        <v>23623.299999999996</v>
      </c>
      <c r="K62" s="1">
        <f t="shared" si="1"/>
        <v>23623.299999999996</v>
      </c>
      <c r="L62" s="1">
        <f t="shared" ref="L62:L66" si="19">M62*J62</f>
        <v>0</v>
      </c>
      <c r="M62" s="1">
        <f t="shared" si="18"/>
        <v>0</v>
      </c>
      <c r="N62" s="1" t="s">
        <v>8</v>
      </c>
      <c r="O62" s="1">
        <v>0</v>
      </c>
      <c r="P62" s="1" t="s">
        <v>36</v>
      </c>
      <c r="Q62" s="1">
        <v>10271</v>
      </c>
      <c r="R62" s="1">
        <v>23623.299999999996</v>
      </c>
    </row>
    <row r="63" spans="1:18">
      <c r="A63" s="1">
        <f t="shared" si="12"/>
        <v>62</v>
      </c>
      <c r="B63" s="1" t="s">
        <v>289</v>
      </c>
      <c r="C63" s="1" t="s">
        <v>14</v>
      </c>
      <c r="D63" s="1" t="s">
        <v>22</v>
      </c>
      <c r="E63" s="1" t="s">
        <v>43</v>
      </c>
      <c r="F63" s="26" t="s">
        <v>242</v>
      </c>
      <c r="G63" s="1" t="s">
        <v>251</v>
      </c>
      <c r="H63" s="13">
        <v>18.483333300000002</v>
      </c>
      <c r="I63" s="12">
        <v>31.816666699999999</v>
      </c>
      <c r="J63" s="1">
        <v>23623.299999999996</v>
      </c>
      <c r="K63" s="1">
        <f t="shared" si="1"/>
        <v>23623.299999999996</v>
      </c>
      <c r="L63" s="1">
        <f t="shared" si="19"/>
        <v>0</v>
      </c>
      <c r="M63" s="1">
        <f t="shared" si="18"/>
        <v>0</v>
      </c>
      <c r="N63" s="1" t="s">
        <v>8</v>
      </c>
      <c r="O63" s="1">
        <v>0</v>
      </c>
      <c r="P63" s="1" t="s">
        <v>36</v>
      </c>
      <c r="Q63" s="1">
        <v>10271</v>
      </c>
      <c r="R63" s="1">
        <v>23623.299999999996</v>
      </c>
    </row>
    <row r="64" spans="1:18">
      <c r="A64" s="1">
        <f t="shared" si="12"/>
        <v>63</v>
      </c>
      <c r="B64" s="1" t="s">
        <v>289</v>
      </c>
      <c r="C64" s="1" t="s">
        <v>14</v>
      </c>
      <c r="D64" s="1" t="s">
        <v>22</v>
      </c>
      <c r="E64" s="1" t="s">
        <v>43</v>
      </c>
      <c r="F64" s="26" t="s">
        <v>242</v>
      </c>
      <c r="G64" s="1" t="s">
        <v>251</v>
      </c>
      <c r="H64" s="13">
        <v>18.483333300000002</v>
      </c>
      <c r="I64" s="12">
        <v>31.816666699999999</v>
      </c>
      <c r="J64" s="1">
        <v>23623.299999999996</v>
      </c>
      <c r="K64" s="1">
        <f t="shared" si="1"/>
        <v>23623.299999999996</v>
      </c>
      <c r="L64" s="1">
        <f t="shared" si="19"/>
        <v>0</v>
      </c>
      <c r="M64" s="1">
        <f t="shared" si="18"/>
        <v>0</v>
      </c>
      <c r="N64" s="1" t="s">
        <v>8</v>
      </c>
      <c r="O64" s="1">
        <v>0</v>
      </c>
      <c r="P64" s="1" t="s">
        <v>36</v>
      </c>
      <c r="Q64" s="1">
        <v>10271</v>
      </c>
      <c r="R64" s="1">
        <v>23623.299999999996</v>
      </c>
    </row>
    <row r="65" spans="1:18">
      <c r="A65" s="1">
        <f t="shared" si="12"/>
        <v>64</v>
      </c>
      <c r="B65" s="1" t="s">
        <v>289</v>
      </c>
      <c r="C65" s="1" t="s">
        <v>14</v>
      </c>
      <c r="D65" s="1" t="s">
        <v>22</v>
      </c>
      <c r="E65" s="1" t="s">
        <v>43</v>
      </c>
      <c r="F65" s="26" t="s">
        <v>242</v>
      </c>
      <c r="G65" s="1" t="s">
        <v>251</v>
      </c>
      <c r="H65" s="13">
        <v>18.483333300000002</v>
      </c>
      <c r="I65" s="12">
        <v>31.816666699999999</v>
      </c>
      <c r="J65" s="1">
        <v>23623.299999999996</v>
      </c>
      <c r="K65" s="1">
        <f t="shared" si="1"/>
        <v>23623.299999999996</v>
      </c>
      <c r="L65" s="1">
        <f t="shared" si="19"/>
        <v>0</v>
      </c>
      <c r="M65" s="1">
        <f t="shared" si="18"/>
        <v>0</v>
      </c>
      <c r="N65" s="1" t="s">
        <v>8</v>
      </c>
      <c r="O65" s="1">
        <v>0</v>
      </c>
      <c r="P65" s="1" t="s">
        <v>36</v>
      </c>
      <c r="Q65" s="1">
        <v>10271</v>
      </c>
      <c r="R65" s="1">
        <v>23623.299999999996</v>
      </c>
    </row>
    <row r="66" spans="1:18">
      <c r="A66" s="1">
        <f t="shared" si="12"/>
        <v>65</v>
      </c>
      <c r="B66" s="1" t="s">
        <v>289</v>
      </c>
      <c r="C66" s="1" t="s">
        <v>14</v>
      </c>
      <c r="D66" s="1" t="s">
        <v>22</v>
      </c>
      <c r="E66" s="1" t="s">
        <v>43</v>
      </c>
      <c r="F66" s="26" t="s">
        <v>242</v>
      </c>
      <c r="G66" s="1" t="s">
        <v>251</v>
      </c>
      <c r="H66" s="13">
        <v>18.483333300000002</v>
      </c>
      <c r="I66" s="12">
        <v>31.816666699999999</v>
      </c>
      <c r="J66" s="1">
        <v>23623.299999999996</v>
      </c>
      <c r="K66" s="1">
        <f t="shared" si="1"/>
        <v>23623.299999999996</v>
      </c>
      <c r="L66" s="1">
        <f t="shared" si="19"/>
        <v>0</v>
      </c>
      <c r="M66" s="1">
        <f t="shared" si="18"/>
        <v>0</v>
      </c>
      <c r="N66" s="1" t="s">
        <v>8</v>
      </c>
      <c r="O66" s="1">
        <v>0</v>
      </c>
      <c r="P66" s="1" t="s">
        <v>36</v>
      </c>
      <c r="Q66" s="1">
        <v>10271</v>
      </c>
      <c r="R66" s="1">
        <v>23623.299999999996</v>
      </c>
    </row>
  </sheetData>
  <pageMargins left="0.7" right="0.7" top="0.75" bottom="0.75" header="0.3" footer="0.3"/>
  <pageSetup orientation="portrait" copies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68"/>
  <sheetViews>
    <sheetView topLeftCell="B136" workbookViewId="0">
      <selection activeCell="B136" sqref="B136:B168"/>
    </sheetView>
  </sheetViews>
  <sheetFormatPr defaultRowHeight="11.25"/>
  <cols>
    <col min="1" max="1" width="8.140625" style="1" customWidth="1"/>
    <col min="2" max="2" width="19.5703125" style="1" customWidth="1"/>
    <col min="3" max="3" width="9.140625" style="1" customWidth="1"/>
    <col min="4" max="4" width="8.140625" style="1" customWidth="1"/>
    <col min="5" max="5" width="11.85546875" style="1" customWidth="1"/>
    <col min="6" max="6" width="12.7109375" style="1" customWidth="1"/>
    <col min="7" max="7" width="12.140625" style="1" customWidth="1"/>
    <col min="8" max="12" width="9" style="1" customWidth="1"/>
    <col min="13" max="13" width="14.28515625" style="1" customWidth="1"/>
    <col min="14" max="14" width="8.85546875" style="1" customWidth="1"/>
    <col min="15" max="15" width="7.85546875" style="1" customWidth="1"/>
    <col min="16" max="16" width="8" style="1" customWidth="1"/>
    <col min="17" max="16384" width="9.140625" style="1"/>
  </cols>
  <sheetData>
    <row r="1" spans="1:18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29</v>
      </c>
      <c r="F1" s="2" t="s">
        <v>20</v>
      </c>
      <c r="G1" s="2" t="s">
        <v>54</v>
      </c>
      <c r="H1" s="2" t="s">
        <v>50</v>
      </c>
      <c r="I1" s="2" t="s">
        <v>51</v>
      </c>
      <c r="J1" s="2" t="s">
        <v>52</v>
      </c>
      <c r="K1" s="2" t="s">
        <v>57</v>
      </c>
      <c r="L1" s="2" t="s">
        <v>53</v>
      </c>
      <c r="M1" s="2" t="s">
        <v>60</v>
      </c>
      <c r="N1" s="2" t="s">
        <v>21</v>
      </c>
      <c r="O1" s="2" t="s">
        <v>27</v>
      </c>
      <c r="P1" s="2" t="s">
        <v>12</v>
      </c>
      <c r="Q1" s="2" t="s">
        <v>58</v>
      </c>
      <c r="R1" s="2" t="s">
        <v>59</v>
      </c>
    </row>
    <row r="2" spans="1:18">
      <c r="A2" s="1">
        <v>1</v>
      </c>
      <c r="B2" s="1" t="s">
        <v>55</v>
      </c>
      <c r="C2" s="1" t="s">
        <v>44</v>
      </c>
      <c r="D2" s="1" t="s">
        <v>22</v>
      </c>
      <c r="E2" s="1" t="s">
        <v>45</v>
      </c>
      <c r="F2" s="30" t="s">
        <v>252</v>
      </c>
      <c r="G2" s="28" t="s">
        <v>252</v>
      </c>
      <c r="J2" s="1">
        <v>45379</v>
      </c>
      <c r="K2" s="1">
        <f>J2-L2</f>
        <v>42137.642857142855</v>
      </c>
      <c r="L2" s="1">
        <f>M2*J2</f>
        <v>3241.3571428571427</v>
      </c>
      <c r="M2" s="8">
        <f>1/14</f>
        <v>7.1428571428571425E-2</v>
      </c>
      <c r="N2" s="1" t="s">
        <v>24</v>
      </c>
      <c r="O2" s="1">
        <v>0</v>
      </c>
      <c r="P2" s="1" t="s">
        <v>36</v>
      </c>
      <c r="Q2" s="1">
        <v>45379</v>
      </c>
      <c r="R2" s="1">
        <v>45379</v>
      </c>
    </row>
    <row r="3" spans="1:18">
      <c r="A3" s="1">
        <f t="shared" ref="A3:A8" si="0">A2+1</f>
        <v>2</v>
      </c>
      <c r="B3" s="1" t="s">
        <v>55</v>
      </c>
      <c r="C3" s="1" t="s">
        <v>44</v>
      </c>
      <c r="D3" s="1" t="s">
        <v>22</v>
      </c>
      <c r="E3" s="1" t="s">
        <v>45</v>
      </c>
      <c r="F3" s="30" t="s">
        <v>252</v>
      </c>
      <c r="G3" s="28" t="s">
        <v>252</v>
      </c>
      <c r="J3" s="1">
        <v>45379</v>
      </c>
      <c r="K3" s="1">
        <f t="shared" ref="K3:K66" si="1">J3-L3</f>
        <v>42137.642857142855</v>
      </c>
      <c r="L3" s="1">
        <f t="shared" ref="L3:L16" si="2">M3*J3</f>
        <v>3241.3571428571427</v>
      </c>
      <c r="M3" s="8">
        <f t="shared" ref="M3:M15" si="3">1/14</f>
        <v>7.1428571428571425E-2</v>
      </c>
      <c r="N3" s="1" t="s">
        <v>24</v>
      </c>
      <c r="O3" s="1">
        <v>1</v>
      </c>
      <c r="P3" s="1" t="s">
        <v>36</v>
      </c>
      <c r="Q3" s="1">
        <v>45379</v>
      </c>
      <c r="R3" s="1">
        <v>45379</v>
      </c>
    </row>
    <row r="4" spans="1:18">
      <c r="A4" s="1">
        <f t="shared" si="0"/>
        <v>3</v>
      </c>
      <c r="B4" s="1" t="s">
        <v>55</v>
      </c>
      <c r="C4" s="1" t="s">
        <v>44</v>
      </c>
      <c r="D4" s="1" t="s">
        <v>22</v>
      </c>
      <c r="E4" s="1" t="s">
        <v>45</v>
      </c>
      <c r="F4" s="30" t="s">
        <v>252</v>
      </c>
      <c r="G4" s="28" t="s">
        <v>252</v>
      </c>
      <c r="J4" s="1">
        <v>45379</v>
      </c>
      <c r="K4" s="1">
        <f t="shared" si="1"/>
        <v>42137.642857142855</v>
      </c>
      <c r="L4" s="1">
        <f t="shared" si="2"/>
        <v>3241.3571428571427</v>
      </c>
      <c r="M4" s="8">
        <f t="shared" si="3"/>
        <v>7.1428571428571425E-2</v>
      </c>
      <c r="N4" s="1" t="s">
        <v>24</v>
      </c>
      <c r="O4" s="1">
        <v>0</v>
      </c>
      <c r="P4" s="1" t="s">
        <v>36</v>
      </c>
      <c r="Q4" s="1">
        <v>45379</v>
      </c>
      <c r="R4" s="1">
        <v>45379</v>
      </c>
    </row>
    <row r="5" spans="1:18">
      <c r="A5" s="1">
        <f t="shared" si="0"/>
        <v>4</v>
      </c>
      <c r="B5" s="1" t="s">
        <v>55</v>
      </c>
      <c r="C5" s="1" t="s">
        <v>44</v>
      </c>
      <c r="D5" s="1" t="s">
        <v>22</v>
      </c>
      <c r="E5" s="1" t="s">
        <v>45</v>
      </c>
      <c r="F5" s="30" t="s">
        <v>252</v>
      </c>
      <c r="G5" s="28" t="s">
        <v>252</v>
      </c>
      <c r="J5" s="1">
        <v>45379</v>
      </c>
      <c r="K5" s="1">
        <f t="shared" si="1"/>
        <v>42137.642857142855</v>
      </c>
      <c r="L5" s="1">
        <f t="shared" si="2"/>
        <v>3241.3571428571427</v>
      </c>
      <c r="M5" s="8">
        <f t="shared" si="3"/>
        <v>7.1428571428571425E-2</v>
      </c>
      <c r="N5" s="1" t="s">
        <v>24</v>
      </c>
      <c r="O5" s="1">
        <v>0</v>
      </c>
      <c r="P5" s="1" t="s">
        <v>36</v>
      </c>
      <c r="Q5" s="1">
        <v>45379</v>
      </c>
      <c r="R5" s="1">
        <v>45379</v>
      </c>
    </row>
    <row r="6" spans="1:18">
      <c r="A6" s="1">
        <f t="shared" si="0"/>
        <v>5</v>
      </c>
      <c r="B6" s="1" t="s">
        <v>55</v>
      </c>
      <c r="C6" s="1" t="s">
        <v>44</v>
      </c>
      <c r="D6" s="1" t="s">
        <v>22</v>
      </c>
      <c r="E6" s="1" t="s">
        <v>45</v>
      </c>
      <c r="F6" s="30" t="s">
        <v>252</v>
      </c>
      <c r="G6" s="28" t="s">
        <v>252</v>
      </c>
      <c r="J6" s="1">
        <v>45379</v>
      </c>
      <c r="K6" s="1">
        <f t="shared" si="1"/>
        <v>42137.642857142855</v>
      </c>
      <c r="L6" s="1">
        <f t="shared" si="2"/>
        <v>3241.3571428571427</v>
      </c>
      <c r="M6" s="8">
        <f t="shared" si="3"/>
        <v>7.1428571428571425E-2</v>
      </c>
      <c r="N6" s="1" t="s">
        <v>24</v>
      </c>
      <c r="O6" s="1">
        <v>0</v>
      </c>
      <c r="P6" s="1" t="s">
        <v>36</v>
      </c>
      <c r="Q6" s="1">
        <v>45379</v>
      </c>
      <c r="R6" s="1">
        <v>45379</v>
      </c>
    </row>
    <row r="7" spans="1:18">
      <c r="A7" s="1">
        <f t="shared" si="0"/>
        <v>6</v>
      </c>
      <c r="B7" s="1" t="s">
        <v>55</v>
      </c>
      <c r="C7" s="1" t="s">
        <v>44</v>
      </c>
      <c r="D7" s="1" t="s">
        <v>22</v>
      </c>
      <c r="E7" s="1" t="s">
        <v>45</v>
      </c>
      <c r="F7" s="30" t="s">
        <v>252</v>
      </c>
      <c r="G7" s="28" t="s">
        <v>252</v>
      </c>
      <c r="J7" s="1">
        <v>45379</v>
      </c>
      <c r="K7" s="1">
        <f t="shared" si="1"/>
        <v>42137.642857142855</v>
      </c>
      <c r="L7" s="1">
        <f t="shared" si="2"/>
        <v>3241.3571428571427</v>
      </c>
      <c r="M7" s="8">
        <f t="shared" si="3"/>
        <v>7.1428571428571425E-2</v>
      </c>
      <c r="N7" s="1" t="s">
        <v>24</v>
      </c>
      <c r="O7" s="1">
        <v>0</v>
      </c>
      <c r="P7" s="1" t="s">
        <v>36</v>
      </c>
      <c r="Q7" s="1">
        <v>45379</v>
      </c>
      <c r="R7" s="1">
        <v>45379</v>
      </c>
    </row>
    <row r="8" spans="1:18">
      <c r="A8" s="1">
        <f t="shared" si="0"/>
        <v>7</v>
      </c>
      <c r="B8" s="1" t="s">
        <v>55</v>
      </c>
      <c r="C8" s="1" t="s">
        <v>44</v>
      </c>
      <c r="D8" s="1" t="s">
        <v>22</v>
      </c>
      <c r="E8" s="1" t="s">
        <v>45</v>
      </c>
      <c r="F8" s="30" t="s">
        <v>252</v>
      </c>
      <c r="G8" s="28" t="s">
        <v>252</v>
      </c>
      <c r="J8" s="1">
        <v>45379</v>
      </c>
      <c r="K8" s="1">
        <f t="shared" si="1"/>
        <v>42137.642857142855</v>
      </c>
      <c r="L8" s="1">
        <f t="shared" si="2"/>
        <v>3241.3571428571427</v>
      </c>
      <c r="M8" s="8">
        <f t="shared" si="3"/>
        <v>7.1428571428571425E-2</v>
      </c>
      <c r="N8" s="1" t="s">
        <v>24</v>
      </c>
      <c r="O8" s="1">
        <v>0</v>
      </c>
      <c r="P8" s="1" t="s">
        <v>36</v>
      </c>
      <c r="Q8" s="1">
        <v>45379</v>
      </c>
      <c r="R8" s="1">
        <v>45379</v>
      </c>
    </row>
    <row r="9" spans="1:18">
      <c r="A9" s="1">
        <f>A8+1</f>
        <v>8</v>
      </c>
      <c r="B9" s="1" t="s">
        <v>55</v>
      </c>
      <c r="C9" s="1" t="s">
        <v>44</v>
      </c>
      <c r="D9" s="1" t="s">
        <v>22</v>
      </c>
      <c r="E9" s="1" t="s">
        <v>45</v>
      </c>
      <c r="F9" s="30" t="s">
        <v>252</v>
      </c>
      <c r="G9" s="28" t="s">
        <v>252</v>
      </c>
      <c r="J9" s="1">
        <v>45379</v>
      </c>
      <c r="K9" s="1">
        <f t="shared" si="1"/>
        <v>42137.642857142855</v>
      </c>
      <c r="L9" s="1">
        <f t="shared" si="2"/>
        <v>3241.3571428571427</v>
      </c>
      <c r="M9" s="8">
        <f t="shared" si="3"/>
        <v>7.1428571428571425E-2</v>
      </c>
      <c r="N9" s="1" t="s">
        <v>24</v>
      </c>
      <c r="O9" s="1">
        <v>0</v>
      </c>
      <c r="P9" s="1" t="s">
        <v>36</v>
      </c>
      <c r="Q9" s="1">
        <v>45379</v>
      </c>
      <c r="R9" s="1">
        <v>45379</v>
      </c>
    </row>
    <row r="10" spans="1:18">
      <c r="A10" s="1">
        <f t="shared" ref="A10:A32" si="4">A9+1</f>
        <v>9</v>
      </c>
      <c r="B10" s="1" t="s">
        <v>55</v>
      </c>
      <c r="C10" s="1" t="s">
        <v>44</v>
      </c>
      <c r="D10" s="1" t="s">
        <v>22</v>
      </c>
      <c r="E10" s="1" t="s">
        <v>45</v>
      </c>
      <c r="F10" s="30" t="s">
        <v>252</v>
      </c>
      <c r="G10" s="28" t="s">
        <v>252</v>
      </c>
      <c r="J10" s="1">
        <v>45379</v>
      </c>
      <c r="K10" s="1">
        <f t="shared" si="1"/>
        <v>42137.642857142855</v>
      </c>
      <c r="L10" s="1">
        <f t="shared" si="2"/>
        <v>3241.3571428571427</v>
      </c>
      <c r="M10" s="8">
        <f t="shared" si="3"/>
        <v>7.1428571428571425E-2</v>
      </c>
      <c r="N10" s="1" t="s">
        <v>24</v>
      </c>
      <c r="O10" s="1">
        <v>0</v>
      </c>
      <c r="P10" s="1" t="s">
        <v>36</v>
      </c>
      <c r="Q10" s="1">
        <v>45379</v>
      </c>
      <c r="R10" s="1">
        <v>45379</v>
      </c>
    </row>
    <row r="11" spans="1:18">
      <c r="A11" s="1">
        <f t="shared" si="4"/>
        <v>10</v>
      </c>
      <c r="B11" s="1" t="s">
        <v>55</v>
      </c>
      <c r="C11" s="1" t="s">
        <v>44</v>
      </c>
      <c r="D11" s="1" t="s">
        <v>22</v>
      </c>
      <c r="E11" s="1" t="s">
        <v>45</v>
      </c>
      <c r="F11" s="30" t="s">
        <v>252</v>
      </c>
      <c r="G11" s="28" t="s">
        <v>252</v>
      </c>
      <c r="J11" s="1">
        <v>45379</v>
      </c>
      <c r="K11" s="1">
        <f t="shared" si="1"/>
        <v>42137.642857142855</v>
      </c>
      <c r="L11" s="1">
        <f t="shared" si="2"/>
        <v>3241.3571428571427</v>
      </c>
      <c r="M11" s="8">
        <f t="shared" si="3"/>
        <v>7.1428571428571425E-2</v>
      </c>
      <c r="N11" s="1" t="s">
        <v>24</v>
      </c>
      <c r="O11" s="1">
        <v>0</v>
      </c>
      <c r="P11" s="1" t="s">
        <v>36</v>
      </c>
      <c r="Q11" s="1">
        <v>45379</v>
      </c>
      <c r="R11" s="1">
        <v>45379</v>
      </c>
    </row>
    <row r="12" spans="1:18">
      <c r="A12" s="1">
        <f t="shared" si="4"/>
        <v>11</v>
      </c>
      <c r="B12" s="1" t="s">
        <v>55</v>
      </c>
      <c r="C12" s="1" t="s">
        <v>44</v>
      </c>
      <c r="D12" s="1" t="s">
        <v>22</v>
      </c>
      <c r="E12" s="1" t="s">
        <v>45</v>
      </c>
      <c r="F12" s="30" t="s">
        <v>252</v>
      </c>
      <c r="G12" s="28" t="s">
        <v>252</v>
      </c>
      <c r="J12" s="1">
        <v>45379</v>
      </c>
      <c r="K12" s="1">
        <f t="shared" si="1"/>
        <v>42137.642857142855</v>
      </c>
      <c r="L12" s="1">
        <f t="shared" si="2"/>
        <v>3241.3571428571427</v>
      </c>
      <c r="M12" s="8">
        <f t="shared" si="3"/>
        <v>7.1428571428571425E-2</v>
      </c>
      <c r="N12" s="1" t="s">
        <v>24</v>
      </c>
      <c r="O12" s="1">
        <v>0</v>
      </c>
      <c r="P12" s="1" t="s">
        <v>36</v>
      </c>
      <c r="Q12" s="1">
        <v>45379</v>
      </c>
      <c r="R12" s="1">
        <v>45379</v>
      </c>
    </row>
    <row r="13" spans="1:18">
      <c r="A13" s="1">
        <f t="shared" si="4"/>
        <v>12</v>
      </c>
      <c r="B13" s="1" t="s">
        <v>55</v>
      </c>
      <c r="C13" s="1" t="s">
        <v>44</v>
      </c>
      <c r="D13" s="1" t="s">
        <v>22</v>
      </c>
      <c r="E13" s="1" t="s">
        <v>45</v>
      </c>
      <c r="F13" s="30" t="s">
        <v>252</v>
      </c>
      <c r="G13" s="28" t="s">
        <v>252</v>
      </c>
      <c r="J13" s="1">
        <v>45379</v>
      </c>
      <c r="K13" s="1">
        <f t="shared" si="1"/>
        <v>42137.642857142855</v>
      </c>
      <c r="L13" s="1">
        <f t="shared" si="2"/>
        <v>3241.3571428571427</v>
      </c>
      <c r="M13" s="8">
        <f t="shared" si="3"/>
        <v>7.1428571428571425E-2</v>
      </c>
      <c r="N13" s="1" t="s">
        <v>24</v>
      </c>
      <c r="O13" s="1">
        <v>0</v>
      </c>
      <c r="P13" s="1" t="s">
        <v>36</v>
      </c>
      <c r="Q13" s="1">
        <v>45379</v>
      </c>
      <c r="R13" s="1">
        <v>45379</v>
      </c>
    </row>
    <row r="14" spans="1:18">
      <c r="A14" s="1">
        <f t="shared" si="4"/>
        <v>13</v>
      </c>
      <c r="B14" s="1" t="s">
        <v>55</v>
      </c>
      <c r="C14" s="1" t="s">
        <v>44</v>
      </c>
      <c r="D14" s="1" t="s">
        <v>22</v>
      </c>
      <c r="E14" s="1" t="s">
        <v>45</v>
      </c>
      <c r="F14" s="30" t="s">
        <v>252</v>
      </c>
      <c r="G14" s="28" t="s">
        <v>252</v>
      </c>
      <c r="J14" s="1">
        <v>45379</v>
      </c>
      <c r="K14" s="1">
        <f t="shared" si="1"/>
        <v>42137.642857142855</v>
      </c>
      <c r="L14" s="1">
        <f t="shared" si="2"/>
        <v>3241.3571428571427</v>
      </c>
      <c r="M14" s="8">
        <f t="shared" si="3"/>
        <v>7.1428571428571425E-2</v>
      </c>
      <c r="N14" s="1" t="s">
        <v>24</v>
      </c>
      <c r="O14" s="1">
        <v>0</v>
      </c>
      <c r="P14" s="1" t="s">
        <v>36</v>
      </c>
      <c r="Q14" s="1">
        <v>45379</v>
      </c>
      <c r="R14" s="1">
        <v>45379</v>
      </c>
    </row>
    <row r="15" spans="1:18">
      <c r="A15" s="1">
        <f t="shared" si="4"/>
        <v>14</v>
      </c>
      <c r="B15" s="1" t="s">
        <v>55</v>
      </c>
      <c r="C15" s="1" t="s">
        <v>44</v>
      </c>
      <c r="D15" s="1" t="s">
        <v>22</v>
      </c>
      <c r="E15" s="1" t="s">
        <v>45</v>
      </c>
      <c r="F15" s="30" t="s">
        <v>252</v>
      </c>
      <c r="G15" s="28" t="s">
        <v>252</v>
      </c>
      <c r="J15" s="1">
        <v>45379</v>
      </c>
      <c r="K15" s="1">
        <f t="shared" si="1"/>
        <v>42137.642857142855</v>
      </c>
      <c r="L15" s="1">
        <f t="shared" si="2"/>
        <v>3241.3571428571427</v>
      </c>
      <c r="M15" s="8">
        <f t="shared" si="3"/>
        <v>7.1428571428571425E-2</v>
      </c>
      <c r="N15" s="1" t="s">
        <v>24</v>
      </c>
      <c r="O15" s="1">
        <v>0</v>
      </c>
      <c r="P15" s="1" t="s">
        <v>36</v>
      </c>
      <c r="Q15" s="1">
        <v>45379</v>
      </c>
      <c r="R15" s="1">
        <v>45379</v>
      </c>
    </row>
    <row r="16" spans="1:18">
      <c r="A16" s="1">
        <f t="shared" si="4"/>
        <v>15</v>
      </c>
      <c r="B16" s="1" t="s">
        <v>55</v>
      </c>
      <c r="C16" s="1" t="s">
        <v>44</v>
      </c>
      <c r="D16" s="1" t="s">
        <v>22</v>
      </c>
      <c r="E16" s="1" t="s">
        <v>45</v>
      </c>
      <c r="F16" s="30" t="s">
        <v>263</v>
      </c>
      <c r="G16" s="1" t="s">
        <v>253</v>
      </c>
      <c r="H16" s="12">
        <v>12.051272000000001</v>
      </c>
      <c r="I16" s="12">
        <v>24.880721000000001</v>
      </c>
      <c r="J16" s="1">
        <v>244931.59999999998</v>
      </c>
      <c r="K16" s="1">
        <f t="shared" si="1"/>
        <v>244931.59999999998</v>
      </c>
      <c r="L16" s="1">
        <f t="shared" si="2"/>
        <v>0</v>
      </c>
      <c r="M16" s="1">
        <f>0/14</f>
        <v>0</v>
      </c>
      <c r="N16" s="1" t="s">
        <v>24</v>
      </c>
      <c r="O16" s="1">
        <v>0</v>
      </c>
      <c r="P16" s="1" t="s">
        <v>36</v>
      </c>
      <c r="Q16" s="1">
        <v>106492</v>
      </c>
      <c r="R16" s="1">
        <v>244931.59999999998</v>
      </c>
    </row>
    <row r="17" spans="1:18">
      <c r="A17" s="1">
        <f t="shared" si="4"/>
        <v>16</v>
      </c>
      <c r="B17" s="1" t="s">
        <v>55</v>
      </c>
      <c r="C17" s="1" t="s">
        <v>44</v>
      </c>
      <c r="D17" s="1" t="s">
        <v>22</v>
      </c>
      <c r="E17" s="1" t="s">
        <v>45</v>
      </c>
      <c r="F17" s="30" t="s">
        <v>263</v>
      </c>
      <c r="G17" s="1" t="s">
        <v>253</v>
      </c>
      <c r="H17" s="12">
        <v>12.051272000000001</v>
      </c>
      <c r="I17" s="12">
        <v>24.880721000000001</v>
      </c>
      <c r="J17" s="1">
        <v>244931.59999999998</v>
      </c>
      <c r="K17" s="1">
        <f t="shared" si="1"/>
        <v>244931.59999999998</v>
      </c>
      <c r="L17" s="1">
        <f t="shared" ref="L17:L30" si="5">M17*J17</f>
        <v>0</v>
      </c>
      <c r="M17" s="1">
        <f t="shared" ref="M17:M29" si="6">0/14</f>
        <v>0</v>
      </c>
      <c r="N17" s="1" t="s">
        <v>24</v>
      </c>
      <c r="O17" s="1">
        <v>0</v>
      </c>
      <c r="P17" s="1" t="s">
        <v>36</v>
      </c>
      <c r="Q17" s="1">
        <v>106492</v>
      </c>
      <c r="R17" s="1">
        <v>244931.59999999998</v>
      </c>
    </row>
    <row r="18" spans="1:18">
      <c r="A18" s="1">
        <f t="shared" si="4"/>
        <v>17</v>
      </c>
      <c r="B18" s="1" t="s">
        <v>55</v>
      </c>
      <c r="C18" s="1" t="s">
        <v>44</v>
      </c>
      <c r="D18" s="1" t="s">
        <v>22</v>
      </c>
      <c r="E18" s="1" t="s">
        <v>45</v>
      </c>
      <c r="F18" s="30" t="s">
        <v>263</v>
      </c>
      <c r="G18" s="1" t="s">
        <v>253</v>
      </c>
      <c r="H18" s="12">
        <v>12.051272000000001</v>
      </c>
      <c r="I18" s="12">
        <v>24.880721000000001</v>
      </c>
      <c r="J18" s="1">
        <v>244931.59999999998</v>
      </c>
      <c r="K18" s="1">
        <f t="shared" si="1"/>
        <v>244931.59999999998</v>
      </c>
      <c r="L18" s="1">
        <f t="shared" si="5"/>
        <v>0</v>
      </c>
      <c r="M18" s="1">
        <f t="shared" si="6"/>
        <v>0</v>
      </c>
      <c r="N18" s="1" t="s">
        <v>24</v>
      </c>
      <c r="O18" s="1">
        <v>0</v>
      </c>
      <c r="P18" s="1" t="s">
        <v>36</v>
      </c>
      <c r="Q18" s="1">
        <v>106492</v>
      </c>
      <c r="R18" s="1">
        <v>244931.59999999998</v>
      </c>
    </row>
    <row r="19" spans="1:18">
      <c r="A19" s="1">
        <f t="shared" si="4"/>
        <v>18</v>
      </c>
      <c r="B19" s="1" t="s">
        <v>55</v>
      </c>
      <c r="C19" s="1" t="s">
        <v>44</v>
      </c>
      <c r="D19" s="1" t="s">
        <v>22</v>
      </c>
      <c r="E19" s="1" t="s">
        <v>45</v>
      </c>
      <c r="F19" s="30" t="s">
        <v>263</v>
      </c>
      <c r="G19" s="1" t="s">
        <v>253</v>
      </c>
      <c r="H19" s="12">
        <v>12.051272000000001</v>
      </c>
      <c r="I19" s="12">
        <v>24.880721000000001</v>
      </c>
      <c r="J19" s="1">
        <v>244931.59999999998</v>
      </c>
      <c r="K19" s="1">
        <f t="shared" si="1"/>
        <v>244931.59999999998</v>
      </c>
      <c r="L19" s="1">
        <f t="shared" si="5"/>
        <v>0</v>
      </c>
      <c r="M19" s="1">
        <f t="shared" si="6"/>
        <v>0</v>
      </c>
      <c r="N19" s="1" t="s">
        <v>24</v>
      </c>
      <c r="O19" s="1">
        <v>0</v>
      </c>
      <c r="P19" s="1" t="s">
        <v>36</v>
      </c>
      <c r="Q19" s="1">
        <v>106492</v>
      </c>
      <c r="R19" s="1">
        <v>244931.59999999998</v>
      </c>
    </row>
    <row r="20" spans="1:18">
      <c r="A20" s="1">
        <f t="shared" si="4"/>
        <v>19</v>
      </c>
      <c r="B20" s="1" t="s">
        <v>55</v>
      </c>
      <c r="C20" s="1" t="s">
        <v>44</v>
      </c>
      <c r="D20" s="1" t="s">
        <v>22</v>
      </c>
      <c r="E20" s="1" t="s">
        <v>45</v>
      </c>
      <c r="F20" s="30" t="s">
        <v>263</v>
      </c>
      <c r="G20" s="1" t="s">
        <v>253</v>
      </c>
      <c r="H20" s="12">
        <v>12.051272000000001</v>
      </c>
      <c r="I20" s="12">
        <v>24.880721000000001</v>
      </c>
      <c r="J20" s="1">
        <v>244931.59999999998</v>
      </c>
      <c r="K20" s="1">
        <f t="shared" si="1"/>
        <v>244931.59999999998</v>
      </c>
      <c r="L20" s="1">
        <f t="shared" si="5"/>
        <v>0</v>
      </c>
      <c r="M20" s="1">
        <f t="shared" si="6"/>
        <v>0</v>
      </c>
      <c r="N20" s="1" t="s">
        <v>24</v>
      </c>
      <c r="O20" s="1">
        <v>0</v>
      </c>
      <c r="P20" s="1" t="s">
        <v>36</v>
      </c>
      <c r="Q20" s="1">
        <v>106492</v>
      </c>
      <c r="R20" s="1">
        <v>244931.59999999998</v>
      </c>
    </row>
    <row r="21" spans="1:18">
      <c r="A21" s="1">
        <f t="shared" si="4"/>
        <v>20</v>
      </c>
      <c r="B21" s="1" t="s">
        <v>55</v>
      </c>
      <c r="C21" s="1" t="s">
        <v>44</v>
      </c>
      <c r="D21" s="1" t="s">
        <v>22</v>
      </c>
      <c r="E21" s="1" t="s">
        <v>45</v>
      </c>
      <c r="F21" s="30" t="s">
        <v>263</v>
      </c>
      <c r="G21" s="1" t="s">
        <v>253</v>
      </c>
      <c r="H21" s="12">
        <v>12.051272000000001</v>
      </c>
      <c r="I21" s="12">
        <v>24.880721000000001</v>
      </c>
      <c r="J21" s="1">
        <v>244931.59999999998</v>
      </c>
      <c r="K21" s="1">
        <f t="shared" si="1"/>
        <v>244931.59999999998</v>
      </c>
      <c r="L21" s="1">
        <f t="shared" si="5"/>
        <v>0</v>
      </c>
      <c r="M21" s="1">
        <f t="shared" si="6"/>
        <v>0</v>
      </c>
      <c r="N21" s="1" t="s">
        <v>24</v>
      </c>
      <c r="O21" s="1">
        <v>0</v>
      </c>
      <c r="P21" s="1" t="s">
        <v>36</v>
      </c>
      <c r="Q21" s="1">
        <v>106492</v>
      </c>
      <c r="R21" s="1">
        <v>244931.59999999998</v>
      </c>
    </row>
    <row r="22" spans="1:18">
      <c r="A22" s="1">
        <f t="shared" si="4"/>
        <v>21</v>
      </c>
      <c r="B22" s="1" t="s">
        <v>55</v>
      </c>
      <c r="C22" s="1" t="s">
        <v>44</v>
      </c>
      <c r="D22" s="1" t="s">
        <v>22</v>
      </c>
      <c r="E22" s="1" t="s">
        <v>45</v>
      </c>
      <c r="F22" s="30" t="s">
        <v>263</v>
      </c>
      <c r="G22" s="1" t="s">
        <v>253</v>
      </c>
      <c r="H22" s="12">
        <v>12.051272000000001</v>
      </c>
      <c r="I22" s="12">
        <v>24.880721000000001</v>
      </c>
      <c r="J22" s="1">
        <v>244931.59999999998</v>
      </c>
      <c r="K22" s="1">
        <f t="shared" si="1"/>
        <v>244931.59999999998</v>
      </c>
      <c r="L22" s="1">
        <f t="shared" si="5"/>
        <v>0</v>
      </c>
      <c r="M22" s="1">
        <f t="shared" si="6"/>
        <v>0</v>
      </c>
      <c r="N22" s="1" t="s">
        <v>24</v>
      </c>
      <c r="O22" s="1">
        <v>0</v>
      </c>
      <c r="P22" s="1" t="s">
        <v>36</v>
      </c>
      <c r="Q22" s="1">
        <v>106492</v>
      </c>
      <c r="R22" s="1">
        <v>244931.59999999998</v>
      </c>
    </row>
    <row r="23" spans="1:18">
      <c r="A23" s="1">
        <f t="shared" si="4"/>
        <v>22</v>
      </c>
      <c r="B23" s="1" t="s">
        <v>55</v>
      </c>
      <c r="C23" s="1" t="s">
        <v>44</v>
      </c>
      <c r="D23" s="1" t="s">
        <v>22</v>
      </c>
      <c r="E23" s="1" t="s">
        <v>45</v>
      </c>
      <c r="F23" s="30" t="s">
        <v>263</v>
      </c>
      <c r="G23" s="1" t="s">
        <v>253</v>
      </c>
      <c r="H23" s="12">
        <v>12.051272000000001</v>
      </c>
      <c r="I23" s="12">
        <v>24.880721000000001</v>
      </c>
      <c r="J23" s="1">
        <v>244931.59999999998</v>
      </c>
      <c r="K23" s="1">
        <f t="shared" si="1"/>
        <v>244931.59999999998</v>
      </c>
      <c r="L23" s="1">
        <f t="shared" si="5"/>
        <v>0</v>
      </c>
      <c r="M23" s="1">
        <f t="shared" si="6"/>
        <v>0</v>
      </c>
      <c r="N23" s="1" t="s">
        <v>24</v>
      </c>
      <c r="O23" s="1">
        <v>0</v>
      </c>
      <c r="P23" s="1" t="s">
        <v>36</v>
      </c>
      <c r="Q23" s="1">
        <v>106492</v>
      </c>
      <c r="R23" s="1">
        <v>244931.59999999998</v>
      </c>
    </row>
    <row r="24" spans="1:18">
      <c r="A24" s="1">
        <f t="shared" si="4"/>
        <v>23</v>
      </c>
      <c r="B24" s="1" t="s">
        <v>55</v>
      </c>
      <c r="C24" s="1" t="s">
        <v>44</v>
      </c>
      <c r="D24" s="1" t="s">
        <v>22</v>
      </c>
      <c r="E24" s="1" t="s">
        <v>45</v>
      </c>
      <c r="F24" s="30" t="s">
        <v>263</v>
      </c>
      <c r="G24" s="1" t="s">
        <v>253</v>
      </c>
      <c r="H24" s="12">
        <v>12.051272000000001</v>
      </c>
      <c r="I24" s="12">
        <v>24.880721000000001</v>
      </c>
      <c r="J24" s="1">
        <v>244931.59999999998</v>
      </c>
      <c r="K24" s="1">
        <f t="shared" si="1"/>
        <v>244931.59999999998</v>
      </c>
      <c r="L24" s="1">
        <f t="shared" si="5"/>
        <v>0</v>
      </c>
      <c r="M24" s="1">
        <f t="shared" si="6"/>
        <v>0</v>
      </c>
      <c r="N24" s="1" t="s">
        <v>24</v>
      </c>
      <c r="O24" s="1">
        <v>0</v>
      </c>
      <c r="P24" s="1" t="s">
        <v>36</v>
      </c>
      <c r="Q24" s="1">
        <v>106492</v>
      </c>
      <c r="R24" s="1">
        <v>244931.59999999998</v>
      </c>
    </row>
    <row r="25" spans="1:18">
      <c r="A25" s="1">
        <f t="shared" si="4"/>
        <v>24</v>
      </c>
      <c r="B25" s="1" t="s">
        <v>55</v>
      </c>
      <c r="C25" s="1" t="s">
        <v>44</v>
      </c>
      <c r="D25" s="1" t="s">
        <v>22</v>
      </c>
      <c r="E25" s="1" t="s">
        <v>45</v>
      </c>
      <c r="F25" s="30" t="s">
        <v>263</v>
      </c>
      <c r="G25" s="1" t="s">
        <v>253</v>
      </c>
      <c r="H25" s="12">
        <v>12.051272000000001</v>
      </c>
      <c r="I25" s="12">
        <v>24.880721000000001</v>
      </c>
      <c r="J25" s="1">
        <v>244931.59999999998</v>
      </c>
      <c r="K25" s="1">
        <f t="shared" si="1"/>
        <v>244931.59999999998</v>
      </c>
      <c r="L25" s="1">
        <f t="shared" si="5"/>
        <v>0</v>
      </c>
      <c r="M25" s="1">
        <f t="shared" si="6"/>
        <v>0</v>
      </c>
      <c r="N25" s="1" t="s">
        <v>24</v>
      </c>
      <c r="O25" s="1">
        <v>0</v>
      </c>
      <c r="P25" s="1" t="s">
        <v>36</v>
      </c>
      <c r="Q25" s="1">
        <v>106492</v>
      </c>
      <c r="R25" s="1">
        <v>244931.59999999998</v>
      </c>
    </row>
    <row r="26" spans="1:18">
      <c r="A26" s="1">
        <f t="shared" si="4"/>
        <v>25</v>
      </c>
      <c r="B26" s="1" t="s">
        <v>55</v>
      </c>
      <c r="C26" s="1" t="s">
        <v>44</v>
      </c>
      <c r="D26" s="1" t="s">
        <v>22</v>
      </c>
      <c r="E26" s="1" t="s">
        <v>45</v>
      </c>
      <c r="F26" s="30" t="s">
        <v>263</v>
      </c>
      <c r="G26" s="1" t="s">
        <v>253</v>
      </c>
      <c r="H26" s="12">
        <v>12.051272000000001</v>
      </c>
      <c r="I26" s="12">
        <v>24.880721000000001</v>
      </c>
      <c r="J26" s="1">
        <v>244931.59999999998</v>
      </c>
      <c r="K26" s="1">
        <f t="shared" si="1"/>
        <v>244931.59999999998</v>
      </c>
      <c r="L26" s="1">
        <f t="shared" si="5"/>
        <v>0</v>
      </c>
      <c r="M26" s="1">
        <f t="shared" si="6"/>
        <v>0</v>
      </c>
      <c r="N26" s="1" t="s">
        <v>24</v>
      </c>
      <c r="O26" s="1">
        <v>0</v>
      </c>
      <c r="P26" s="1" t="s">
        <v>36</v>
      </c>
      <c r="Q26" s="1">
        <v>106492</v>
      </c>
      <c r="R26" s="1">
        <v>244931.59999999998</v>
      </c>
    </row>
    <row r="27" spans="1:18">
      <c r="A27" s="1">
        <f t="shared" si="4"/>
        <v>26</v>
      </c>
      <c r="B27" s="1" t="s">
        <v>55</v>
      </c>
      <c r="C27" s="1" t="s">
        <v>44</v>
      </c>
      <c r="D27" s="1" t="s">
        <v>22</v>
      </c>
      <c r="E27" s="1" t="s">
        <v>45</v>
      </c>
      <c r="F27" s="30" t="s">
        <v>263</v>
      </c>
      <c r="G27" s="1" t="s">
        <v>253</v>
      </c>
      <c r="H27" s="12">
        <v>12.051272000000001</v>
      </c>
      <c r="I27" s="12">
        <v>24.880721000000001</v>
      </c>
      <c r="J27" s="1">
        <v>244931.59999999998</v>
      </c>
      <c r="K27" s="1">
        <f t="shared" si="1"/>
        <v>244931.59999999998</v>
      </c>
      <c r="L27" s="1">
        <f t="shared" si="5"/>
        <v>0</v>
      </c>
      <c r="M27" s="1">
        <f t="shared" si="6"/>
        <v>0</v>
      </c>
      <c r="N27" s="1" t="s">
        <v>24</v>
      </c>
      <c r="O27" s="1">
        <v>0</v>
      </c>
      <c r="P27" s="1" t="s">
        <v>36</v>
      </c>
      <c r="Q27" s="1">
        <v>106492</v>
      </c>
      <c r="R27" s="1">
        <v>244931.59999999998</v>
      </c>
    </row>
    <row r="28" spans="1:18">
      <c r="A28" s="1">
        <f t="shared" si="4"/>
        <v>27</v>
      </c>
      <c r="B28" s="1" t="s">
        <v>55</v>
      </c>
      <c r="C28" s="1" t="s">
        <v>44</v>
      </c>
      <c r="D28" s="1" t="s">
        <v>22</v>
      </c>
      <c r="E28" s="1" t="s">
        <v>45</v>
      </c>
      <c r="F28" s="30" t="s">
        <v>263</v>
      </c>
      <c r="G28" s="1" t="s">
        <v>253</v>
      </c>
      <c r="H28" s="12">
        <v>12.051272000000001</v>
      </c>
      <c r="I28" s="12">
        <v>24.880721000000001</v>
      </c>
      <c r="J28" s="1">
        <v>244931.59999999998</v>
      </c>
      <c r="K28" s="1">
        <f t="shared" si="1"/>
        <v>244931.59999999998</v>
      </c>
      <c r="L28" s="1">
        <f t="shared" si="5"/>
        <v>0</v>
      </c>
      <c r="M28" s="1">
        <f t="shared" si="6"/>
        <v>0</v>
      </c>
      <c r="N28" s="1" t="s">
        <v>24</v>
      </c>
      <c r="O28" s="1">
        <v>0</v>
      </c>
      <c r="P28" s="1" t="s">
        <v>36</v>
      </c>
      <c r="Q28" s="1">
        <v>106492</v>
      </c>
      <c r="R28" s="1">
        <v>244931.59999999998</v>
      </c>
    </row>
    <row r="29" spans="1:18">
      <c r="A29" s="1">
        <f t="shared" si="4"/>
        <v>28</v>
      </c>
      <c r="B29" s="1" t="s">
        <v>55</v>
      </c>
      <c r="C29" s="1" t="s">
        <v>44</v>
      </c>
      <c r="D29" s="1" t="s">
        <v>22</v>
      </c>
      <c r="E29" s="1" t="s">
        <v>45</v>
      </c>
      <c r="F29" s="30" t="s">
        <v>263</v>
      </c>
      <c r="G29" s="1" t="s">
        <v>253</v>
      </c>
      <c r="H29" s="12">
        <v>12.051272000000001</v>
      </c>
      <c r="I29" s="12">
        <v>24.880721000000001</v>
      </c>
      <c r="J29" s="1">
        <v>244931.59999999998</v>
      </c>
      <c r="K29" s="1">
        <f t="shared" si="1"/>
        <v>244931.59999999998</v>
      </c>
      <c r="L29" s="1">
        <f t="shared" si="5"/>
        <v>0</v>
      </c>
      <c r="M29" s="1">
        <f t="shared" si="6"/>
        <v>0</v>
      </c>
      <c r="N29" s="1" t="s">
        <v>24</v>
      </c>
      <c r="O29" s="1">
        <v>0</v>
      </c>
      <c r="P29" s="1" t="s">
        <v>36</v>
      </c>
      <c r="Q29" s="1">
        <v>106492</v>
      </c>
      <c r="R29" s="1">
        <v>244931.59999999998</v>
      </c>
    </row>
    <row r="30" spans="1:18">
      <c r="A30" s="1">
        <f t="shared" si="4"/>
        <v>29</v>
      </c>
      <c r="B30" s="1" t="s">
        <v>55</v>
      </c>
      <c r="C30" s="1" t="s">
        <v>44</v>
      </c>
      <c r="D30" s="1" t="s">
        <v>22</v>
      </c>
      <c r="E30" s="1" t="s">
        <v>45</v>
      </c>
      <c r="F30" s="1" t="s">
        <v>264</v>
      </c>
      <c r="G30" s="10" t="s">
        <v>254</v>
      </c>
      <c r="J30" s="1">
        <v>5177.2999999999993</v>
      </c>
      <c r="K30" s="1">
        <f t="shared" si="1"/>
        <v>4437.6857142857134</v>
      </c>
      <c r="L30" s="1">
        <f t="shared" si="5"/>
        <v>739.61428571428553</v>
      </c>
      <c r="M30" s="8">
        <f>2/14</f>
        <v>0.14285714285714285</v>
      </c>
      <c r="N30" s="1" t="s">
        <v>24</v>
      </c>
      <c r="O30" s="1">
        <v>0</v>
      </c>
      <c r="P30" s="1" t="s">
        <v>36</v>
      </c>
      <c r="Q30" s="1">
        <v>2251</v>
      </c>
      <c r="R30" s="1">
        <v>5177.2999999999993</v>
      </c>
    </row>
    <row r="31" spans="1:18">
      <c r="A31" s="1">
        <f t="shared" si="4"/>
        <v>30</v>
      </c>
      <c r="B31" s="1" t="s">
        <v>55</v>
      </c>
      <c r="C31" s="1" t="s">
        <v>44</v>
      </c>
      <c r="D31" s="1" t="s">
        <v>22</v>
      </c>
      <c r="E31" s="1" t="s">
        <v>45</v>
      </c>
      <c r="F31" s="1" t="s">
        <v>264</v>
      </c>
      <c r="G31" s="10" t="s">
        <v>254</v>
      </c>
      <c r="J31" s="1">
        <v>5177.2999999999993</v>
      </c>
      <c r="K31" s="1">
        <f t="shared" si="1"/>
        <v>4437.6857142857134</v>
      </c>
      <c r="L31" s="1">
        <f t="shared" ref="L31:L43" si="7">M31*J31</f>
        <v>739.61428571428553</v>
      </c>
      <c r="M31" s="8">
        <f t="shared" ref="M31:M42" si="8">2/14</f>
        <v>0.14285714285714285</v>
      </c>
      <c r="N31" s="1" t="s">
        <v>24</v>
      </c>
      <c r="O31" s="1">
        <v>0</v>
      </c>
      <c r="P31" s="1" t="s">
        <v>36</v>
      </c>
      <c r="Q31" s="1">
        <v>2251</v>
      </c>
      <c r="R31" s="1">
        <v>5177.2999999999993</v>
      </c>
    </row>
    <row r="32" spans="1:18">
      <c r="A32" s="1">
        <f t="shared" si="4"/>
        <v>31</v>
      </c>
      <c r="B32" s="1" t="s">
        <v>55</v>
      </c>
      <c r="C32" s="1" t="s">
        <v>44</v>
      </c>
      <c r="D32" s="1" t="s">
        <v>22</v>
      </c>
      <c r="E32" s="1" t="s">
        <v>45</v>
      </c>
      <c r="F32" s="1" t="s">
        <v>264</v>
      </c>
      <c r="G32" s="10" t="s">
        <v>254</v>
      </c>
      <c r="J32" s="1">
        <v>5177.2999999999993</v>
      </c>
      <c r="K32" s="1">
        <f t="shared" si="1"/>
        <v>4437.6857142857134</v>
      </c>
      <c r="L32" s="1">
        <f t="shared" si="7"/>
        <v>739.61428571428553</v>
      </c>
      <c r="M32" s="8">
        <f t="shared" si="8"/>
        <v>0.14285714285714285</v>
      </c>
      <c r="N32" s="1" t="s">
        <v>24</v>
      </c>
      <c r="O32" s="1">
        <v>0</v>
      </c>
      <c r="P32" s="1" t="s">
        <v>36</v>
      </c>
      <c r="Q32" s="1">
        <v>2251</v>
      </c>
      <c r="R32" s="1">
        <v>5177.2999999999993</v>
      </c>
    </row>
    <row r="33" spans="1:18">
      <c r="A33" s="1">
        <f>A32+1</f>
        <v>32</v>
      </c>
      <c r="B33" s="1" t="s">
        <v>55</v>
      </c>
      <c r="C33" s="1" t="s">
        <v>44</v>
      </c>
      <c r="D33" s="1" t="s">
        <v>22</v>
      </c>
      <c r="E33" s="1" t="s">
        <v>45</v>
      </c>
      <c r="F33" s="1" t="s">
        <v>264</v>
      </c>
      <c r="G33" s="10" t="s">
        <v>254</v>
      </c>
      <c r="J33" s="1">
        <v>5177.2999999999993</v>
      </c>
      <c r="K33" s="1">
        <f t="shared" si="1"/>
        <v>4437.6857142857134</v>
      </c>
      <c r="L33" s="1">
        <f t="shared" si="7"/>
        <v>739.61428571428553</v>
      </c>
      <c r="M33" s="8">
        <f t="shared" si="8"/>
        <v>0.14285714285714285</v>
      </c>
      <c r="N33" s="1" t="s">
        <v>24</v>
      </c>
      <c r="O33" s="1">
        <v>0</v>
      </c>
      <c r="P33" s="1" t="s">
        <v>36</v>
      </c>
      <c r="Q33" s="1">
        <v>2251</v>
      </c>
      <c r="R33" s="1">
        <v>5177.2999999999993</v>
      </c>
    </row>
    <row r="34" spans="1:18">
      <c r="A34" s="1">
        <f t="shared" ref="A34:A83" si="9">A33+1</f>
        <v>33</v>
      </c>
      <c r="B34" s="1" t="s">
        <v>55</v>
      </c>
      <c r="C34" s="1" t="s">
        <v>44</v>
      </c>
      <c r="D34" s="1" t="s">
        <v>22</v>
      </c>
      <c r="E34" s="1" t="s">
        <v>45</v>
      </c>
      <c r="F34" s="1" t="s">
        <v>264</v>
      </c>
      <c r="G34" s="10" t="s">
        <v>254</v>
      </c>
      <c r="J34" s="1">
        <v>5177.2999999999993</v>
      </c>
      <c r="K34" s="1">
        <f t="shared" si="1"/>
        <v>4437.6857142857134</v>
      </c>
      <c r="L34" s="1">
        <f t="shared" si="7"/>
        <v>739.61428571428553</v>
      </c>
      <c r="M34" s="8">
        <f t="shared" si="8"/>
        <v>0.14285714285714285</v>
      </c>
      <c r="N34" s="1" t="s">
        <v>24</v>
      </c>
      <c r="O34" s="1">
        <v>0</v>
      </c>
      <c r="P34" s="1" t="s">
        <v>36</v>
      </c>
      <c r="Q34" s="1">
        <v>2251</v>
      </c>
      <c r="R34" s="1">
        <v>5177.2999999999993</v>
      </c>
    </row>
    <row r="35" spans="1:18">
      <c r="A35" s="1">
        <f t="shared" si="9"/>
        <v>34</v>
      </c>
      <c r="B35" s="1" t="s">
        <v>55</v>
      </c>
      <c r="C35" s="1" t="s">
        <v>44</v>
      </c>
      <c r="D35" s="1" t="s">
        <v>22</v>
      </c>
      <c r="E35" s="1" t="s">
        <v>45</v>
      </c>
      <c r="F35" s="1" t="s">
        <v>264</v>
      </c>
      <c r="G35" s="10" t="s">
        <v>254</v>
      </c>
      <c r="J35" s="1">
        <v>5177.2999999999993</v>
      </c>
      <c r="K35" s="1">
        <f t="shared" si="1"/>
        <v>4437.6857142857134</v>
      </c>
      <c r="L35" s="1">
        <f t="shared" si="7"/>
        <v>739.61428571428553</v>
      </c>
      <c r="M35" s="8">
        <f t="shared" si="8"/>
        <v>0.14285714285714285</v>
      </c>
      <c r="N35" s="1" t="s">
        <v>24</v>
      </c>
      <c r="O35" s="1">
        <v>0</v>
      </c>
      <c r="P35" s="1" t="s">
        <v>36</v>
      </c>
      <c r="Q35" s="1">
        <v>2251</v>
      </c>
      <c r="R35" s="1">
        <v>5177.2999999999993</v>
      </c>
    </row>
    <row r="36" spans="1:18">
      <c r="A36" s="1">
        <f t="shared" si="9"/>
        <v>35</v>
      </c>
      <c r="B36" s="1" t="s">
        <v>55</v>
      </c>
      <c r="C36" s="1" t="s">
        <v>44</v>
      </c>
      <c r="D36" s="1" t="s">
        <v>22</v>
      </c>
      <c r="E36" s="1" t="s">
        <v>45</v>
      </c>
      <c r="F36" s="1" t="s">
        <v>264</v>
      </c>
      <c r="G36" s="10" t="s">
        <v>254</v>
      </c>
      <c r="J36" s="1">
        <v>5177.2999999999993</v>
      </c>
      <c r="K36" s="1">
        <f t="shared" si="1"/>
        <v>4437.6857142857134</v>
      </c>
      <c r="L36" s="1">
        <f t="shared" si="7"/>
        <v>739.61428571428553</v>
      </c>
      <c r="M36" s="8">
        <f t="shared" si="8"/>
        <v>0.14285714285714285</v>
      </c>
      <c r="N36" s="1" t="s">
        <v>24</v>
      </c>
      <c r="O36" s="1">
        <v>0</v>
      </c>
      <c r="P36" s="1" t="s">
        <v>36</v>
      </c>
      <c r="Q36" s="1">
        <v>2251</v>
      </c>
      <c r="R36" s="1">
        <v>5177.2999999999993</v>
      </c>
    </row>
    <row r="37" spans="1:18">
      <c r="A37" s="1">
        <f t="shared" si="9"/>
        <v>36</v>
      </c>
      <c r="B37" s="1" t="s">
        <v>55</v>
      </c>
      <c r="C37" s="1" t="s">
        <v>44</v>
      </c>
      <c r="D37" s="1" t="s">
        <v>22</v>
      </c>
      <c r="E37" s="1" t="s">
        <v>45</v>
      </c>
      <c r="F37" s="1" t="s">
        <v>264</v>
      </c>
      <c r="G37" s="10" t="s">
        <v>254</v>
      </c>
      <c r="J37" s="1">
        <v>5177.2999999999993</v>
      </c>
      <c r="K37" s="1">
        <f t="shared" si="1"/>
        <v>4437.6857142857134</v>
      </c>
      <c r="L37" s="1">
        <f t="shared" si="7"/>
        <v>739.61428571428553</v>
      </c>
      <c r="M37" s="8">
        <f t="shared" si="8"/>
        <v>0.14285714285714285</v>
      </c>
      <c r="N37" s="1" t="s">
        <v>24</v>
      </c>
      <c r="O37" s="1">
        <v>0</v>
      </c>
      <c r="P37" s="1" t="s">
        <v>36</v>
      </c>
      <c r="Q37" s="1">
        <v>2251</v>
      </c>
      <c r="R37" s="1">
        <v>5177.2999999999993</v>
      </c>
    </row>
    <row r="38" spans="1:18">
      <c r="A38" s="1">
        <f t="shared" si="9"/>
        <v>37</v>
      </c>
      <c r="B38" s="1" t="s">
        <v>55</v>
      </c>
      <c r="C38" s="1" t="s">
        <v>44</v>
      </c>
      <c r="D38" s="1" t="s">
        <v>22</v>
      </c>
      <c r="E38" s="1" t="s">
        <v>45</v>
      </c>
      <c r="F38" s="1" t="s">
        <v>264</v>
      </c>
      <c r="G38" s="10" t="s">
        <v>254</v>
      </c>
      <c r="J38" s="1">
        <v>5177.2999999999993</v>
      </c>
      <c r="K38" s="1">
        <f t="shared" si="1"/>
        <v>4437.6857142857134</v>
      </c>
      <c r="L38" s="1">
        <f t="shared" si="7"/>
        <v>739.61428571428553</v>
      </c>
      <c r="M38" s="8">
        <f t="shared" si="8"/>
        <v>0.14285714285714285</v>
      </c>
      <c r="N38" s="1" t="s">
        <v>24</v>
      </c>
      <c r="O38" s="1">
        <v>0</v>
      </c>
      <c r="P38" s="1" t="s">
        <v>36</v>
      </c>
      <c r="Q38" s="1">
        <v>2251</v>
      </c>
      <c r="R38" s="1">
        <v>5177.2999999999993</v>
      </c>
    </row>
    <row r="39" spans="1:18">
      <c r="A39" s="1">
        <f t="shared" si="9"/>
        <v>38</v>
      </c>
      <c r="B39" s="1" t="s">
        <v>55</v>
      </c>
      <c r="C39" s="1" t="s">
        <v>44</v>
      </c>
      <c r="D39" s="1" t="s">
        <v>22</v>
      </c>
      <c r="E39" s="1" t="s">
        <v>45</v>
      </c>
      <c r="F39" s="1" t="s">
        <v>264</v>
      </c>
      <c r="G39" s="10" t="s">
        <v>254</v>
      </c>
      <c r="J39" s="1">
        <v>5177.2999999999993</v>
      </c>
      <c r="K39" s="1">
        <f t="shared" si="1"/>
        <v>4437.6857142857134</v>
      </c>
      <c r="L39" s="1">
        <f t="shared" si="7"/>
        <v>739.61428571428553</v>
      </c>
      <c r="M39" s="8">
        <f t="shared" si="8"/>
        <v>0.14285714285714285</v>
      </c>
      <c r="N39" s="1" t="s">
        <v>24</v>
      </c>
      <c r="O39" s="1">
        <v>1</v>
      </c>
      <c r="P39" s="1" t="s">
        <v>36</v>
      </c>
      <c r="Q39" s="1">
        <v>2251</v>
      </c>
      <c r="R39" s="1">
        <v>5177.2999999999993</v>
      </c>
    </row>
    <row r="40" spans="1:18">
      <c r="A40" s="1">
        <f t="shared" si="9"/>
        <v>39</v>
      </c>
      <c r="B40" s="1" t="s">
        <v>55</v>
      </c>
      <c r="C40" s="1" t="s">
        <v>44</v>
      </c>
      <c r="D40" s="1" t="s">
        <v>22</v>
      </c>
      <c r="E40" s="1" t="s">
        <v>45</v>
      </c>
      <c r="F40" s="1" t="s">
        <v>264</v>
      </c>
      <c r="G40" s="10" t="s">
        <v>254</v>
      </c>
      <c r="J40" s="1">
        <v>5177.2999999999993</v>
      </c>
      <c r="K40" s="1">
        <f t="shared" si="1"/>
        <v>4437.6857142857134</v>
      </c>
      <c r="L40" s="1">
        <f t="shared" si="7"/>
        <v>739.61428571428553</v>
      </c>
      <c r="M40" s="8">
        <f t="shared" si="8"/>
        <v>0.14285714285714285</v>
      </c>
      <c r="N40" s="1" t="s">
        <v>24</v>
      </c>
      <c r="O40" s="1">
        <v>0</v>
      </c>
      <c r="P40" s="1" t="s">
        <v>36</v>
      </c>
      <c r="Q40" s="1">
        <v>2251</v>
      </c>
      <c r="R40" s="1">
        <v>5177.2999999999993</v>
      </c>
    </row>
    <row r="41" spans="1:18">
      <c r="A41" s="1">
        <f t="shared" si="9"/>
        <v>40</v>
      </c>
      <c r="B41" s="1" t="s">
        <v>55</v>
      </c>
      <c r="C41" s="1" t="s">
        <v>44</v>
      </c>
      <c r="D41" s="1" t="s">
        <v>22</v>
      </c>
      <c r="E41" s="1" t="s">
        <v>45</v>
      </c>
      <c r="F41" s="1" t="s">
        <v>264</v>
      </c>
      <c r="G41" s="10" t="s">
        <v>254</v>
      </c>
      <c r="J41" s="1">
        <v>5177.2999999999993</v>
      </c>
      <c r="K41" s="1">
        <f t="shared" si="1"/>
        <v>4437.6857142857134</v>
      </c>
      <c r="L41" s="1">
        <f t="shared" si="7"/>
        <v>739.61428571428553</v>
      </c>
      <c r="M41" s="8">
        <f t="shared" si="8"/>
        <v>0.14285714285714285</v>
      </c>
      <c r="N41" s="1" t="s">
        <v>24</v>
      </c>
      <c r="O41" s="1">
        <v>1</v>
      </c>
      <c r="P41" s="1" t="s">
        <v>36</v>
      </c>
      <c r="Q41" s="1">
        <v>2251</v>
      </c>
      <c r="R41" s="1">
        <v>5177.2999999999993</v>
      </c>
    </row>
    <row r="42" spans="1:18">
      <c r="A42" s="1">
        <f t="shared" si="9"/>
        <v>41</v>
      </c>
      <c r="B42" s="1" t="s">
        <v>55</v>
      </c>
      <c r="C42" s="1" t="s">
        <v>44</v>
      </c>
      <c r="D42" s="1" t="s">
        <v>22</v>
      </c>
      <c r="E42" s="1" t="s">
        <v>45</v>
      </c>
      <c r="F42" s="1" t="s">
        <v>264</v>
      </c>
      <c r="G42" s="10" t="s">
        <v>254</v>
      </c>
      <c r="J42" s="1">
        <v>5177.2999999999993</v>
      </c>
      <c r="K42" s="1">
        <f t="shared" si="1"/>
        <v>4437.6857142857134</v>
      </c>
      <c r="L42" s="1">
        <f t="shared" si="7"/>
        <v>739.61428571428553</v>
      </c>
      <c r="M42" s="8">
        <f t="shared" si="8"/>
        <v>0.14285714285714285</v>
      </c>
      <c r="N42" s="1" t="s">
        <v>24</v>
      </c>
      <c r="O42" s="1">
        <v>0</v>
      </c>
      <c r="P42" s="1" t="s">
        <v>36</v>
      </c>
      <c r="Q42" s="1">
        <v>2251</v>
      </c>
      <c r="R42" s="1">
        <v>5177.2999999999993</v>
      </c>
    </row>
    <row r="43" spans="1:18">
      <c r="A43" s="1">
        <f t="shared" si="9"/>
        <v>42</v>
      </c>
      <c r="B43" s="1" t="s">
        <v>55</v>
      </c>
      <c r="C43" s="1" t="s">
        <v>44</v>
      </c>
      <c r="D43" s="1" t="s">
        <v>22</v>
      </c>
      <c r="E43" s="1" t="s">
        <v>45</v>
      </c>
      <c r="F43" s="1" t="s">
        <v>264</v>
      </c>
      <c r="G43" s="10" t="s">
        <v>254</v>
      </c>
      <c r="J43" s="1">
        <v>5177.2999999999993</v>
      </c>
      <c r="K43" s="1">
        <f t="shared" si="1"/>
        <v>4437.6857142857134</v>
      </c>
      <c r="L43" s="1">
        <f t="shared" si="7"/>
        <v>739.61428571428553</v>
      </c>
      <c r="M43" s="8">
        <f>2/14</f>
        <v>0.14285714285714285</v>
      </c>
      <c r="N43" s="1" t="s">
        <v>24</v>
      </c>
      <c r="O43" s="1">
        <v>0</v>
      </c>
      <c r="P43" s="1" t="s">
        <v>36</v>
      </c>
      <c r="Q43" s="1">
        <v>2251</v>
      </c>
      <c r="R43" s="1">
        <v>5177.2999999999993</v>
      </c>
    </row>
    <row r="44" spans="1:18">
      <c r="A44" s="1">
        <f t="shared" si="9"/>
        <v>43</v>
      </c>
      <c r="B44" s="1" t="s">
        <v>55</v>
      </c>
      <c r="C44" s="1" t="s">
        <v>44</v>
      </c>
      <c r="D44" s="1" t="s">
        <v>22</v>
      </c>
      <c r="E44" s="1" t="s">
        <v>45</v>
      </c>
      <c r="F44" s="1" t="s">
        <v>255</v>
      </c>
      <c r="G44" s="1" t="s">
        <v>255</v>
      </c>
      <c r="H44" s="12">
        <v>12.5</v>
      </c>
      <c r="I44" s="12">
        <v>24.283333299999999</v>
      </c>
      <c r="J44" s="1">
        <v>112143.4</v>
      </c>
      <c r="K44" s="1">
        <f t="shared" si="1"/>
        <v>96122.914285714287</v>
      </c>
      <c r="L44" s="1">
        <f t="shared" ref="L44:L58" si="10">M44*J44</f>
        <v>16020.485714285713</v>
      </c>
      <c r="M44" s="8">
        <f t="shared" ref="M44:M57" si="11">2/14</f>
        <v>0.14285714285714285</v>
      </c>
      <c r="N44" s="1" t="s">
        <v>24</v>
      </c>
      <c r="O44" s="1">
        <v>0</v>
      </c>
      <c r="P44" s="1" t="s">
        <v>36</v>
      </c>
      <c r="Q44" s="1">
        <v>48758</v>
      </c>
      <c r="R44" s="1">
        <v>112143.4</v>
      </c>
    </row>
    <row r="45" spans="1:18">
      <c r="A45" s="1">
        <f t="shared" si="9"/>
        <v>44</v>
      </c>
      <c r="B45" s="1" t="s">
        <v>55</v>
      </c>
      <c r="C45" s="1" t="s">
        <v>44</v>
      </c>
      <c r="D45" s="1" t="s">
        <v>22</v>
      </c>
      <c r="E45" s="1" t="s">
        <v>45</v>
      </c>
      <c r="F45" s="1" t="s">
        <v>255</v>
      </c>
      <c r="G45" s="1" t="s">
        <v>255</v>
      </c>
      <c r="H45" s="12">
        <v>12.5</v>
      </c>
      <c r="I45" s="12">
        <v>24.283333299999999</v>
      </c>
      <c r="J45" s="1">
        <v>112143.4</v>
      </c>
      <c r="K45" s="1">
        <f t="shared" si="1"/>
        <v>96122.914285714287</v>
      </c>
      <c r="L45" s="1">
        <f t="shared" si="10"/>
        <v>16020.485714285713</v>
      </c>
      <c r="M45" s="8">
        <f t="shared" si="11"/>
        <v>0.14285714285714285</v>
      </c>
      <c r="N45" s="1" t="s">
        <v>24</v>
      </c>
      <c r="O45" s="1">
        <v>0</v>
      </c>
      <c r="P45" s="1" t="s">
        <v>36</v>
      </c>
      <c r="Q45" s="1">
        <v>48758</v>
      </c>
      <c r="R45" s="1">
        <v>112143.4</v>
      </c>
    </row>
    <row r="46" spans="1:18">
      <c r="A46" s="1">
        <f t="shared" si="9"/>
        <v>45</v>
      </c>
      <c r="B46" s="1" t="s">
        <v>55</v>
      </c>
      <c r="C46" s="1" t="s">
        <v>44</v>
      </c>
      <c r="D46" s="1" t="s">
        <v>22</v>
      </c>
      <c r="E46" s="1" t="s">
        <v>45</v>
      </c>
      <c r="F46" s="1" t="s">
        <v>255</v>
      </c>
      <c r="G46" s="1" t="s">
        <v>255</v>
      </c>
      <c r="H46" s="12">
        <v>12.5</v>
      </c>
      <c r="I46" s="12">
        <v>24.283333299999999</v>
      </c>
      <c r="J46" s="1">
        <v>112143.4</v>
      </c>
      <c r="K46" s="1">
        <f t="shared" si="1"/>
        <v>96122.914285714287</v>
      </c>
      <c r="L46" s="1">
        <f t="shared" si="10"/>
        <v>16020.485714285713</v>
      </c>
      <c r="M46" s="8">
        <f t="shared" si="11"/>
        <v>0.14285714285714285</v>
      </c>
      <c r="N46" s="1" t="s">
        <v>24</v>
      </c>
      <c r="O46" s="1">
        <v>0</v>
      </c>
      <c r="P46" s="1" t="s">
        <v>36</v>
      </c>
      <c r="Q46" s="1">
        <v>48758</v>
      </c>
      <c r="R46" s="1">
        <v>112143.4</v>
      </c>
    </row>
    <row r="47" spans="1:18">
      <c r="A47" s="1">
        <f t="shared" si="9"/>
        <v>46</v>
      </c>
      <c r="B47" s="1" t="s">
        <v>55</v>
      </c>
      <c r="C47" s="1" t="s">
        <v>44</v>
      </c>
      <c r="D47" s="1" t="s">
        <v>22</v>
      </c>
      <c r="E47" s="1" t="s">
        <v>45</v>
      </c>
      <c r="F47" s="1" t="s">
        <v>255</v>
      </c>
      <c r="G47" s="1" t="s">
        <v>255</v>
      </c>
      <c r="H47" s="12">
        <v>12.5</v>
      </c>
      <c r="I47" s="12">
        <v>24.283333299999999</v>
      </c>
      <c r="J47" s="1">
        <v>112143.4</v>
      </c>
      <c r="K47" s="1">
        <f t="shared" si="1"/>
        <v>96122.914285714287</v>
      </c>
      <c r="L47" s="1">
        <f t="shared" si="10"/>
        <v>16020.485714285713</v>
      </c>
      <c r="M47" s="8">
        <f t="shared" si="11"/>
        <v>0.14285714285714285</v>
      </c>
      <c r="N47" s="1" t="s">
        <v>24</v>
      </c>
      <c r="O47" s="1">
        <v>0</v>
      </c>
      <c r="P47" s="1" t="s">
        <v>36</v>
      </c>
      <c r="Q47" s="1">
        <v>48758</v>
      </c>
      <c r="R47" s="1">
        <v>112143.4</v>
      </c>
    </row>
    <row r="48" spans="1:18">
      <c r="A48" s="1">
        <f t="shared" si="9"/>
        <v>47</v>
      </c>
      <c r="B48" s="1" t="s">
        <v>55</v>
      </c>
      <c r="C48" s="1" t="s">
        <v>44</v>
      </c>
      <c r="D48" s="1" t="s">
        <v>22</v>
      </c>
      <c r="E48" s="1" t="s">
        <v>45</v>
      </c>
      <c r="F48" s="1" t="s">
        <v>255</v>
      </c>
      <c r="G48" s="1" t="s">
        <v>255</v>
      </c>
      <c r="H48" s="12">
        <v>12.5</v>
      </c>
      <c r="I48" s="12">
        <v>24.283333299999999</v>
      </c>
      <c r="J48" s="1">
        <v>112143.4</v>
      </c>
      <c r="K48" s="1">
        <f t="shared" si="1"/>
        <v>96122.914285714287</v>
      </c>
      <c r="L48" s="1">
        <f t="shared" si="10"/>
        <v>16020.485714285713</v>
      </c>
      <c r="M48" s="8">
        <f t="shared" si="11"/>
        <v>0.14285714285714285</v>
      </c>
      <c r="N48" s="1" t="s">
        <v>24</v>
      </c>
      <c r="O48" s="1">
        <v>0</v>
      </c>
      <c r="P48" s="1" t="s">
        <v>36</v>
      </c>
      <c r="Q48" s="1">
        <v>48758</v>
      </c>
      <c r="R48" s="1">
        <v>112143.4</v>
      </c>
    </row>
    <row r="49" spans="1:18">
      <c r="A49" s="1">
        <f t="shared" si="9"/>
        <v>48</v>
      </c>
      <c r="B49" s="1" t="s">
        <v>55</v>
      </c>
      <c r="C49" s="1" t="s">
        <v>44</v>
      </c>
      <c r="D49" s="1" t="s">
        <v>22</v>
      </c>
      <c r="E49" s="1" t="s">
        <v>45</v>
      </c>
      <c r="F49" s="1" t="s">
        <v>255</v>
      </c>
      <c r="G49" s="1" t="s">
        <v>255</v>
      </c>
      <c r="H49" s="12">
        <v>12.5</v>
      </c>
      <c r="I49" s="12">
        <v>24.283333299999999</v>
      </c>
      <c r="J49" s="1">
        <v>112143.4</v>
      </c>
      <c r="K49" s="1">
        <f t="shared" si="1"/>
        <v>96122.914285714287</v>
      </c>
      <c r="L49" s="1">
        <f t="shared" si="10"/>
        <v>16020.485714285713</v>
      </c>
      <c r="M49" s="8">
        <f t="shared" si="11"/>
        <v>0.14285714285714285</v>
      </c>
      <c r="N49" s="1" t="s">
        <v>24</v>
      </c>
      <c r="O49" s="1">
        <v>0</v>
      </c>
      <c r="P49" s="1" t="s">
        <v>36</v>
      </c>
      <c r="Q49" s="1">
        <v>48758</v>
      </c>
      <c r="R49" s="1">
        <v>112143.4</v>
      </c>
    </row>
    <row r="50" spans="1:18">
      <c r="A50" s="1">
        <f t="shared" si="9"/>
        <v>49</v>
      </c>
      <c r="B50" s="1" t="s">
        <v>55</v>
      </c>
      <c r="C50" s="1" t="s">
        <v>44</v>
      </c>
      <c r="D50" s="1" t="s">
        <v>22</v>
      </c>
      <c r="E50" s="1" t="s">
        <v>45</v>
      </c>
      <c r="F50" s="1" t="s">
        <v>255</v>
      </c>
      <c r="G50" s="1" t="s">
        <v>255</v>
      </c>
      <c r="H50" s="12">
        <v>12.5</v>
      </c>
      <c r="I50" s="12">
        <v>24.283333299999999</v>
      </c>
      <c r="J50" s="1">
        <v>112143.4</v>
      </c>
      <c r="K50" s="1">
        <f t="shared" si="1"/>
        <v>96122.914285714287</v>
      </c>
      <c r="L50" s="1">
        <f t="shared" si="10"/>
        <v>16020.485714285713</v>
      </c>
      <c r="M50" s="8">
        <f t="shared" si="11"/>
        <v>0.14285714285714285</v>
      </c>
      <c r="N50" s="1" t="s">
        <v>24</v>
      </c>
      <c r="O50" s="1">
        <v>1</v>
      </c>
      <c r="P50" s="1" t="s">
        <v>36</v>
      </c>
      <c r="Q50" s="1">
        <v>48758</v>
      </c>
      <c r="R50" s="1">
        <v>112143.4</v>
      </c>
    </row>
    <row r="51" spans="1:18">
      <c r="A51" s="1">
        <f t="shared" si="9"/>
        <v>50</v>
      </c>
      <c r="B51" s="1" t="s">
        <v>55</v>
      </c>
      <c r="C51" s="1" t="s">
        <v>44</v>
      </c>
      <c r="D51" s="1" t="s">
        <v>22</v>
      </c>
      <c r="E51" s="1" t="s">
        <v>45</v>
      </c>
      <c r="F51" s="1" t="s">
        <v>255</v>
      </c>
      <c r="G51" s="1" t="s">
        <v>255</v>
      </c>
      <c r="H51" s="12">
        <v>12.5</v>
      </c>
      <c r="I51" s="12">
        <v>24.283333299999999</v>
      </c>
      <c r="J51" s="1">
        <v>112143.4</v>
      </c>
      <c r="K51" s="1">
        <f t="shared" si="1"/>
        <v>96122.914285714287</v>
      </c>
      <c r="L51" s="1">
        <f t="shared" si="10"/>
        <v>16020.485714285713</v>
      </c>
      <c r="M51" s="8">
        <f t="shared" si="11"/>
        <v>0.14285714285714285</v>
      </c>
      <c r="N51" s="1" t="s">
        <v>24</v>
      </c>
      <c r="O51" s="1">
        <v>1</v>
      </c>
      <c r="P51" s="1" t="s">
        <v>36</v>
      </c>
      <c r="Q51" s="1">
        <v>48758</v>
      </c>
      <c r="R51" s="1">
        <v>112143.4</v>
      </c>
    </row>
    <row r="52" spans="1:18">
      <c r="A52" s="1">
        <f t="shared" si="9"/>
        <v>51</v>
      </c>
      <c r="B52" s="1" t="s">
        <v>55</v>
      </c>
      <c r="C52" s="1" t="s">
        <v>44</v>
      </c>
      <c r="D52" s="1" t="s">
        <v>22</v>
      </c>
      <c r="E52" s="1" t="s">
        <v>45</v>
      </c>
      <c r="F52" s="1" t="s">
        <v>255</v>
      </c>
      <c r="G52" s="1" t="s">
        <v>255</v>
      </c>
      <c r="H52" s="12">
        <v>12.5</v>
      </c>
      <c r="I52" s="12">
        <v>24.283333299999999</v>
      </c>
      <c r="J52" s="1">
        <v>112143.4</v>
      </c>
      <c r="K52" s="1">
        <f t="shared" si="1"/>
        <v>96122.914285714287</v>
      </c>
      <c r="L52" s="1">
        <f t="shared" si="10"/>
        <v>16020.485714285713</v>
      </c>
      <c r="M52" s="8">
        <f t="shared" si="11"/>
        <v>0.14285714285714285</v>
      </c>
      <c r="N52" s="1" t="s">
        <v>24</v>
      </c>
      <c r="O52" s="1">
        <v>0</v>
      </c>
      <c r="P52" s="1" t="s">
        <v>36</v>
      </c>
      <c r="Q52" s="1">
        <v>48758</v>
      </c>
      <c r="R52" s="1">
        <v>112143.4</v>
      </c>
    </row>
    <row r="53" spans="1:18">
      <c r="A53" s="1">
        <f t="shared" si="9"/>
        <v>52</v>
      </c>
      <c r="B53" s="1" t="s">
        <v>55</v>
      </c>
      <c r="C53" s="1" t="s">
        <v>44</v>
      </c>
      <c r="D53" s="1" t="s">
        <v>22</v>
      </c>
      <c r="E53" s="1" t="s">
        <v>45</v>
      </c>
      <c r="F53" s="1" t="s">
        <v>255</v>
      </c>
      <c r="G53" s="1" t="s">
        <v>255</v>
      </c>
      <c r="H53" s="12">
        <v>12.5</v>
      </c>
      <c r="I53" s="12">
        <v>24.283333299999999</v>
      </c>
      <c r="J53" s="1">
        <v>112143.4</v>
      </c>
      <c r="K53" s="1">
        <f t="shared" si="1"/>
        <v>96122.914285714287</v>
      </c>
      <c r="L53" s="1">
        <f t="shared" si="10"/>
        <v>16020.485714285713</v>
      </c>
      <c r="M53" s="8">
        <f t="shared" si="11"/>
        <v>0.14285714285714285</v>
      </c>
      <c r="N53" s="1" t="s">
        <v>24</v>
      </c>
      <c r="O53" s="1">
        <v>0</v>
      </c>
      <c r="P53" s="1" t="s">
        <v>36</v>
      </c>
      <c r="Q53" s="1">
        <v>48758</v>
      </c>
      <c r="R53" s="1">
        <v>112143.4</v>
      </c>
    </row>
    <row r="54" spans="1:18">
      <c r="A54" s="1">
        <f t="shared" si="9"/>
        <v>53</v>
      </c>
      <c r="B54" s="1" t="s">
        <v>55</v>
      </c>
      <c r="C54" s="1" t="s">
        <v>44</v>
      </c>
      <c r="D54" s="1" t="s">
        <v>22</v>
      </c>
      <c r="E54" s="1" t="s">
        <v>45</v>
      </c>
      <c r="F54" s="1" t="s">
        <v>255</v>
      </c>
      <c r="G54" s="1" t="s">
        <v>255</v>
      </c>
      <c r="H54" s="12">
        <v>12.5</v>
      </c>
      <c r="I54" s="12">
        <v>24.283333299999999</v>
      </c>
      <c r="J54" s="1">
        <v>112143.4</v>
      </c>
      <c r="K54" s="1">
        <f t="shared" si="1"/>
        <v>96122.914285714287</v>
      </c>
      <c r="L54" s="1">
        <f t="shared" si="10"/>
        <v>16020.485714285713</v>
      </c>
      <c r="M54" s="8">
        <f t="shared" si="11"/>
        <v>0.14285714285714285</v>
      </c>
      <c r="N54" s="1" t="s">
        <v>24</v>
      </c>
      <c r="O54" s="1">
        <v>0</v>
      </c>
      <c r="P54" s="1" t="s">
        <v>36</v>
      </c>
      <c r="Q54" s="1">
        <v>48758</v>
      </c>
      <c r="R54" s="1">
        <v>112143.4</v>
      </c>
    </row>
    <row r="55" spans="1:18">
      <c r="A55" s="1">
        <f t="shared" si="9"/>
        <v>54</v>
      </c>
      <c r="B55" s="1" t="s">
        <v>55</v>
      </c>
      <c r="C55" s="1" t="s">
        <v>44</v>
      </c>
      <c r="D55" s="1" t="s">
        <v>22</v>
      </c>
      <c r="E55" s="1" t="s">
        <v>45</v>
      </c>
      <c r="F55" s="1" t="s">
        <v>255</v>
      </c>
      <c r="G55" s="1" t="s">
        <v>255</v>
      </c>
      <c r="H55" s="12">
        <v>12.5</v>
      </c>
      <c r="I55" s="12">
        <v>24.283333299999999</v>
      </c>
      <c r="J55" s="1">
        <v>112143.4</v>
      </c>
      <c r="K55" s="1">
        <f t="shared" si="1"/>
        <v>96122.914285714287</v>
      </c>
      <c r="L55" s="1">
        <f t="shared" si="10"/>
        <v>16020.485714285713</v>
      </c>
      <c r="M55" s="8">
        <f t="shared" si="11"/>
        <v>0.14285714285714285</v>
      </c>
      <c r="N55" s="1" t="s">
        <v>24</v>
      </c>
      <c r="O55" s="1">
        <v>0</v>
      </c>
      <c r="P55" s="1" t="s">
        <v>36</v>
      </c>
      <c r="Q55" s="1">
        <v>48758</v>
      </c>
      <c r="R55" s="1">
        <v>112143.4</v>
      </c>
    </row>
    <row r="56" spans="1:18">
      <c r="A56" s="1">
        <f t="shared" si="9"/>
        <v>55</v>
      </c>
      <c r="B56" s="1" t="s">
        <v>55</v>
      </c>
      <c r="C56" s="1" t="s">
        <v>44</v>
      </c>
      <c r="D56" s="1" t="s">
        <v>22</v>
      </c>
      <c r="E56" s="1" t="s">
        <v>45</v>
      </c>
      <c r="F56" s="1" t="s">
        <v>255</v>
      </c>
      <c r="G56" s="1" t="s">
        <v>255</v>
      </c>
      <c r="H56" s="12">
        <v>12.5</v>
      </c>
      <c r="I56" s="12">
        <v>24.283333299999999</v>
      </c>
      <c r="J56" s="1">
        <v>112143.4</v>
      </c>
      <c r="K56" s="1">
        <f t="shared" si="1"/>
        <v>96122.914285714287</v>
      </c>
      <c r="L56" s="1">
        <f t="shared" si="10"/>
        <v>16020.485714285713</v>
      </c>
      <c r="M56" s="8">
        <f t="shared" si="11"/>
        <v>0.14285714285714285</v>
      </c>
      <c r="N56" s="1" t="s">
        <v>24</v>
      </c>
      <c r="O56" s="1">
        <v>0</v>
      </c>
      <c r="P56" s="1" t="s">
        <v>36</v>
      </c>
      <c r="Q56" s="1">
        <v>48758</v>
      </c>
      <c r="R56" s="1">
        <v>112143.4</v>
      </c>
    </row>
    <row r="57" spans="1:18">
      <c r="A57" s="1">
        <f t="shared" si="9"/>
        <v>56</v>
      </c>
      <c r="B57" s="1" t="s">
        <v>55</v>
      </c>
      <c r="C57" s="1" t="s">
        <v>44</v>
      </c>
      <c r="D57" s="1" t="s">
        <v>22</v>
      </c>
      <c r="E57" s="1" t="s">
        <v>45</v>
      </c>
      <c r="F57" s="1" t="s">
        <v>255</v>
      </c>
      <c r="G57" s="1" t="s">
        <v>255</v>
      </c>
      <c r="H57" s="12">
        <v>12.5</v>
      </c>
      <c r="I57" s="12">
        <v>24.283333299999999</v>
      </c>
      <c r="J57" s="1">
        <v>112143.4</v>
      </c>
      <c r="K57" s="1">
        <f t="shared" si="1"/>
        <v>96122.914285714287</v>
      </c>
      <c r="L57" s="1">
        <f t="shared" si="10"/>
        <v>16020.485714285713</v>
      </c>
      <c r="M57" s="8">
        <f t="shared" si="11"/>
        <v>0.14285714285714285</v>
      </c>
      <c r="N57" s="1" t="s">
        <v>24</v>
      </c>
      <c r="O57" s="1">
        <v>0</v>
      </c>
      <c r="P57" s="1" t="s">
        <v>36</v>
      </c>
      <c r="Q57" s="1">
        <v>48758</v>
      </c>
      <c r="R57" s="1">
        <v>112143.4</v>
      </c>
    </row>
    <row r="58" spans="1:18">
      <c r="A58" s="1">
        <f t="shared" si="9"/>
        <v>57</v>
      </c>
      <c r="B58" s="1" t="s">
        <v>55</v>
      </c>
      <c r="C58" s="1" t="s">
        <v>44</v>
      </c>
      <c r="D58" s="1" t="s">
        <v>22</v>
      </c>
      <c r="E58" s="1" t="s">
        <v>45</v>
      </c>
      <c r="F58" s="1" t="s">
        <v>265</v>
      </c>
      <c r="G58" s="1" t="s">
        <v>256</v>
      </c>
      <c r="H58" s="12">
        <v>11.505032999999999</v>
      </c>
      <c r="I58" s="12">
        <v>24.311926</v>
      </c>
      <c r="J58" s="1">
        <v>230883.19999999998</v>
      </c>
      <c r="K58" s="1">
        <f t="shared" si="1"/>
        <v>230883.19999999998</v>
      </c>
      <c r="L58" s="1">
        <f t="shared" si="10"/>
        <v>0</v>
      </c>
      <c r="M58" s="1">
        <f>0/14</f>
        <v>0</v>
      </c>
      <c r="N58" s="1" t="s">
        <v>24</v>
      </c>
      <c r="O58" s="1">
        <v>0</v>
      </c>
      <c r="P58" s="1" t="s">
        <v>36</v>
      </c>
      <c r="Q58" s="1">
        <v>100384</v>
      </c>
      <c r="R58" s="1">
        <v>230883.19999999998</v>
      </c>
    </row>
    <row r="59" spans="1:18">
      <c r="A59" s="1">
        <f t="shared" si="9"/>
        <v>58</v>
      </c>
      <c r="B59" s="1" t="s">
        <v>55</v>
      </c>
      <c r="C59" s="1" t="s">
        <v>44</v>
      </c>
      <c r="D59" s="1" t="s">
        <v>22</v>
      </c>
      <c r="E59" s="1" t="s">
        <v>45</v>
      </c>
      <c r="F59" s="1" t="s">
        <v>265</v>
      </c>
      <c r="G59" s="1" t="s">
        <v>256</v>
      </c>
      <c r="H59" s="12">
        <v>11.505032999999999</v>
      </c>
      <c r="I59" s="12">
        <v>24.311926</v>
      </c>
      <c r="J59" s="1">
        <v>230883.19999999998</v>
      </c>
      <c r="K59" s="1">
        <f t="shared" si="1"/>
        <v>230883.19999999998</v>
      </c>
      <c r="L59" s="1">
        <f t="shared" ref="L59:L71" si="12">M59*J59</f>
        <v>0</v>
      </c>
      <c r="M59" s="1">
        <f t="shared" ref="M59:M70" si="13">0/14</f>
        <v>0</v>
      </c>
      <c r="N59" s="1" t="s">
        <v>24</v>
      </c>
      <c r="O59" s="1">
        <v>0</v>
      </c>
      <c r="P59" s="1" t="s">
        <v>36</v>
      </c>
      <c r="Q59" s="1">
        <v>100384</v>
      </c>
      <c r="R59" s="1">
        <v>230883.19999999998</v>
      </c>
    </row>
    <row r="60" spans="1:18">
      <c r="A60" s="1">
        <f t="shared" si="9"/>
        <v>59</v>
      </c>
      <c r="B60" s="1" t="s">
        <v>55</v>
      </c>
      <c r="C60" s="1" t="s">
        <v>44</v>
      </c>
      <c r="D60" s="1" t="s">
        <v>22</v>
      </c>
      <c r="E60" s="1" t="s">
        <v>45</v>
      </c>
      <c r="F60" s="1" t="s">
        <v>265</v>
      </c>
      <c r="G60" s="1" t="s">
        <v>256</v>
      </c>
      <c r="H60" s="12">
        <v>11.505032999999999</v>
      </c>
      <c r="I60" s="12">
        <v>24.311926</v>
      </c>
      <c r="J60" s="1">
        <v>230883.19999999998</v>
      </c>
      <c r="K60" s="1">
        <f t="shared" si="1"/>
        <v>230883.19999999998</v>
      </c>
      <c r="L60" s="1">
        <f t="shared" si="12"/>
        <v>0</v>
      </c>
      <c r="M60" s="1">
        <f t="shared" si="13"/>
        <v>0</v>
      </c>
      <c r="N60" s="1" t="s">
        <v>24</v>
      </c>
      <c r="O60" s="1">
        <v>0</v>
      </c>
      <c r="P60" s="1" t="s">
        <v>36</v>
      </c>
      <c r="Q60" s="1">
        <v>100384</v>
      </c>
      <c r="R60" s="1">
        <v>230883.19999999998</v>
      </c>
    </row>
    <row r="61" spans="1:18">
      <c r="A61" s="1">
        <f t="shared" si="9"/>
        <v>60</v>
      </c>
      <c r="B61" s="1" t="s">
        <v>55</v>
      </c>
      <c r="C61" s="1" t="s">
        <v>44</v>
      </c>
      <c r="D61" s="1" t="s">
        <v>22</v>
      </c>
      <c r="E61" s="1" t="s">
        <v>45</v>
      </c>
      <c r="F61" s="1" t="s">
        <v>265</v>
      </c>
      <c r="G61" s="1" t="s">
        <v>256</v>
      </c>
      <c r="H61" s="12">
        <v>11.505032999999999</v>
      </c>
      <c r="I61" s="12">
        <v>24.311926</v>
      </c>
      <c r="J61" s="1">
        <v>230883.19999999998</v>
      </c>
      <c r="K61" s="1">
        <f t="shared" si="1"/>
        <v>230883.19999999998</v>
      </c>
      <c r="L61" s="1">
        <f t="shared" si="12"/>
        <v>0</v>
      </c>
      <c r="M61" s="1">
        <f t="shared" si="13"/>
        <v>0</v>
      </c>
      <c r="N61" s="1" t="s">
        <v>24</v>
      </c>
      <c r="O61" s="1">
        <v>0</v>
      </c>
      <c r="P61" s="1" t="s">
        <v>36</v>
      </c>
      <c r="Q61" s="1">
        <v>100384</v>
      </c>
      <c r="R61" s="1">
        <v>230883.19999999998</v>
      </c>
    </row>
    <row r="62" spans="1:18">
      <c r="A62" s="1">
        <f t="shared" si="9"/>
        <v>61</v>
      </c>
      <c r="B62" s="1" t="s">
        <v>55</v>
      </c>
      <c r="C62" s="1" t="s">
        <v>44</v>
      </c>
      <c r="D62" s="1" t="s">
        <v>22</v>
      </c>
      <c r="E62" s="1" t="s">
        <v>45</v>
      </c>
      <c r="F62" s="1" t="s">
        <v>265</v>
      </c>
      <c r="G62" s="1" t="s">
        <v>256</v>
      </c>
      <c r="H62" s="12">
        <v>11.505032999999999</v>
      </c>
      <c r="I62" s="12">
        <v>24.311926</v>
      </c>
      <c r="J62" s="1">
        <v>230883.19999999998</v>
      </c>
      <c r="K62" s="1">
        <f t="shared" si="1"/>
        <v>230883.19999999998</v>
      </c>
      <c r="L62" s="1">
        <f t="shared" si="12"/>
        <v>0</v>
      </c>
      <c r="M62" s="1">
        <f t="shared" si="13"/>
        <v>0</v>
      </c>
      <c r="N62" s="1" t="s">
        <v>24</v>
      </c>
      <c r="O62" s="1">
        <v>0</v>
      </c>
      <c r="P62" s="1" t="s">
        <v>36</v>
      </c>
      <c r="Q62" s="1">
        <v>100384</v>
      </c>
      <c r="R62" s="1">
        <v>230883.19999999998</v>
      </c>
    </row>
    <row r="63" spans="1:18">
      <c r="A63" s="1">
        <f t="shared" si="9"/>
        <v>62</v>
      </c>
      <c r="B63" s="1" t="s">
        <v>55</v>
      </c>
      <c r="C63" s="1" t="s">
        <v>44</v>
      </c>
      <c r="D63" s="1" t="s">
        <v>22</v>
      </c>
      <c r="E63" s="1" t="s">
        <v>45</v>
      </c>
      <c r="F63" s="1" t="s">
        <v>265</v>
      </c>
      <c r="G63" s="1" t="s">
        <v>256</v>
      </c>
      <c r="H63" s="12">
        <v>11.505032999999999</v>
      </c>
      <c r="I63" s="12">
        <v>24.311926</v>
      </c>
      <c r="J63" s="1">
        <v>230883.19999999998</v>
      </c>
      <c r="K63" s="1">
        <f t="shared" si="1"/>
        <v>230883.19999999998</v>
      </c>
      <c r="L63" s="1">
        <f t="shared" si="12"/>
        <v>0</v>
      </c>
      <c r="M63" s="1">
        <f t="shared" si="13"/>
        <v>0</v>
      </c>
      <c r="N63" s="1" t="s">
        <v>24</v>
      </c>
      <c r="O63" s="1">
        <v>0</v>
      </c>
      <c r="P63" s="1" t="s">
        <v>36</v>
      </c>
      <c r="Q63" s="1">
        <v>100384</v>
      </c>
      <c r="R63" s="1">
        <v>230883.19999999998</v>
      </c>
    </row>
    <row r="64" spans="1:18">
      <c r="A64" s="1">
        <f t="shared" si="9"/>
        <v>63</v>
      </c>
      <c r="B64" s="1" t="s">
        <v>55</v>
      </c>
      <c r="C64" s="1" t="s">
        <v>44</v>
      </c>
      <c r="D64" s="1" t="s">
        <v>22</v>
      </c>
      <c r="E64" s="1" t="s">
        <v>45</v>
      </c>
      <c r="F64" s="1" t="s">
        <v>265</v>
      </c>
      <c r="G64" s="1" t="s">
        <v>256</v>
      </c>
      <c r="H64" s="12">
        <v>11.505032999999999</v>
      </c>
      <c r="I64" s="12">
        <v>24.311926</v>
      </c>
      <c r="J64" s="1">
        <v>230883.19999999998</v>
      </c>
      <c r="K64" s="1">
        <f t="shared" si="1"/>
        <v>230883.19999999998</v>
      </c>
      <c r="L64" s="1">
        <f t="shared" si="12"/>
        <v>0</v>
      </c>
      <c r="M64" s="1">
        <f t="shared" si="13"/>
        <v>0</v>
      </c>
      <c r="N64" s="1" t="s">
        <v>24</v>
      </c>
      <c r="O64" s="1">
        <v>0</v>
      </c>
      <c r="P64" s="1" t="s">
        <v>36</v>
      </c>
      <c r="Q64" s="1">
        <v>100384</v>
      </c>
      <c r="R64" s="1">
        <v>230883.19999999998</v>
      </c>
    </row>
    <row r="65" spans="1:18">
      <c r="A65" s="1">
        <f t="shared" si="9"/>
        <v>64</v>
      </c>
      <c r="B65" s="1" t="s">
        <v>55</v>
      </c>
      <c r="C65" s="1" t="s">
        <v>44</v>
      </c>
      <c r="D65" s="1" t="s">
        <v>22</v>
      </c>
      <c r="E65" s="1" t="s">
        <v>45</v>
      </c>
      <c r="F65" s="1" t="s">
        <v>265</v>
      </c>
      <c r="G65" s="1" t="s">
        <v>256</v>
      </c>
      <c r="H65" s="12">
        <v>11.505032999999999</v>
      </c>
      <c r="I65" s="12">
        <v>24.311926</v>
      </c>
      <c r="J65" s="1">
        <v>230883.19999999998</v>
      </c>
      <c r="K65" s="1">
        <f t="shared" si="1"/>
        <v>230883.19999999998</v>
      </c>
      <c r="L65" s="1">
        <f t="shared" si="12"/>
        <v>0</v>
      </c>
      <c r="M65" s="1">
        <f t="shared" si="13"/>
        <v>0</v>
      </c>
      <c r="N65" s="1" t="s">
        <v>24</v>
      </c>
      <c r="O65" s="1">
        <v>0</v>
      </c>
      <c r="P65" s="1" t="s">
        <v>36</v>
      </c>
      <c r="Q65" s="1">
        <v>100384</v>
      </c>
      <c r="R65" s="1">
        <v>230883.19999999998</v>
      </c>
    </row>
    <row r="66" spans="1:18">
      <c r="A66" s="1">
        <f t="shared" si="9"/>
        <v>65</v>
      </c>
      <c r="B66" s="1" t="s">
        <v>55</v>
      </c>
      <c r="C66" s="1" t="s">
        <v>44</v>
      </c>
      <c r="D66" s="1" t="s">
        <v>22</v>
      </c>
      <c r="E66" s="1" t="s">
        <v>45</v>
      </c>
      <c r="F66" s="1" t="s">
        <v>265</v>
      </c>
      <c r="G66" s="1" t="s">
        <v>256</v>
      </c>
      <c r="H66" s="12">
        <v>11.505032999999999</v>
      </c>
      <c r="I66" s="12">
        <v>24.311926</v>
      </c>
      <c r="J66" s="1">
        <v>230883.19999999998</v>
      </c>
      <c r="K66" s="1">
        <f t="shared" si="1"/>
        <v>230883.19999999998</v>
      </c>
      <c r="L66" s="1">
        <f t="shared" si="12"/>
        <v>0</v>
      </c>
      <c r="M66" s="1">
        <f t="shared" si="13"/>
        <v>0</v>
      </c>
      <c r="N66" s="1" t="s">
        <v>24</v>
      </c>
      <c r="O66" s="1">
        <v>0</v>
      </c>
      <c r="P66" s="1" t="s">
        <v>36</v>
      </c>
      <c r="Q66" s="1">
        <v>100384</v>
      </c>
      <c r="R66" s="1">
        <v>230883.19999999998</v>
      </c>
    </row>
    <row r="67" spans="1:18">
      <c r="A67" s="1">
        <f t="shared" si="9"/>
        <v>66</v>
      </c>
      <c r="B67" s="1" t="s">
        <v>55</v>
      </c>
      <c r="C67" s="1" t="s">
        <v>44</v>
      </c>
      <c r="D67" s="1" t="s">
        <v>22</v>
      </c>
      <c r="E67" s="1" t="s">
        <v>45</v>
      </c>
      <c r="F67" s="1" t="s">
        <v>265</v>
      </c>
      <c r="G67" s="1" t="s">
        <v>256</v>
      </c>
      <c r="H67" s="12">
        <v>11.505032999999999</v>
      </c>
      <c r="I67" s="12">
        <v>24.311926</v>
      </c>
      <c r="J67" s="1">
        <v>230883.19999999998</v>
      </c>
      <c r="K67" s="1">
        <f t="shared" ref="K67:K130" si="14">J67-L67</f>
        <v>230883.19999999998</v>
      </c>
      <c r="L67" s="1">
        <f t="shared" si="12"/>
        <v>0</v>
      </c>
      <c r="M67" s="1">
        <f t="shared" si="13"/>
        <v>0</v>
      </c>
      <c r="N67" s="1" t="s">
        <v>24</v>
      </c>
      <c r="O67" s="1">
        <v>0</v>
      </c>
      <c r="P67" s="1" t="s">
        <v>36</v>
      </c>
      <c r="Q67" s="1">
        <v>100384</v>
      </c>
      <c r="R67" s="1">
        <v>230883.19999999998</v>
      </c>
    </row>
    <row r="68" spans="1:18">
      <c r="A68" s="1">
        <f t="shared" si="9"/>
        <v>67</v>
      </c>
      <c r="B68" s="1" t="s">
        <v>55</v>
      </c>
      <c r="C68" s="1" t="s">
        <v>44</v>
      </c>
      <c r="D68" s="1" t="s">
        <v>22</v>
      </c>
      <c r="E68" s="1" t="s">
        <v>45</v>
      </c>
      <c r="F68" s="1" t="s">
        <v>265</v>
      </c>
      <c r="G68" s="1" t="s">
        <v>256</v>
      </c>
      <c r="H68" s="12">
        <v>11.505032999999999</v>
      </c>
      <c r="I68" s="12">
        <v>24.311926</v>
      </c>
      <c r="J68" s="1">
        <v>230883.19999999998</v>
      </c>
      <c r="K68" s="1">
        <f t="shared" si="14"/>
        <v>230883.19999999998</v>
      </c>
      <c r="L68" s="1">
        <f t="shared" si="12"/>
        <v>0</v>
      </c>
      <c r="M68" s="1">
        <f t="shared" si="13"/>
        <v>0</v>
      </c>
      <c r="N68" s="1" t="s">
        <v>24</v>
      </c>
      <c r="O68" s="1">
        <v>0</v>
      </c>
      <c r="P68" s="1" t="s">
        <v>36</v>
      </c>
      <c r="Q68" s="1">
        <v>100384</v>
      </c>
      <c r="R68" s="1">
        <v>230883.19999999998</v>
      </c>
    </row>
    <row r="69" spans="1:18">
      <c r="A69" s="1">
        <f t="shared" si="9"/>
        <v>68</v>
      </c>
      <c r="B69" s="1" t="s">
        <v>55</v>
      </c>
      <c r="C69" s="1" t="s">
        <v>44</v>
      </c>
      <c r="D69" s="1" t="s">
        <v>22</v>
      </c>
      <c r="E69" s="1" t="s">
        <v>45</v>
      </c>
      <c r="F69" s="1" t="s">
        <v>265</v>
      </c>
      <c r="G69" s="1" t="s">
        <v>256</v>
      </c>
      <c r="H69" s="12">
        <v>11.505032999999999</v>
      </c>
      <c r="I69" s="12">
        <v>24.311926</v>
      </c>
      <c r="J69" s="1">
        <v>230883.19999999998</v>
      </c>
      <c r="K69" s="1">
        <f t="shared" si="14"/>
        <v>230883.19999999998</v>
      </c>
      <c r="L69" s="1">
        <f t="shared" si="12"/>
        <v>0</v>
      </c>
      <c r="M69" s="1">
        <f t="shared" si="13"/>
        <v>0</v>
      </c>
      <c r="N69" s="1" t="s">
        <v>24</v>
      </c>
      <c r="O69" s="1">
        <v>0</v>
      </c>
      <c r="P69" s="1" t="s">
        <v>36</v>
      </c>
      <c r="Q69" s="1">
        <v>100384</v>
      </c>
      <c r="R69" s="1">
        <v>230883.19999999998</v>
      </c>
    </row>
    <row r="70" spans="1:18">
      <c r="A70" s="1">
        <f t="shared" si="9"/>
        <v>69</v>
      </c>
      <c r="B70" s="1" t="s">
        <v>55</v>
      </c>
      <c r="C70" s="1" t="s">
        <v>44</v>
      </c>
      <c r="D70" s="1" t="s">
        <v>22</v>
      </c>
      <c r="E70" s="1" t="s">
        <v>45</v>
      </c>
      <c r="F70" s="1" t="s">
        <v>265</v>
      </c>
      <c r="G70" s="1" t="s">
        <v>256</v>
      </c>
      <c r="H70" s="12">
        <v>11.505032999999999</v>
      </c>
      <c r="I70" s="12">
        <v>24.311926</v>
      </c>
      <c r="J70" s="1">
        <v>230883.19999999998</v>
      </c>
      <c r="K70" s="1">
        <f t="shared" si="14"/>
        <v>230883.19999999998</v>
      </c>
      <c r="L70" s="1">
        <f t="shared" si="12"/>
        <v>0</v>
      </c>
      <c r="M70" s="1">
        <f t="shared" si="13"/>
        <v>0</v>
      </c>
      <c r="N70" s="1" t="s">
        <v>24</v>
      </c>
      <c r="O70" s="1">
        <v>0</v>
      </c>
      <c r="P70" s="1" t="s">
        <v>36</v>
      </c>
      <c r="Q70" s="1">
        <v>100384</v>
      </c>
      <c r="R70" s="1">
        <v>230883.19999999998</v>
      </c>
    </row>
    <row r="71" spans="1:18">
      <c r="A71" s="1">
        <f t="shared" si="9"/>
        <v>70</v>
      </c>
      <c r="B71" s="1" t="s">
        <v>55</v>
      </c>
      <c r="C71" s="1" t="s">
        <v>44</v>
      </c>
      <c r="D71" s="1" t="s">
        <v>22</v>
      </c>
      <c r="E71" s="1" t="s">
        <v>45</v>
      </c>
      <c r="F71" s="1" t="s">
        <v>265</v>
      </c>
      <c r="G71" s="1" t="s">
        <v>256</v>
      </c>
      <c r="H71" s="12">
        <v>11.505032999999999</v>
      </c>
      <c r="I71" s="12">
        <v>24.311926</v>
      </c>
      <c r="J71" s="1">
        <v>230883.19999999998</v>
      </c>
      <c r="K71" s="1">
        <f t="shared" si="14"/>
        <v>230883.19999999998</v>
      </c>
      <c r="L71" s="1">
        <f t="shared" si="12"/>
        <v>0</v>
      </c>
      <c r="M71" s="1">
        <f>0/14</f>
        <v>0</v>
      </c>
      <c r="N71" s="1" t="s">
        <v>24</v>
      </c>
      <c r="O71" s="1">
        <v>0</v>
      </c>
      <c r="P71" s="1" t="s">
        <v>36</v>
      </c>
      <c r="Q71" s="1">
        <v>100384</v>
      </c>
      <c r="R71" s="1">
        <v>230883.19999999998</v>
      </c>
    </row>
    <row r="72" spans="1:18">
      <c r="A72" s="1">
        <f t="shared" si="9"/>
        <v>71</v>
      </c>
      <c r="B72" s="1" t="s">
        <v>55</v>
      </c>
      <c r="C72" s="1" t="s">
        <v>44</v>
      </c>
      <c r="D72" s="1" t="s">
        <v>22</v>
      </c>
      <c r="E72" s="1" t="s">
        <v>45</v>
      </c>
      <c r="F72" s="30" t="s">
        <v>73</v>
      </c>
      <c r="G72" s="10" t="s">
        <v>74</v>
      </c>
      <c r="J72" s="1">
        <v>80702.399999999994</v>
      </c>
      <c r="K72" s="1">
        <f t="shared" si="14"/>
        <v>80702.399999999994</v>
      </c>
      <c r="L72" s="1">
        <f t="shared" ref="L72:L86" si="15">M72*J72</f>
        <v>0</v>
      </c>
      <c r="M72" s="1">
        <f t="shared" ref="M72:M85" si="16">0/14</f>
        <v>0</v>
      </c>
      <c r="N72" s="1" t="s">
        <v>24</v>
      </c>
      <c r="O72" s="1">
        <v>0</v>
      </c>
      <c r="P72" s="1" t="s">
        <v>36</v>
      </c>
      <c r="Q72" s="1">
        <v>35088</v>
      </c>
      <c r="R72" s="1">
        <v>80702.399999999994</v>
      </c>
    </row>
    <row r="73" spans="1:18">
      <c r="A73" s="1">
        <f t="shared" si="9"/>
        <v>72</v>
      </c>
      <c r="B73" s="1" t="s">
        <v>55</v>
      </c>
      <c r="C73" s="1" t="s">
        <v>44</v>
      </c>
      <c r="D73" s="1" t="s">
        <v>22</v>
      </c>
      <c r="E73" s="1" t="s">
        <v>45</v>
      </c>
      <c r="F73" s="30" t="s">
        <v>73</v>
      </c>
      <c r="G73" s="10" t="s">
        <v>74</v>
      </c>
      <c r="J73" s="1">
        <v>80702.399999999994</v>
      </c>
      <c r="K73" s="1">
        <f t="shared" si="14"/>
        <v>80702.399999999994</v>
      </c>
      <c r="L73" s="1">
        <f t="shared" si="15"/>
        <v>0</v>
      </c>
      <c r="M73" s="1">
        <f t="shared" si="16"/>
        <v>0</v>
      </c>
      <c r="N73" s="1" t="s">
        <v>24</v>
      </c>
      <c r="O73" s="1">
        <v>0</v>
      </c>
      <c r="P73" s="1" t="s">
        <v>36</v>
      </c>
      <c r="Q73" s="1">
        <v>35088</v>
      </c>
      <c r="R73" s="1">
        <v>80702.399999999994</v>
      </c>
    </row>
    <row r="74" spans="1:18">
      <c r="A74" s="1">
        <f t="shared" si="9"/>
        <v>73</v>
      </c>
      <c r="B74" s="1" t="s">
        <v>55</v>
      </c>
      <c r="C74" s="1" t="s">
        <v>44</v>
      </c>
      <c r="D74" s="1" t="s">
        <v>22</v>
      </c>
      <c r="E74" s="1" t="s">
        <v>45</v>
      </c>
      <c r="F74" s="30" t="s">
        <v>73</v>
      </c>
      <c r="G74" s="10" t="s">
        <v>74</v>
      </c>
      <c r="J74" s="1">
        <v>80702.399999999994</v>
      </c>
      <c r="K74" s="1">
        <f t="shared" si="14"/>
        <v>80702.399999999994</v>
      </c>
      <c r="L74" s="1">
        <f t="shared" si="15"/>
        <v>0</v>
      </c>
      <c r="M74" s="1">
        <f t="shared" si="16"/>
        <v>0</v>
      </c>
      <c r="N74" s="1" t="s">
        <v>24</v>
      </c>
      <c r="O74" s="1">
        <v>0</v>
      </c>
      <c r="P74" s="1" t="s">
        <v>36</v>
      </c>
      <c r="Q74" s="1">
        <v>35088</v>
      </c>
      <c r="R74" s="1">
        <v>80702.399999999994</v>
      </c>
    </row>
    <row r="75" spans="1:18">
      <c r="A75" s="1">
        <f t="shared" si="9"/>
        <v>74</v>
      </c>
      <c r="B75" s="1" t="s">
        <v>55</v>
      </c>
      <c r="C75" s="1" t="s">
        <v>44</v>
      </c>
      <c r="D75" s="1" t="s">
        <v>22</v>
      </c>
      <c r="E75" s="1" t="s">
        <v>45</v>
      </c>
      <c r="F75" s="30" t="s">
        <v>73</v>
      </c>
      <c r="G75" s="10" t="s">
        <v>74</v>
      </c>
      <c r="J75" s="1">
        <v>80702.399999999994</v>
      </c>
      <c r="K75" s="1">
        <f t="shared" si="14"/>
        <v>80702.399999999994</v>
      </c>
      <c r="L75" s="1">
        <f t="shared" si="15"/>
        <v>0</v>
      </c>
      <c r="M75" s="1">
        <f t="shared" si="16"/>
        <v>0</v>
      </c>
      <c r="N75" s="1" t="s">
        <v>24</v>
      </c>
      <c r="O75" s="1">
        <v>0</v>
      </c>
      <c r="P75" s="1" t="s">
        <v>36</v>
      </c>
      <c r="Q75" s="1">
        <v>35088</v>
      </c>
      <c r="R75" s="1">
        <v>80702.399999999994</v>
      </c>
    </row>
    <row r="76" spans="1:18">
      <c r="A76" s="1">
        <f t="shared" si="9"/>
        <v>75</v>
      </c>
      <c r="B76" s="1" t="s">
        <v>55</v>
      </c>
      <c r="C76" s="1" t="s">
        <v>44</v>
      </c>
      <c r="D76" s="1" t="s">
        <v>22</v>
      </c>
      <c r="E76" s="1" t="s">
        <v>45</v>
      </c>
      <c r="F76" s="30" t="s">
        <v>73</v>
      </c>
      <c r="G76" s="10" t="s">
        <v>74</v>
      </c>
      <c r="J76" s="1">
        <v>80702.399999999994</v>
      </c>
      <c r="K76" s="1">
        <f t="shared" si="14"/>
        <v>80702.399999999994</v>
      </c>
      <c r="L76" s="1">
        <f t="shared" si="15"/>
        <v>0</v>
      </c>
      <c r="M76" s="1">
        <f t="shared" si="16"/>
        <v>0</v>
      </c>
      <c r="N76" s="1" t="s">
        <v>24</v>
      </c>
      <c r="O76" s="1">
        <v>0</v>
      </c>
      <c r="P76" s="1" t="s">
        <v>36</v>
      </c>
      <c r="Q76" s="1">
        <v>35088</v>
      </c>
      <c r="R76" s="1">
        <v>80702.399999999994</v>
      </c>
    </row>
    <row r="77" spans="1:18">
      <c r="A77" s="1">
        <f t="shared" si="9"/>
        <v>76</v>
      </c>
      <c r="B77" s="1" t="s">
        <v>55</v>
      </c>
      <c r="C77" s="1" t="s">
        <v>44</v>
      </c>
      <c r="D77" s="1" t="s">
        <v>22</v>
      </c>
      <c r="E77" s="1" t="s">
        <v>45</v>
      </c>
      <c r="F77" s="30" t="s">
        <v>73</v>
      </c>
      <c r="G77" s="10" t="s">
        <v>74</v>
      </c>
      <c r="J77" s="1">
        <v>80702.399999999994</v>
      </c>
      <c r="K77" s="1">
        <f t="shared" si="14"/>
        <v>80702.399999999994</v>
      </c>
      <c r="L77" s="1">
        <f t="shared" si="15"/>
        <v>0</v>
      </c>
      <c r="M77" s="1">
        <f t="shared" si="16"/>
        <v>0</v>
      </c>
      <c r="N77" s="1" t="s">
        <v>24</v>
      </c>
      <c r="O77" s="1">
        <v>0</v>
      </c>
      <c r="P77" s="1" t="s">
        <v>36</v>
      </c>
      <c r="Q77" s="1">
        <v>35088</v>
      </c>
      <c r="R77" s="1">
        <v>80702.399999999994</v>
      </c>
    </row>
    <row r="78" spans="1:18">
      <c r="A78" s="1">
        <f t="shared" si="9"/>
        <v>77</v>
      </c>
      <c r="B78" s="1" t="s">
        <v>55</v>
      </c>
      <c r="C78" s="1" t="s">
        <v>44</v>
      </c>
      <c r="D78" s="1" t="s">
        <v>22</v>
      </c>
      <c r="E78" s="1" t="s">
        <v>45</v>
      </c>
      <c r="F78" s="30" t="s">
        <v>73</v>
      </c>
      <c r="G78" s="10" t="s">
        <v>74</v>
      </c>
      <c r="J78" s="1">
        <v>80702.399999999994</v>
      </c>
      <c r="K78" s="1">
        <f t="shared" si="14"/>
        <v>80702.399999999994</v>
      </c>
      <c r="L78" s="1">
        <f t="shared" si="15"/>
        <v>0</v>
      </c>
      <c r="M78" s="1">
        <f t="shared" si="16"/>
        <v>0</v>
      </c>
      <c r="N78" s="1" t="s">
        <v>24</v>
      </c>
      <c r="O78" s="1">
        <v>0</v>
      </c>
      <c r="P78" s="1" t="s">
        <v>36</v>
      </c>
      <c r="Q78" s="1">
        <v>35088</v>
      </c>
      <c r="R78" s="1">
        <v>80702.399999999994</v>
      </c>
    </row>
    <row r="79" spans="1:18">
      <c r="A79" s="1">
        <f t="shared" si="9"/>
        <v>78</v>
      </c>
      <c r="B79" s="1" t="s">
        <v>55</v>
      </c>
      <c r="C79" s="1" t="s">
        <v>44</v>
      </c>
      <c r="D79" s="1" t="s">
        <v>22</v>
      </c>
      <c r="E79" s="1" t="s">
        <v>45</v>
      </c>
      <c r="F79" s="30" t="s">
        <v>73</v>
      </c>
      <c r="G79" s="10" t="s">
        <v>74</v>
      </c>
      <c r="J79" s="1">
        <v>80702.399999999994</v>
      </c>
      <c r="K79" s="1">
        <f t="shared" si="14"/>
        <v>80702.399999999994</v>
      </c>
      <c r="L79" s="1">
        <f t="shared" si="15"/>
        <v>0</v>
      </c>
      <c r="M79" s="1">
        <f t="shared" si="16"/>
        <v>0</v>
      </c>
      <c r="N79" s="1" t="s">
        <v>24</v>
      </c>
      <c r="O79" s="1">
        <v>0</v>
      </c>
      <c r="P79" s="1" t="s">
        <v>36</v>
      </c>
      <c r="Q79" s="1">
        <v>35088</v>
      </c>
      <c r="R79" s="1">
        <v>80702.399999999994</v>
      </c>
    </row>
    <row r="80" spans="1:18">
      <c r="A80" s="1">
        <f t="shared" si="9"/>
        <v>79</v>
      </c>
      <c r="B80" s="1" t="s">
        <v>55</v>
      </c>
      <c r="C80" s="1" t="s">
        <v>44</v>
      </c>
      <c r="D80" s="1" t="s">
        <v>22</v>
      </c>
      <c r="E80" s="1" t="s">
        <v>45</v>
      </c>
      <c r="F80" s="30" t="s">
        <v>73</v>
      </c>
      <c r="G80" s="10" t="s">
        <v>74</v>
      </c>
      <c r="J80" s="1">
        <v>80702.399999999994</v>
      </c>
      <c r="K80" s="1">
        <f t="shared" si="14"/>
        <v>80702.399999999994</v>
      </c>
      <c r="L80" s="1">
        <f t="shared" si="15"/>
        <v>0</v>
      </c>
      <c r="M80" s="1">
        <f t="shared" si="16"/>
        <v>0</v>
      </c>
      <c r="N80" s="1" t="s">
        <v>24</v>
      </c>
      <c r="O80" s="1">
        <v>0</v>
      </c>
      <c r="P80" s="1" t="s">
        <v>36</v>
      </c>
      <c r="Q80" s="1">
        <v>35088</v>
      </c>
      <c r="R80" s="1">
        <v>80702.399999999994</v>
      </c>
    </row>
    <row r="81" spans="1:18">
      <c r="A81" s="1">
        <f t="shared" si="9"/>
        <v>80</v>
      </c>
      <c r="B81" s="1" t="s">
        <v>55</v>
      </c>
      <c r="C81" s="1" t="s">
        <v>44</v>
      </c>
      <c r="D81" s="1" t="s">
        <v>22</v>
      </c>
      <c r="E81" s="1" t="s">
        <v>45</v>
      </c>
      <c r="F81" s="30" t="s">
        <v>73</v>
      </c>
      <c r="G81" s="10" t="s">
        <v>74</v>
      </c>
      <c r="J81" s="1">
        <v>80702.399999999994</v>
      </c>
      <c r="K81" s="1">
        <f t="shared" si="14"/>
        <v>80702.399999999994</v>
      </c>
      <c r="L81" s="1">
        <f t="shared" si="15"/>
        <v>0</v>
      </c>
      <c r="M81" s="1">
        <f t="shared" si="16"/>
        <v>0</v>
      </c>
      <c r="N81" s="1" t="s">
        <v>24</v>
      </c>
      <c r="O81" s="1">
        <v>0</v>
      </c>
      <c r="P81" s="1" t="s">
        <v>36</v>
      </c>
      <c r="Q81" s="1">
        <v>35088</v>
      </c>
      <c r="R81" s="1">
        <v>80702.399999999994</v>
      </c>
    </row>
    <row r="82" spans="1:18">
      <c r="A82" s="1">
        <f t="shared" si="9"/>
        <v>81</v>
      </c>
      <c r="B82" s="1" t="s">
        <v>55</v>
      </c>
      <c r="C82" s="1" t="s">
        <v>44</v>
      </c>
      <c r="D82" s="1" t="s">
        <v>22</v>
      </c>
      <c r="E82" s="1" t="s">
        <v>45</v>
      </c>
      <c r="F82" s="30" t="s">
        <v>73</v>
      </c>
      <c r="G82" s="10" t="s">
        <v>74</v>
      </c>
      <c r="J82" s="1">
        <v>80702.399999999994</v>
      </c>
      <c r="K82" s="1">
        <f t="shared" si="14"/>
        <v>80702.399999999994</v>
      </c>
      <c r="L82" s="1">
        <f t="shared" si="15"/>
        <v>0</v>
      </c>
      <c r="M82" s="1">
        <f t="shared" si="16"/>
        <v>0</v>
      </c>
      <c r="N82" s="1" t="s">
        <v>24</v>
      </c>
      <c r="O82" s="1">
        <v>0</v>
      </c>
      <c r="P82" s="1" t="s">
        <v>36</v>
      </c>
      <c r="Q82" s="1">
        <v>35088</v>
      </c>
      <c r="R82" s="1">
        <v>80702.399999999994</v>
      </c>
    </row>
    <row r="83" spans="1:18">
      <c r="A83" s="1">
        <f t="shared" si="9"/>
        <v>82</v>
      </c>
      <c r="B83" s="1" t="s">
        <v>55</v>
      </c>
      <c r="C83" s="1" t="s">
        <v>44</v>
      </c>
      <c r="D83" s="1" t="s">
        <v>22</v>
      </c>
      <c r="E83" s="1" t="s">
        <v>45</v>
      </c>
      <c r="F83" s="30" t="s">
        <v>73</v>
      </c>
      <c r="G83" s="10" t="s">
        <v>74</v>
      </c>
      <c r="J83" s="1">
        <v>80702.399999999994</v>
      </c>
      <c r="K83" s="1">
        <f t="shared" si="14"/>
        <v>80702.399999999994</v>
      </c>
      <c r="L83" s="1">
        <f t="shared" si="15"/>
        <v>0</v>
      </c>
      <c r="M83" s="1">
        <f t="shared" si="16"/>
        <v>0</v>
      </c>
      <c r="N83" s="1" t="s">
        <v>24</v>
      </c>
      <c r="O83" s="1">
        <v>0</v>
      </c>
      <c r="P83" s="1" t="s">
        <v>36</v>
      </c>
      <c r="Q83" s="1">
        <v>35088</v>
      </c>
      <c r="R83" s="1">
        <v>80702.399999999994</v>
      </c>
    </row>
    <row r="84" spans="1:18">
      <c r="A84" s="1">
        <f>A83+1</f>
        <v>83</v>
      </c>
      <c r="B84" s="1" t="s">
        <v>55</v>
      </c>
      <c r="C84" s="1" t="s">
        <v>44</v>
      </c>
      <c r="D84" s="1" t="s">
        <v>22</v>
      </c>
      <c r="E84" s="1" t="s">
        <v>45</v>
      </c>
      <c r="F84" s="30" t="s">
        <v>73</v>
      </c>
      <c r="G84" s="10" t="s">
        <v>74</v>
      </c>
      <c r="J84" s="1">
        <v>80702.399999999994</v>
      </c>
      <c r="K84" s="1">
        <f t="shared" si="14"/>
        <v>80702.399999999994</v>
      </c>
      <c r="L84" s="1">
        <f t="shared" si="15"/>
        <v>0</v>
      </c>
      <c r="M84" s="1">
        <f t="shared" si="16"/>
        <v>0</v>
      </c>
      <c r="N84" s="1" t="s">
        <v>24</v>
      </c>
      <c r="O84" s="1">
        <v>0</v>
      </c>
      <c r="P84" s="1" t="s">
        <v>36</v>
      </c>
      <c r="Q84" s="1">
        <v>35088</v>
      </c>
      <c r="R84" s="1">
        <v>80702.399999999994</v>
      </c>
    </row>
    <row r="85" spans="1:18">
      <c r="A85" s="1">
        <f t="shared" ref="A85:A105" si="17">A84+1</f>
        <v>84</v>
      </c>
      <c r="B85" s="1" t="s">
        <v>55</v>
      </c>
      <c r="C85" s="1" t="s">
        <v>44</v>
      </c>
      <c r="D85" s="1" t="s">
        <v>22</v>
      </c>
      <c r="E85" s="1" t="s">
        <v>45</v>
      </c>
      <c r="F85" s="30" t="s">
        <v>73</v>
      </c>
      <c r="G85" s="10" t="s">
        <v>74</v>
      </c>
      <c r="J85" s="1">
        <v>80702.399999999994</v>
      </c>
      <c r="K85" s="1">
        <f t="shared" si="14"/>
        <v>80702.399999999994</v>
      </c>
      <c r="L85" s="1">
        <f t="shared" si="15"/>
        <v>0</v>
      </c>
      <c r="M85" s="1">
        <f t="shared" si="16"/>
        <v>0</v>
      </c>
      <c r="N85" s="1" t="s">
        <v>24</v>
      </c>
      <c r="O85" s="1">
        <v>0</v>
      </c>
      <c r="P85" s="1" t="s">
        <v>36</v>
      </c>
      <c r="Q85" s="1">
        <v>35088</v>
      </c>
      <c r="R85" s="1">
        <v>80702.399999999994</v>
      </c>
    </row>
    <row r="86" spans="1:18">
      <c r="A86" s="1">
        <f t="shared" si="17"/>
        <v>85</v>
      </c>
      <c r="B86" s="1" t="s">
        <v>55</v>
      </c>
      <c r="C86" s="1" t="s">
        <v>44</v>
      </c>
      <c r="D86" s="1" t="s">
        <v>22</v>
      </c>
      <c r="E86" s="1" t="s">
        <v>45</v>
      </c>
      <c r="F86" s="29" t="s">
        <v>257</v>
      </c>
      <c r="G86" s="29" t="s">
        <v>257</v>
      </c>
      <c r="H86" s="12">
        <v>11.466296</v>
      </c>
      <c r="I86" s="12">
        <v>26.124941</v>
      </c>
      <c r="J86" s="1">
        <v>158603.4</v>
      </c>
      <c r="K86" s="1">
        <f t="shared" si="14"/>
        <v>147274.5857142857</v>
      </c>
      <c r="L86" s="1">
        <f t="shared" si="15"/>
        <v>11328.814285714285</v>
      </c>
      <c r="M86" s="8">
        <f>1/14</f>
        <v>7.1428571428571425E-2</v>
      </c>
      <c r="N86" s="1" t="s">
        <v>24</v>
      </c>
      <c r="O86" s="1">
        <v>0</v>
      </c>
      <c r="P86" s="1" t="s">
        <v>36</v>
      </c>
      <c r="Q86" s="1">
        <v>68952</v>
      </c>
      <c r="R86" s="1">
        <v>158603.4</v>
      </c>
    </row>
    <row r="87" spans="1:18">
      <c r="A87" s="1">
        <f t="shared" si="17"/>
        <v>86</v>
      </c>
      <c r="B87" s="1" t="s">
        <v>55</v>
      </c>
      <c r="C87" s="1" t="s">
        <v>44</v>
      </c>
      <c r="D87" s="1" t="s">
        <v>22</v>
      </c>
      <c r="E87" s="1" t="s">
        <v>45</v>
      </c>
      <c r="F87" s="29" t="s">
        <v>257</v>
      </c>
      <c r="G87" s="29" t="s">
        <v>257</v>
      </c>
      <c r="H87" s="12">
        <v>11.466296</v>
      </c>
      <c r="I87" s="12">
        <v>26.124941</v>
      </c>
      <c r="J87" s="1">
        <v>158603.4</v>
      </c>
      <c r="K87" s="1">
        <f t="shared" si="14"/>
        <v>147274.5857142857</v>
      </c>
      <c r="L87" s="1">
        <f t="shared" ref="L87:L99" si="18">M87*J87</f>
        <v>11328.814285714285</v>
      </c>
      <c r="M87" s="8">
        <f t="shared" ref="M87:M113" si="19">1/14</f>
        <v>7.1428571428571425E-2</v>
      </c>
      <c r="N87" s="1" t="s">
        <v>24</v>
      </c>
      <c r="O87" s="1">
        <v>0</v>
      </c>
      <c r="P87" s="1" t="s">
        <v>36</v>
      </c>
      <c r="Q87" s="1">
        <v>68952</v>
      </c>
      <c r="R87" s="1">
        <v>158603.4</v>
      </c>
    </row>
    <row r="88" spans="1:18">
      <c r="A88" s="1">
        <f t="shared" si="17"/>
        <v>87</v>
      </c>
      <c r="B88" s="1" t="s">
        <v>55</v>
      </c>
      <c r="C88" s="1" t="s">
        <v>44</v>
      </c>
      <c r="D88" s="1" t="s">
        <v>22</v>
      </c>
      <c r="E88" s="1" t="s">
        <v>45</v>
      </c>
      <c r="F88" s="29" t="s">
        <v>257</v>
      </c>
      <c r="G88" s="29" t="s">
        <v>257</v>
      </c>
      <c r="H88" s="12">
        <v>11.466296</v>
      </c>
      <c r="I88" s="12">
        <v>26.124941</v>
      </c>
      <c r="J88" s="1">
        <v>158603.4</v>
      </c>
      <c r="K88" s="1">
        <f t="shared" si="14"/>
        <v>147274.5857142857</v>
      </c>
      <c r="L88" s="1">
        <f t="shared" si="18"/>
        <v>11328.814285714285</v>
      </c>
      <c r="M88" s="8">
        <f t="shared" si="19"/>
        <v>7.1428571428571425E-2</v>
      </c>
      <c r="N88" s="1" t="s">
        <v>24</v>
      </c>
      <c r="O88" s="1">
        <v>0</v>
      </c>
      <c r="P88" s="1" t="s">
        <v>36</v>
      </c>
      <c r="Q88" s="1">
        <v>68952</v>
      </c>
      <c r="R88" s="1">
        <v>158603.4</v>
      </c>
    </row>
    <row r="89" spans="1:18">
      <c r="A89" s="1">
        <f t="shared" si="17"/>
        <v>88</v>
      </c>
      <c r="B89" s="1" t="s">
        <v>55</v>
      </c>
      <c r="C89" s="1" t="s">
        <v>44</v>
      </c>
      <c r="D89" s="1" t="s">
        <v>22</v>
      </c>
      <c r="E89" s="1" t="s">
        <v>45</v>
      </c>
      <c r="F89" s="29" t="s">
        <v>257</v>
      </c>
      <c r="G89" s="29" t="s">
        <v>257</v>
      </c>
      <c r="H89" s="12">
        <v>11.466296</v>
      </c>
      <c r="I89" s="12">
        <v>26.124941</v>
      </c>
      <c r="J89" s="1">
        <v>158603.4</v>
      </c>
      <c r="K89" s="1">
        <f t="shared" si="14"/>
        <v>147274.5857142857</v>
      </c>
      <c r="L89" s="1">
        <f t="shared" si="18"/>
        <v>11328.814285714285</v>
      </c>
      <c r="M89" s="8">
        <f t="shared" si="19"/>
        <v>7.1428571428571425E-2</v>
      </c>
      <c r="N89" s="1" t="s">
        <v>24</v>
      </c>
      <c r="O89" s="1">
        <v>0</v>
      </c>
      <c r="P89" s="1" t="s">
        <v>36</v>
      </c>
      <c r="Q89" s="1">
        <v>68952</v>
      </c>
      <c r="R89" s="1">
        <v>158603.4</v>
      </c>
    </row>
    <row r="90" spans="1:18">
      <c r="A90" s="1">
        <f t="shared" si="17"/>
        <v>89</v>
      </c>
      <c r="B90" s="1" t="s">
        <v>55</v>
      </c>
      <c r="C90" s="1" t="s">
        <v>44</v>
      </c>
      <c r="D90" s="1" t="s">
        <v>22</v>
      </c>
      <c r="E90" s="1" t="s">
        <v>45</v>
      </c>
      <c r="F90" s="29" t="s">
        <v>257</v>
      </c>
      <c r="G90" s="29" t="s">
        <v>257</v>
      </c>
      <c r="H90" s="12">
        <v>11.466296</v>
      </c>
      <c r="I90" s="12">
        <v>26.124941</v>
      </c>
      <c r="J90" s="1">
        <v>158603.4</v>
      </c>
      <c r="K90" s="1">
        <f t="shared" si="14"/>
        <v>147274.5857142857</v>
      </c>
      <c r="L90" s="1">
        <f t="shared" si="18"/>
        <v>11328.814285714285</v>
      </c>
      <c r="M90" s="8">
        <f t="shared" si="19"/>
        <v>7.1428571428571425E-2</v>
      </c>
      <c r="N90" s="1" t="s">
        <v>24</v>
      </c>
      <c r="O90" s="1">
        <v>0</v>
      </c>
      <c r="P90" s="1" t="s">
        <v>36</v>
      </c>
      <c r="Q90" s="1">
        <v>68952</v>
      </c>
      <c r="R90" s="1">
        <v>158603.4</v>
      </c>
    </row>
    <row r="91" spans="1:18">
      <c r="A91" s="1">
        <f t="shared" si="17"/>
        <v>90</v>
      </c>
      <c r="B91" s="1" t="s">
        <v>55</v>
      </c>
      <c r="C91" s="1" t="s">
        <v>44</v>
      </c>
      <c r="D91" s="1" t="s">
        <v>22</v>
      </c>
      <c r="E91" s="1" t="s">
        <v>45</v>
      </c>
      <c r="F91" s="29" t="s">
        <v>257</v>
      </c>
      <c r="G91" s="29" t="s">
        <v>257</v>
      </c>
      <c r="H91" s="12">
        <v>11.466296</v>
      </c>
      <c r="I91" s="12">
        <v>26.124941</v>
      </c>
      <c r="J91" s="1">
        <v>158603.4</v>
      </c>
      <c r="K91" s="1">
        <f t="shared" si="14"/>
        <v>147274.5857142857</v>
      </c>
      <c r="L91" s="1">
        <f t="shared" si="18"/>
        <v>11328.814285714285</v>
      </c>
      <c r="M91" s="8">
        <f t="shared" si="19"/>
        <v>7.1428571428571425E-2</v>
      </c>
      <c r="N91" s="1" t="s">
        <v>24</v>
      </c>
      <c r="O91" s="1">
        <v>1</v>
      </c>
      <c r="P91" s="1" t="s">
        <v>36</v>
      </c>
      <c r="Q91" s="1">
        <v>68952</v>
      </c>
      <c r="R91" s="1">
        <v>158603.4</v>
      </c>
    </row>
    <row r="92" spans="1:18">
      <c r="A92" s="1">
        <f t="shared" si="17"/>
        <v>91</v>
      </c>
      <c r="B92" s="1" t="s">
        <v>55</v>
      </c>
      <c r="C92" s="1" t="s">
        <v>44</v>
      </c>
      <c r="D92" s="1" t="s">
        <v>22</v>
      </c>
      <c r="E92" s="1" t="s">
        <v>45</v>
      </c>
      <c r="F92" s="29" t="s">
        <v>257</v>
      </c>
      <c r="G92" s="29" t="s">
        <v>257</v>
      </c>
      <c r="H92" s="12">
        <v>11.466296</v>
      </c>
      <c r="I92" s="12">
        <v>26.124941</v>
      </c>
      <c r="J92" s="1">
        <v>158603.4</v>
      </c>
      <c r="K92" s="1">
        <f t="shared" si="14"/>
        <v>147274.5857142857</v>
      </c>
      <c r="L92" s="1">
        <f t="shared" si="18"/>
        <v>11328.814285714285</v>
      </c>
      <c r="M92" s="8">
        <f t="shared" si="19"/>
        <v>7.1428571428571425E-2</v>
      </c>
      <c r="N92" s="1" t="s">
        <v>24</v>
      </c>
      <c r="O92" s="1">
        <v>0</v>
      </c>
      <c r="P92" s="1" t="s">
        <v>36</v>
      </c>
      <c r="Q92" s="1">
        <v>68952</v>
      </c>
      <c r="R92" s="1">
        <v>158603.4</v>
      </c>
    </row>
    <row r="93" spans="1:18">
      <c r="A93" s="1">
        <f t="shared" si="17"/>
        <v>92</v>
      </c>
      <c r="B93" s="1" t="s">
        <v>55</v>
      </c>
      <c r="C93" s="1" t="s">
        <v>44</v>
      </c>
      <c r="D93" s="1" t="s">
        <v>22</v>
      </c>
      <c r="E93" s="1" t="s">
        <v>45</v>
      </c>
      <c r="F93" s="29" t="s">
        <v>257</v>
      </c>
      <c r="G93" s="29" t="s">
        <v>257</v>
      </c>
      <c r="H93" s="12">
        <v>11.466296</v>
      </c>
      <c r="I93" s="12">
        <v>26.124941</v>
      </c>
      <c r="J93" s="1">
        <v>158603.4</v>
      </c>
      <c r="K93" s="1">
        <f t="shared" si="14"/>
        <v>147274.5857142857</v>
      </c>
      <c r="L93" s="1">
        <f t="shared" si="18"/>
        <v>11328.814285714285</v>
      </c>
      <c r="M93" s="8">
        <f t="shared" si="19"/>
        <v>7.1428571428571425E-2</v>
      </c>
      <c r="N93" s="1" t="s">
        <v>24</v>
      </c>
      <c r="O93" s="1">
        <v>0</v>
      </c>
      <c r="P93" s="1" t="s">
        <v>36</v>
      </c>
      <c r="Q93" s="1">
        <v>68952</v>
      </c>
      <c r="R93" s="1">
        <v>158603.4</v>
      </c>
    </row>
    <row r="94" spans="1:18">
      <c r="A94" s="1">
        <f t="shared" si="17"/>
        <v>93</v>
      </c>
      <c r="B94" s="1" t="s">
        <v>55</v>
      </c>
      <c r="C94" s="1" t="s">
        <v>44</v>
      </c>
      <c r="D94" s="1" t="s">
        <v>22</v>
      </c>
      <c r="E94" s="1" t="s">
        <v>45</v>
      </c>
      <c r="F94" s="29" t="s">
        <v>257</v>
      </c>
      <c r="G94" s="29" t="s">
        <v>257</v>
      </c>
      <c r="H94" s="12">
        <v>11.466296</v>
      </c>
      <c r="I94" s="12">
        <v>26.124941</v>
      </c>
      <c r="J94" s="1">
        <v>158603.4</v>
      </c>
      <c r="K94" s="1">
        <f t="shared" si="14"/>
        <v>147274.5857142857</v>
      </c>
      <c r="L94" s="1">
        <f t="shared" si="18"/>
        <v>11328.814285714285</v>
      </c>
      <c r="M94" s="8">
        <f t="shared" si="19"/>
        <v>7.1428571428571425E-2</v>
      </c>
      <c r="N94" s="1" t="s">
        <v>24</v>
      </c>
      <c r="O94" s="1">
        <v>0</v>
      </c>
      <c r="P94" s="1" t="s">
        <v>36</v>
      </c>
      <c r="Q94" s="1">
        <v>68952</v>
      </c>
      <c r="R94" s="1">
        <v>158603.4</v>
      </c>
    </row>
    <row r="95" spans="1:18">
      <c r="A95" s="1">
        <f t="shared" si="17"/>
        <v>94</v>
      </c>
      <c r="B95" s="1" t="s">
        <v>55</v>
      </c>
      <c r="C95" s="1" t="s">
        <v>44</v>
      </c>
      <c r="D95" s="1" t="s">
        <v>22</v>
      </c>
      <c r="E95" s="1" t="s">
        <v>45</v>
      </c>
      <c r="F95" s="29" t="s">
        <v>257</v>
      </c>
      <c r="G95" s="29" t="s">
        <v>257</v>
      </c>
      <c r="H95" s="12">
        <v>11.466296</v>
      </c>
      <c r="I95" s="12">
        <v>26.124941</v>
      </c>
      <c r="J95" s="1">
        <v>158603.4</v>
      </c>
      <c r="K95" s="1">
        <f t="shared" si="14"/>
        <v>147274.5857142857</v>
      </c>
      <c r="L95" s="1">
        <f t="shared" si="18"/>
        <v>11328.814285714285</v>
      </c>
      <c r="M95" s="8">
        <f t="shared" si="19"/>
        <v>7.1428571428571425E-2</v>
      </c>
      <c r="N95" s="1" t="s">
        <v>24</v>
      </c>
      <c r="O95" s="1">
        <v>0</v>
      </c>
      <c r="P95" s="1" t="s">
        <v>36</v>
      </c>
      <c r="Q95" s="1">
        <v>68952</v>
      </c>
      <c r="R95" s="1">
        <v>158603.4</v>
      </c>
    </row>
    <row r="96" spans="1:18">
      <c r="A96" s="1">
        <f t="shared" si="17"/>
        <v>95</v>
      </c>
      <c r="B96" s="1" t="s">
        <v>55</v>
      </c>
      <c r="C96" s="1" t="s">
        <v>44</v>
      </c>
      <c r="D96" s="1" t="s">
        <v>22</v>
      </c>
      <c r="E96" s="1" t="s">
        <v>45</v>
      </c>
      <c r="F96" s="29" t="s">
        <v>257</v>
      </c>
      <c r="G96" s="29" t="s">
        <v>257</v>
      </c>
      <c r="H96" s="12">
        <v>11.466296</v>
      </c>
      <c r="I96" s="12">
        <v>26.124941</v>
      </c>
      <c r="J96" s="1">
        <v>158603.4</v>
      </c>
      <c r="K96" s="1">
        <f t="shared" si="14"/>
        <v>147274.5857142857</v>
      </c>
      <c r="L96" s="1">
        <f t="shared" si="18"/>
        <v>11328.814285714285</v>
      </c>
      <c r="M96" s="8">
        <f t="shared" si="19"/>
        <v>7.1428571428571425E-2</v>
      </c>
      <c r="N96" s="1" t="s">
        <v>24</v>
      </c>
      <c r="O96" s="1">
        <v>0</v>
      </c>
      <c r="P96" s="1" t="s">
        <v>36</v>
      </c>
      <c r="Q96" s="1">
        <v>68952</v>
      </c>
      <c r="R96" s="1">
        <v>158603.4</v>
      </c>
    </row>
    <row r="97" spans="1:18">
      <c r="A97" s="1">
        <f t="shared" si="17"/>
        <v>96</v>
      </c>
      <c r="B97" s="1" t="s">
        <v>55</v>
      </c>
      <c r="C97" s="1" t="s">
        <v>44</v>
      </c>
      <c r="D97" s="1" t="s">
        <v>22</v>
      </c>
      <c r="E97" s="1" t="s">
        <v>45</v>
      </c>
      <c r="F97" s="29" t="s">
        <v>257</v>
      </c>
      <c r="G97" s="29" t="s">
        <v>257</v>
      </c>
      <c r="H97" s="12">
        <v>11.466296</v>
      </c>
      <c r="I97" s="12">
        <v>26.124941</v>
      </c>
      <c r="J97" s="1">
        <v>158603.4</v>
      </c>
      <c r="K97" s="1">
        <f t="shared" si="14"/>
        <v>147274.5857142857</v>
      </c>
      <c r="L97" s="1">
        <f t="shared" si="18"/>
        <v>11328.814285714285</v>
      </c>
      <c r="M97" s="8">
        <f t="shared" si="19"/>
        <v>7.1428571428571425E-2</v>
      </c>
      <c r="N97" s="1" t="s">
        <v>24</v>
      </c>
      <c r="O97" s="1">
        <v>0</v>
      </c>
      <c r="P97" s="1" t="s">
        <v>36</v>
      </c>
      <c r="Q97" s="1">
        <v>68952</v>
      </c>
      <c r="R97" s="1">
        <v>158603.4</v>
      </c>
    </row>
    <row r="98" spans="1:18">
      <c r="A98" s="1">
        <f t="shared" si="17"/>
        <v>97</v>
      </c>
      <c r="B98" s="1" t="s">
        <v>55</v>
      </c>
      <c r="C98" s="1" t="s">
        <v>44</v>
      </c>
      <c r="D98" s="1" t="s">
        <v>22</v>
      </c>
      <c r="E98" s="1" t="s">
        <v>45</v>
      </c>
      <c r="F98" s="29" t="s">
        <v>257</v>
      </c>
      <c r="G98" s="29" t="s">
        <v>257</v>
      </c>
      <c r="H98" s="12">
        <v>11.466296</v>
      </c>
      <c r="I98" s="12">
        <v>26.124941</v>
      </c>
      <c r="J98" s="1">
        <v>158603.4</v>
      </c>
      <c r="K98" s="1">
        <f t="shared" si="14"/>
        <v>147274.5857142857</v>
      </c>
      <c r="L98" s="1">
        <f t="shared" si="18"/>
        <v>11328.814285714285</v>
      </c>
      <c r="M98" s="8">
        <f t="shared" si="19"/>
        <v>7.1428571428571425E-2</v>
      </c>
      <c r="N98" s="1" t="s">
        <v>24</v>
      </c>
      <c r="O98" s="1">
        <v>0</v>
      </c>
      <c r="P98" s="1" t="s">
        <v>36</v>
      </c>
      <c r="Q98" s="1">
        <v>68952</v>
      </c>
      <c r="R98" s="1">
        <v>158603.4</v>
      </c>
    </row>
    <row r="99" spans="1:18">
      <c r="A99" s="1">
        <f t="shared" si="17"/>
        <v>98</v>
      </c>
      <c r="B99" s="1" t="s">
        <v>55</v>
      </c>
      <c r="C99" s="1" t="s">
        <v>44</v>
      </c>
      <c r="D99" s="1" t="s">
        <v>22</v>
      </c>
      <c r="E99" s="1" t="s">
        <v>45</v>
      </c>
      <c r="F99" s="29" t="s">
        <v>257</v>
      </c>
      <c r="G99" s="29" t="s">
        <v>257</v>
      </c>
      <c r="H99" s="12">
        <v>11.466296</v>
      </c>
      <c r="I99" s="12">
        <v>26.124941</v>
      </c>
      <c r="J99" s="1">
        <v>158603.4</v>
      </c>
      <c r="K99" s="1">
        <f t="shared" si="14"/>
        <v>147274.5857142857</v>
      </c>
      <c r="L99" s="1">
        <f t="shared" si="18"/>
        <v>11328.814285714285</v>
      </c>
      <c r="M99" s="8">
        <f t="shared" si="19"/>
        <v>7.1428571428571425E-2</v>
      </c>
      <c r="N99" s="1" t="s">
        <v>24</v>
      </c>
      <c r="O99" s="1">
        <v>0</v>
      </c>
      <c r="P99" s="1" t="s">
        <v>36</v>
      </c>
      <c r="Q99" s="1">
        <v>68952</v>
      </c>
      <c r="R99" s="1">
        <v>158603.4</v>
      </c>
    </row>
    <row r="100" spans="1:18">
      <c r="A100" s="1">
        <f t="shared" si="17"/>
        <v>99</v>
      </c>
      <c r="B100" s="1" t="s">
        <v>55</v>
      </c>
      <c r="C100" s="1" t="s">
        <v>44</v>
      </c>
      <c r="D100" s="1" t="s">
        <v>22</v>
      </c>
      <c r="E100" s="1" t="s">
        <v>45</v>
      </c>
      <c r="F100" s="29" t="s">
        <v>258</v>
      </c>
      <c r="G100" s="29" t="s">
        <v>258</v>
      </c>
      <c r="H100" s="12">
        <v>11.339559</v>
      </c>
      <c r="I100" s="12">
        <v>27.008610999999998</v>
      </c>
      <c r="J100" s="1">
        <v>100850.4</v>
      </c>
      <c r="K100" s="1">
        <f t="shared" si="14"/>
        <v>93646.799999999988</v>
      </c>
      <c r="L100" s="1">
        <f t="shared" ref="L100:L114" si="20">M100*J100</f>
        <v>7203.5999999999995</v>
      </c>
      <c r="M100" s="8">
        <f t="shared" si="19"/>
        <v>7.1428571428571425E-2</v>
      </c>
      <c r="N100" s="1" t="s">
        <v>24</v>
      </c>
      <c r="O100" s="1">
        <v>0</v>
      </c>
      <c r="P100" s="1" t="s">
        <v>36</v>
      </c>
      <c r="Q100" s="1">
        <v>43848</v>
      </c>
      <c r="R100" s="1">
        <v>100850.4</v>
      </c>
    </row>
    <row r="101" spans="1:18">
      <c r="A101" s="1">
        <f t="shared" si="17"/>
        <v>100</v>
      </c>
      <c r="B101" s="1" t="s">
        <v>55</v>
      </c>
      <c r="C101" s="1" t="s">
        <v>44</v>
      </c>
      <c r="D101" s="1" t="s">
        <v>22</v>
      </c>
      <c r="E101" s="1" t="s">
        <v>45</v>
      </c>
      <c r="F101" s="29" t="s">
        <v>258</v>
      </c>
      <c r="G101" s="29" t="s">
        <v>258</v>
      </c>
      <c r="H101" s="12">
        <v>11.339559</v>
      </c>
      <c r="I101" s="12">
        <v>27.008610999999998</v>
      </c>
      <c r="J101" s="1">
        <v>100850.4</v>
      </c>
      <c r="K101" s="1">
        <f t="shared" si="14"/>
        <v>93646.799999999988</v>
      </c>
      <c r="L101" s="1">
        <f t="shared" si="20"/>
        <v>7203.5999999999995</v>
      </c>
      <c r="M101" s="8">
        <f t="shared" si="19"/>
        <v>7.1428571428571425E-2</v>
      </c>
      <c r="N101" s="1" t="s">
        <v>24</v>
      </c>
      <c r="O101" s="1">
        <v>0</v>
      </c>
      <c r="P101" s="1" t="s">
        <v>36</v>
      </c>
      <c r="Q101" s="1">
        <v>43848</v>
      </c>
      <c r="R101" s="1">
        <v>100850.4</v>
      </c>
    </row>
    <row r="102" spans="1:18">
      <c r="A102" s="1">
        <f t="shared" si="17"/>
        <v>101</v>
      </c>
      <c r="B102" s="1" t="s">
        <v>55</v>
      </c>
      <c r="C102" s="1" t="s">
        <v>44</v>
      </c>
      <c r="D102" s="1" t="s">
        <v>22</v>
      </c>
      <c r="E102" s="1" t="s">
        <v>45</v>
      </c>
      <c r="F102" s="29" t="s">
        <v>258</v>
      </c>
      <c r="G102" s="29" t="s">
        <v>258</v>
      </c>
      <c r="H102" s="12">
        <v>11.339559</v>
      </c>
      <c r="I102" s="12">
        <v>27.008610999999998</v>
      </c>
      <c r="J102" s="1">
        <v>100850.4</v>
      </c>
      <c r="K102" s="1">
        <f t="shared" si="14"/>
        <v>93646.799999999988</v>
      </c>
      <c r="L102" s="1">
        <f t="shared" si="20"/>
        <v>7203.5999999999995</v>
      </c>
      <c r="M102" s="8">
        <f t="shared" si="19"/>
        <v>7.1428571428571425E-2</v>
      </c>
      <c r="N102" s="1" t="s">
        <v>24</v>
      </c>
      <c r="O102" s="1">
        <v>0</v>
      </c>
      <c r="P102" s="1" t="s">
        <v>36</v>
      </c>
      <c r="Q102" s="1">
        <v>43848</v>
      </c>
      <c r="R102" s="1">
        <v>100850.4</v>
      </c>
    </row>
    <row r="103" spans="1:18">
      <c r="A103" s="1">
        <f t="shared" si="17"/>
        <v>102</v>
      </c>
      <c r="B103" s="1" t="s">
        <v>55</v>
      </c>
      <c r="C103" s="1" t="s">
        <v>44</v>
      </c>
      <c r="D103" s="1" t="s">
        <v>22</v>
      </c>
      <c r="E103" s="1" t="s">
        <v>45</v>
      </c>
      <c r="F103" s="29" t="s">
        <v>258</v>
      </c>
      <c r="G103" s="29" t="s">
        <v>258</v>
      </c>
      <c r="H103" s="12">
        <v>11.339559</v>
      </c>
      <c r="I103" s="12">
        <v>27.008610999999998</v>
      </c>
      <c r="J103" s="1">
        <v>100850.4</v>
      </c>
      <c r="K103" s="1">
        <f t="shared" si="14"/>
        <v>93646.799999999988</v>
      </c>
      <c r="L103" s="1">
        <f t="shared" si="20"/>
        <v>7203.5999999999995</v>
      </c>
      <c r="M103" s="8">
        <f t="shared" si="19"/>
        <v>7.1428571428571425E-2</v>
      </c>
      <c r="N103" s="1" t="s">
        <v>24</v>
      </c>
      <c r="O103" s="1">
        <v>0</v>
      </c>
      <c r="P103" s="1" t="s">
        <v>36</v>
      </c>
      <c r="Q103" s="1">
        <v>43848</v>
      </c>
      <c r="R103" s="1">
        <v>100850.4</v>
      </c>
    </row>
    <row r="104" spans="1:18">
      <c r="A104" s="1">
        <f t="shared" si="17"/>
        <v>103</v>
      </c>
      <c r="B104" s="1" t="s">
        <v>55</v>
      </c>
      <c r="C104" s="1" t="s">
        <v>44</v>
      </c>
      <c r="D104" s="1" t="s">
        <v>22</v>
      </c>
      <c r="E104" s="1" t="s">
        <v>45</v>
      </c>
      <c r="F104" s="29" t="s">
        <v>258</v>
      </c>
      <c r="G104" s="29" t="s">
        <v>258</v>
      </c>
      <c r="H104" s="12">
        <v>11.339559</v>
      </c>
      <c r="I104" s="12">
        <v>27.008610999999998</v>
      </c>
      <c r="J104" s="1">
        <v>100850.4</v>
      </c>
      <c r="K104" s="1">
        <f t="shared" si="14"/>
        <v>93646.799999999988</v>
      </c>
      <c r="L104" s="1">
        <f t="shared" si="20"/>
        <v>7203.5999999999995</v>
      </c>
      <c r="M104" s="8">
        <f t="shared" si="19"/>
        <v>7.1428571428571425E-2</v>
      </c>
      <c r="N104" s="1" t="s">
        <v>24</v>
      </c>
      <c r="O104" s="1">
        <v>0</v>
      </c>
      <c r="P104" s="1" t="s">
        <v>36</v>
      </c>
      <c r="Q104" s="1">
        <v>43848</v>
      </c>
      <c r="R104" s="1">
        <v>100850.4</v>
      </c>
    </row>
    <row r="105" spans="1:18">
      <c r="A105" s="1">
        <f t="shared" si="17"/>
        <v>104</v>
      </c>
      <c r="B105" s="1" t="s">
        <v>55</v>
      </c>
      <c r="C105" s="1" t="s">
        <v>44</v>
      </c>
      <c r="D105" s="1" t="s">
        <v>22</v>
      </c>
      <c r="E105" s="1" t="s">
        <v>45</v>
      </c>
      <c r="F105" s="29" t="s">
        <v>258</v>
      </c>
      <c r="G105" s="29" t="s">
        <v>258</v>
      </c>
      <c r="H105" s="12">
        <v>11.339559</v>
      </c>
      <c r="I105" s="12">
        <v>27.008610999999998</v>
      </c>
      <c r="J105" s="1">
        <v>100850.4</v>
      </c>
      <c r="K105" s="1">
        <f t="shared" si="14"/>
        <v>93646.799999999988</v>
      </c>
      <c r="L105" s="1">
        <f t="shared" si="20"/>
        <v>7203.5999999999995</v>
      </c>
      <c r="M105" s="8">
        <f t="shared" si="19"/>
        <v>7.1428571428571425E-2</v>
      </c>
      <c r="N105" s="1" t="s">
        <v>24</v>
      </c>
      <c r="O105" s="1">
        <v>0</v>
      </c>
      <c r="P105" s="1" t="s">
        <v>36</v>
      </c>
      <c r="Q105" s="1">
        <v>43848</v>
      </c>
      <c r="R105" s="1">
        <v>100850.4</v>
      </c>
    </row>
    <row r="106" spans="1:18">
      <c r="A106" s="1">
        <f>A105+1</f>
        <v>105</v>
      </c>
      <c r="B106" s="1" t="s">
        <v>55</v>
      </c>
      <c r="C106" s="1" t="s">
        <v>44</v>
      </c>
      <c r="D106" s="1" t="s">
        <v>22</v>
      </c>
      <c r="E106" s="1" t="s">
        <v>45</v>
      </c>
      <c r="F106" s="29" t="s">
        <v>258</v>
      </c>
      <c r="G106" s="29" t="s">
        <v>258</v>
      </c>
      <c r="H106" s="12">
        <v>11.339559</v>
      </c>
      <c r="I106" s="12">
        <v>27.008610999999998</v>
      </c>
      <c r="J106" s="1">
        <v>100850.4</v>
      </c>
      <c r="K106" s="1">
        <f t="shared" si="14"/>
        <v>93646.799999999988</v>
      </c>
      <c r="L106" s="1">
        <f t="shared" si="20"/>
        <v>7203.5999999999995</v>
      </c>
      <c r="M106" s="8">
        <f t="shared" si="19"/>
        <v>7.1428571428571425E-2</v>
      </c>
      <c r="N106" s="1" t="s">
        <v>24</v>
      </c>
      <c r="O106" s="1">
        <v>0</v>
      </c>
      <c r="P106" s="1" t="s">
        <v>36</v>
      </c>
      <c r="Q106" s="1">
        <v>43848</v>
      </c>
      <c r="R106" s="1">
        <v>100850.4</v>
      </c>
    </row>
    <row r="107" spans="1:18">
      <c r="A107" s="1">
        <f t="shared" ref="A107:A135" si="21">A106+1</f>
        <v>106</v>
      </c>
      <c r="B107" s="1" t="s">
        <v>55</v>
      </c>
      <c r="C107" s="1" t="s">
        <v>44</v>
      </c>
      <c r="D107" s="1" t="s">
        <v>22</v>
      </c>
      <c r="E107" s="1" t="s">
        <v>45</v>
      </c>
      <c r="F107" s="29" t="s">
        <v>258</v>
      </c>
      <c r="G107" s="29" t="s">
        <v>258</v>
      </c>
      <c r="H107" s="12">
        <v>11.339559</v>
      </c>
      <c r="I107" s="12">
        <v>27.008610999999998</v>
      </c>
      <c r="J107" s="1">
        <v>100850.4</v>
      </c>
      <c r="K107" s="1">
        <f t="shared" si="14"/>
        <v>93646.799999999988</v>
      </c>
      <c r="L107" s="1">
        <f t="shared" si="20"/>
        <v>7203.5999999999995</v>
      </c>
      <c r="M107" s="8">
        <f t="shared" si="19"/>
        <v>7.1428571428571425E-2</v>
      </c>
      <c r="N107" s="1" t="s">
        <v>24</v>
      </c>
      <c r="O107" s="1">
        <v>0</v>
      </c>
      <c r="P107" s="1" t="s">
        <v>36</v>
      </c>
      <c r="Q107" s="1">
        <v>43848</v>
      </c>
      <c r="R107" s="1">
        <v>100850.4</v>
      </c>
    </row>
    <row r="108" spans="1:18">
      <c r="A108" s="1">
        <f t="shared" si="21"/>
        <v>107</v>
      </c>
      <c r="B108" s="1" t="s">
        <v>55</v>
      </c>
      <c r="C108" s="1" t="s">
        <v>44</v>
      </c>
      <c r="D108" s="1" t="s">
        <v>22</v>
      </c>
      <c r="E108" s="1" t="s">
        <v>45</v>
      </c>
      <c r="F108" s="29" t="s">
        <v>258</v>
      </c>
      <c r="G108" s="29" t="s">
        <v>258</v>
      </c>
      <c r="H108" s="12">
        <v>11.339559</v>
      </c>
      <c r="I108" s="12">
        <v>27.008610999999998</v>
      </c>
      <c r="J108" s="1">
        <v>100850.4</v>
      </c>
      <c r="K108" s="1">
        <f t="shared" si="14"/>
        <v>93646.799999999988</v>
      </c>
      <c r="L108" s="1">
        <f t="shared" si="20"/>
        <v>7203.5999999999995</v>
      </c>
      <c r="M108" s="8">
        <f t="shared" si="19"/>
        <v>7.1428571428571425E-2</v>
      </c>
      <c r="N108" s="1" t="s">
        <v>24</v>
      </c>
      <c r="O108" s="1">
        <v>0</v>
      </c>
      <c r="P108" s="1" t="s">
        <v>36</v>
      </c>
      <c r="Q108" s="1">
        <v>43848</v>
      </c>
      <c r="R108" s="1">
        <v>100850.4</v>
      </c>
    </row>
    <row r="109" spans="1:18">
      <c r="A109" s="1">
        <f t="shared" si="21"/>
        <v>108</v>
      </c>
      <c r="B109" s="1" t="s">
        <v>55</v>
      </c>
      <c r="C109" s="1" t="s">
        <v>44</v>
      </c>
      <c r="D109" s="1" t="s">
        <v>22</v>
      </c>
      <c r="E109" s="1" t="s">
        <v>45</v>
      </c>
      <c r="F109" s="29" t="s">
        <v>258</v>
      </c>
      <c r="G109" s="29" t="s">
        <v>258</v>
      </c>
      <c r="H109" s="12">
        <v>11.339559</v>
      </c>
      <c r="I109" s="12">
        <v>27.008610999999998</v>
      </c>
      <c r="J109" s="1">
        <v>100850.4</v>
      </c>
      <c r="K109" s="1">
        <f t="shared" si="14"/>
        <v>93646.799999999988</v>
      </c>
      <c r="L109" s="1">
        <f t="shared" si="20"/>
        <v>7203.5999999999995</v>
      </c>
      <c r="M109" s="8">
        <f t="shared" si="19"/>
        <v>7.1428571428571425E-2</v>
      </c>
      <c r="N109" s="1" t="s">
        <v>24</v>
      </c>
      <c r="O109" s="1">
        <v>0</v>
      </c>
      <c r="P109" s="1" t="s">
        <v>36</v>
      </c>
      <c r="Q109" s="1">
        <v>43848</v>
      </c>
      <c r="R109" s="1">
        <v>100850.4</v>
      </c>
    </row>
    <row r="110" spans="1:18">
      <c r="A110" s="1">
        <f t="shared" si="21"/>
        <v>109</v>
      </c>
      <c r="B110" s="1" t="s">
        <v>55</v>
      </c>
      <c r="C110" s="1" t="s">
        <v>44</v>
      </c>
      <c r="D110" s="1" t="s">
        <v>22</v>
      </c>
      <c r="E110" s="1" t="s">
        <v>45</v>
      </c>
      <c r="F110" s="29" t="s">
        <v>258</v>
      </c>
      <c r="G110" s="29" t="s">
        <v>258</v>
      </c>
      <c r="H110" s="12">
        <v>11.339559</v>
      </c>
      <c r="I110" s="12">
        <v>27.008610999999998</v>
      </c>
      <c r="J110" s="1">
        <v>100850.4</v>
      </c>
      <c r="K110" s="1">
        <f t="shared" si="14"/>
        <v>93646.799999999988</v>
      </c>
      <c r="L110" s="1">
        <f t="shared" si="20"/>
        <v>7203.5999999999995</v>
      </c>
      <c r="M110" s="8">
        <f t="shared" si="19"/>
        <v>7.1428571428571425E-2</v>
      </c>
      <c r="N110" s="1" t="s">
        <v>24</v>
      </c>
      <c r="O110" s="1">
        <v>1</v>
      </c>
      <c r="P110" s="1" t="s">
        <v>36</v>
      </c>
      <c r="Q110" s="1">
        <v>43848</v>
      </c>
      <c r="R110" s="1">
        <v>100850.4</v>
      </c>
    </row>
    <row r="111" spans="1:18">
      <c r="A111" s="1">
        <f t="shared" si="21"/>
        <v>110</v>
      </c>
      <c r="B111" s="1" t="s">
        <v>55</v>
      </c>
      <c r="C111" s="1" t="s">
        <v>44</v>
      </c>
      <c r="D111" s="1" t="s">
        <v>22</v>
      </c>
      <c r="E111" s="1" t="s">
        <v>45</v>
      </c>
      <c r="F111" s="29" t="s">
        <v>258</v>
      </c>
      <c r="G111" s="29" t="s">
        <v>258</v>
      </c>
      <c r="H111" s="12">
        <v>11.339559</v>
      </c>
      <c r="I111" s="12">
        <v>27.008610999999998</v>
      </c>
      <c r="J111" s="1">
        <v>100850.4</v>
      </c>
      <c r="K111" s="1">
        <f t="shared" si="14"/>
        <v>93646.799999999988</v>
      </c>
      <c r="L111" s="1">
        <f t="shared" si="20"/>
        <v>7203.5999999999995</v>
      </c>
      <c r="M111" s="8">
        <f t="shared" si="19"/>
        <v>7.1428571428571425E-2</v>
      </c>
      <c r="N111" s="1" t="s">
        <v>24</v>
      </c>
      <c r="O111" s="1">
        <v>0</v>
      </c>
      <c r="P111" s="1" t="s">
        <v>36</v>
      </c>
      <c r="Q111" s="1">
        <v>43848</v>
      </c>
      <c r="R111" s="1">
        <v>100850.4</v>
      </c>
    </row>
    <row r="112" spans="1:18">
      <c r="A112" s="1">
        <f t="shared" si="21"/>
        <v>111</v>
      </c>
      <c r="B112" s="1" t="s">
        <v>55</v>
      </c>
      <c r="C112" s="1" t="s">
        <v>44</v>
      </c>
      <c r="D112" s="1" t="s">
        <v>22</v>
      </c>
      <c r="E112" s="1" t="s">
        <v>45</v>
      </c>
      <c r="F112" s="29" t="s">
        <v>258</v>
      </c>
      <c r="G112" s="29" t="s">
        <v>258</v>
      </c>
      <c r="H112" s="12">
        <v>11.339559</v>
      </c>
      <c r="I112" s="12">
        <v>27.008610999999998</v>
      </c>
      <c r="J112" s="1">
        <v>100850.4</v>
      </c>
      <c r="K112" s="1">
        <f t="shared" si="14"/>
        <v>93646.799999999988</v>
      </c>
      <c r="L112" s="1">
        <f t="shared" si="20"/>
        <v>7203.5999999999995</v>
      </c>
      <c r="M112" s="8">
        <f t="shared" si="19"/>
        <v>7.1428571428571425E-2</v>
      </c>
      <c r="N112" s="1" t="s">
        <v>24</v>
      </c>
      <c r="O112" s="1">
        <v>0</v>
      </c>
      <c r="P112" s="1" t="s">
        <v>36</v>
      </c>
      <c r="Q112" s="1">
        <v>43848</v>
      </c>
      <c r="R112" s="1">
        <v>100850.4</v>
      </c>
    </row>
    <row r="113" spans="1:18">
      <c r="A113" s="1">
        <f t="shared" si="21"/>
        <v>112</v>
      </c>
      <c r="B113" s="1" t="s">
        <v>55</v>
      </c>
      <c r="C113" s="1" t="s">
        <v>44</v>
      </c>
      <c r="D113" s="1" t="s">
        <v>22</v>
      </c>
      <c r="E113" s="1" t="s">
        <v>45</v>
      </c>
      <c r="F113" s="29" t="s">
        <v>258</v>
      </c>
      <c r="G113" s="29" t="s">
        <v>258</v>
      </c>
      <c r="H113" s="12">
        <v>11.339559</v>
      </c>
      <c r="I113" s="12">
        <v>27.008610999999998</v>
      </c>
      <c r="J113" s="1">
        <v>100850.4</v>
      </c>
      <c r="K113" s="1">
        <f t="shared" si="14"/>
        <v>93646.799999999988</v>
      </c>
      <c r="L113" s="1">
        <f t="shared" si="20"/>
        <v>7203.5999999999995</v>
      </c>
      <c r="M113" s="8">
        <f t="shared" si="19"/>
        <v>7.1428571428571425E-2</v>
      </c>
      <c r="N113" s="1" t="s">
        <v>24</v>
      </c>
      <c r="O113" s="1">
        <v>0</v>
      </c>
      <c r="P113" s="1" t="s">
        <v>36</v>
      </c>
      <c r="Q113" s="1">
        <v>43848</v>
      </c>
      <c r="R113" s="1">
        <v>100850.4</v>
      </c>
    </row>
    <row r="114" spans="1:18">
      <c r="A114" s="1">
        <f t="shared" si="21"/>
        <v>113</v>
      </c>
      <c r="B114" s="1" t="s">
        <v>55</v>
      </c>
      <c r="C114" s="1" t="s">
        <v>44</v>
      </c>
      <c r="D114" s="1" t="s">
        <v>22</v>
      </c>
      <c r="E114" s="1" t="s">
        <v>45</v>
      </c>
      <c r="F114" s="30" t="s">
        <v>266</v>
      </c>
      <c r="G114" s="1" t="s">
        <v>259</v>
      </c>
      <c r="H114" s="12">
        <v>11.088730999999999</v>
      </c>
      <c r="I114" s="23">
        <v>24.530203799999999</v>
      </c>
      <c r="J114" s="1">
        <v>146153.5</v>
      </c>
      <c r="K114" s="1">
        <f t="shared" si="14"/>
        <v>146153.5</v>
      </c>
      <c r="L114" s="1">
        <f t="shared" si="20"/>
        <v>0</v>
      </c>
      <c r="M114" s="1">
        <f>0/14</f>
        <v>0</v>
      </c>
      <c r="N114" s="1" t="s">
        <v>24</v>
      </c>
      <c r="O114" s="1">
        <v>0</v>
      </c>
      <c r="P114" s="1" t="s">
        <v>36</v>
      </c>
      <c r="Q114" s="1">
        <v>63545</v>
      </c>
      <c r="R114" s="1">
        <v>146153.5</v>
      </c>
    </row>
    <row r="115" spans="1:18">
      <c r="A115" s="1">
        <f t="shared" si="21"/>
        <v>114</v>
      </c>
      <c r="B115" s="1" t="s">
        <v>55</v>
      </c>
      <c r="C115" s="1" t="s">
        <v>44</v>
      </c>
      <c r="D115" s="1" t="s">
        <v>22</v>
      </c>
      <c r="E115" s="1" t="s">
        <v>45</v>
      </c>
      <c r="F115" s="30" t="s">
        <v>266</v>
      </c>
      <c r="G115" s="1" t="s">
        <v>259</v>
      </c>
      <c r="H115" s="12">
        <v>11.088730999999999</v>
      </c>
      <c r="I115" s="23">
        <v>24.530203799999999</v>
      </c>
      <c r="J115" s="1">
        <v>146153.5</v>
      </c>
      <c r="K115" s="1">
        <f t="shared" si="14"/>
        <v>146153.5</v>
      </c>
      <c r="L115" s="1">
        <f t="shared" ref="L115:L128" si="22">M115*J115</f>
        <v>0</v>
      </c>
      <c r="M115" s="1">
        <f t="shared" ref="M115:M127" si="23">0/14</f>
        <v>0</v>
      </c>
      <c r="N115" s="1" t="s">
        <v>24</v>
      </c>
      <c r="O115" s="1">
        <v>0</v>
      </c>
      <c r="P115" s="1" t="s">
        <v>36</v>
      </c>
      <c r="Q115" s="1">
        <v>63545</v>
      </c>
      <c r="R115" s="1">
        <v>146153.5</v>
      </c>
    </row>
    <row r="116" spans="1:18">
      <c r="A116" s="1">
        <f t="shared" si="21"/>
        <v>115</v>
      </c>
      <c r="B116" s="1" t="s">
        <v>55</v>
      </c>
      <c r="C116" s="1" t="s">
        <v>44</v>
      </c>
      <c r="D116" s="1" t="s">
        <v>22</v>
      </c>
      <c r="E116" s="1" t="s">
        <v>45</v>
      </c>
      <c r="F116" s="30" t="s">
        <v>266</v>
      </c>
      <c r="G116" s="1" t="s">
        <v>259</v>
      </c>
      <c r="H116" s="12">
        <v>11.088730999999999</v>
      </c>
      <c r="I116" s="23">
        <v>24.530203799999999</v>
      </c>
      <c r="J116" s="1">
        <v>146153.5</v>
      </c>
      <c r="K116" s="1">
        <f t="shared" si="14"/>
        <v>146153.5</v>
      </c>
      <c r="L116" s="1">
        <f t="shared" si="22"/>
        <v>0</v>
      </c>
      <c r="M116" s="1">
        <f t="shared" si="23"/>
        <v>0</v>
      </c>
      <c r="N116" s="1" t="s">
        <v>24</v>
      </c>
      <c r="O116" s="1">
        <v>0</v>
      </c>
      <c r="P116" s="1" t="s">
        <v>36</v>
      </c>
      <c r="Q116" s="1">
        <v>63545</v>
      </c>
      <c r="R116" s="1">
        <v>146153.5</v>
      </c>
    </row>
    <row r="117" spans="1:18">
      <c r="A117" s="1">
        <f t="shared" si="21"/>
        <v>116</v>
      </c>
      <c r="B117" s="1" t="s">
        <v>55</v>
      </c>
      <c r="C117" s="1" t="s">
        <v>44</v>
      </c>
      <c r="D117" s="1" t="s">
        <v>22</v>
      </c>
      <c r="E117" s="1" t="s">
        <v>45</v>
      </c>
      <c r="F117" s="30" t="s">
        <v>266</v>
      </c>
      <c r="G117" s="1" t="s">
        <v>259</v>
      </c>
      <c r="H117" s="12">
        <v>11.088730999999999</v>
      </c>
      <c r="I117" s="23">
        <v>24.530203799999999</v>
      </c>
      <c r="J117" s="1">
        <v>146153.5</v>
      </c>
      <c r="K117" s="1">
        <f t="shared" si="14"/>
        <v>146153.5</v>
      </c>
      <c r="L117" s="1">
        <f t="shared" si="22"/>
        <v>0</v>
      </c>
      <c r="M117" s="1">
        <f t="shared" si="23"/>
        <v>0</v>
      </c>
      <c r="N117" s="1" t="s">
        <v>24</v>
      </c>
      <c r="O117" s="1">
        <v>0</v>
      </c>
      <c r="P117" s="1" t="s">
        <v>36</v>
      </c>
      <c r="Q117" s="1">
        <v>63545</v>
      </c>
      <c r="R117" s="1">
        <v>146153.5</v>
      </c>
    </row>
    <row r="118" spans="1:18">
      <c r="A118" s="1">
        <f t="shared" si="21"/>
        <v>117</v>
      </c>
      <c r="B118" s="1" t="s">
        <v>55</v>
      </c>
      <c r="C118" s="1" t="s">
        <v>44</v>
      </c>
      <c r="D118" s="1" t="s">
        <v>22</v>
      </c>
      <c r="E118" s="1" t="s">
        <v>45</v>
      </c>
      <c r="F118" s="30" t="s">
        <v>266</v>
      </c>
      <c r="G118" s="1" t="s">
        <v>259</v>
      </c>
      <c r="H118" s="12">
        <v>11.088730999999999</v>
      </c>
      <c r="I118" s="23">
        <v>24.530203799999999</v>
      </c>
      <c r="J118" s="1">
        <v>146153.5</v>
      </c>
      <c r="K118" s="1">
        <f t="shared" si="14"/>
        <v>146153.5</v>
      </c>
      <c r="L118" s="1">
        <f t="shared" si="22"/>
        <v>0</v>
      </c>
      <c r="M118" s="1">
        <f t="shared" si="23"/>
        <v>0</v>
      </c>
      <c r="N118" s="1" t="s">
        <v>24</v>
      </c>
      <c r="O118" s="1">
        <v>0</v>
      </c>
      <c r="P118" s="1" t="s">
        <v>36</v>
      </c>
      <c r="Q118" s="1">
        <v>63545</v>
      </c>
      <c r="R118" s="1">
        <v>146153.5</v>
      </c>
    </row>
    <row r="119" spans="1:18">
      <c r="A119" s="1">
        <f t="shared" si="21"/>
        <v>118</v>
      </c>
      <c r="B119" s="1" t="s">
        <v>55</v>
      </c>
      <c r="C119" s="1" t="s">
        <v>44</v>
      </c>
      <c r="D119" s="1" t="s">
        <v>22</v>
      </c>
      <c r="E119" s="1" t="s">
        <v>45</v>
      </c>
      <c r="F119" s="30" t="s">
        <v>266</v>
      </c>
      <c r="G119" s="1" t="s">
        <v>259</v>
      </c>
      <c r="H119" s="12">
        <v>11.088730999999999</v>
      </c>
      <c r="I119" s="23">
        <v>24.530203799999999</v>
      </c>
      <c r="J119" s="1">
        <v>146153.5</v>
      </c>
      <c r="K119" s="1">
        <f t="shared" si="14"/>
        <v>146153.5</v>
      </c>
      <c r="L119" s="1">
        <f t="shared" si="22"/>
        <v>0</v>
      </c>
      <c r="M119" s="1">
        <f t="shared" si="23"/>
        <v>0</v>
      </c>
      <c r="N119" s="1" t="s">
        <v>24</v>
      </c>
      <c r="O119" s="1">
        <v>0</v>
      </c>
      <c r="P119" s="1" t="s">
        <v>36</v>
      </c>
      <c r="Q119" s="1">
        <v>63545</v>
      </c>
      <c r="R119" s="1">
        <v>146153.5</v>
      </c>
    </row>
    <row r="120" spans="1:18">
      <c r="A120" s="1">
        <f t="shared" si="21"/>
        <v>119</v>
      </c>
      <c r="B120" s="1" t="s">
        <v>55</v>
      </c>
      <c r="C120" s="1" t="s">
        <v>44</v>
      </c>
      <c r="D120" s="1" t="s">
        <v>22</v>
      </c>
      <c r="E120" s="1" t="s">
        <v>45</v>
      </c>
      <c r="F120" s="30" t="s">
        <v>266</v>
      </c>
      <c r="G120" s="1" t="s">
        <v>259</v>
      </c>
      <c r="H120" s="12">
        <v>11.088730999999999</v>
      </c>
      <c r="I120" s="23">
        <v>24.530203799999999</v>
      </c>
      <c r="J120" s="1">
        <v>146153.5</v>
      </c>
      <c r="K120" s="1">
        <f t="shared" si="14"/>
        <v>146153.5</v>
      </c>
      <c r="L120" s="1">
        <f t="shared" si="22"/>
        <v>0</v>
      </c>
      <c r="M120" s="1">
        <f t="shared" si="23"/>
        <v>0</v>
      </c>
      <c r="N120" s="1" t="s">
        <v>24</v>
      </c>
      <c r="O120" s="1">
        <v>0</v>
      </c>
      <c r="P120" s="1" t="s">
        <v>36</v>
      </c>
      <c r="Q120" s="1">
        <v>63545</v>
      </c>
      <c r="R120" s="1">
        <v>146153.5</v>
      </c>
    </row>
    <row r="121" spans="1:18">
      <c r="A121" s="1">
        <f t="shared" si="21"/>
        <v>120</v>
      </c>
      <c r="B121" s="1" t="s">
        <v>55</v>
      </c>
      <c r="C121" s="1" t="s">
        <v>44</v>
      </c>
      <c r="D121" s="1" t="s">
        <v>22</v>
      </c>
      <c r="E121" s="1" t="s">
        <v>45</v>
      </c>
      <c r="F121" s="30" t="s">
        <v>266</v>
      </c>
      <c r="G121" s="1" t="s">
        <v>259</v>
      </c>
      <c r="H121" s="12">
        <v>11.088730999999999</v>
      </c>
      <c r="I121" s="23">
        <v>24.530203799999999</v>
      </c>
      <c r="J121" s="1">
        <v>146153.5</v>
      </c>
      <c r="K121" s="1">
        <f t="shared" si="14"/>
        <v>146153.5</v>
      </c>
      <c r="L121" s="1">
        <f t="shared" si="22"/>
        <v>0</v>
      </c>
      <c r="M121" s="1">
        <f t="shared" si="23"/>
        <v>0</v>
      </c>
      <c r="N121" s="1" t="s">
        <v>24</v>
      </c>
      <c r="O121" s="1">
        <v>0</v>
      </c>
      <c r="P121" s="1" t="s">
        <v>36</v>
      </c>
      <c r="Q121" s="1">
        <v>63545</v>
      </c>
      <c r="R121" s="1">
        <v>146153.5</v>
      </c>
    </row>
    <row r="122" spans="1:18">
      <c r="A122" s="1">
        <f t="shared" si="21"/>
        <v>121</v>
      </c>
      <c r="B122" s="1" t="s">
        <v>55</v>
      </c>
      <c r="C122" s="1" t="s">
        <v>44</v>
      </c>
      <c r="D122" s="1" t="s">
        <v>22</v>
      </c>
      <c r="E122" s="1" t="s">
        <v>45</v>
      </c>
      <c r="F122" s="30" t="s">
        <v>266</v>
      </c>
      <c r="G122" s="1" t="s">
        <v>259</v>
      </c>
      <c r="H122" s="12">
        <v>11.088730999999999</v>
      </c>
      <c r="I122" s="23">
        <v>24.530203799999999</v>
      </c>
      <c r="J122" s="1">
        <v>146153.5</v>
      </c>
      <c r="K122" s="1">
        <f t="shared" si="14"/>
        <v>146153.5</v>
      </c>
      <c r="L122" s="1">
        <f t="shared" si="22"/>
        <v>0</v>
      </c>
      <c r="M122" s="1">
        <f t="shared" si="23"/>
        <v>0</v>
      </c>
      <c r="N122" s="1" t="s">
        <v>24</v>
      </c>
      <c r="O122" s="1">
        <v>0</v>
      </c>
      <c r="P122" s="1" t="s">
        <v>36</v>
      </c>
      <c r="Q122" s="1">
        <v>63545</v>
      </c>
      <c r="R122" s="1">
        <v>146153.5</v>
      </c>
    </row>
    <row r="123" spans="1:18">
      <c r="A123" s="1">
        <f t="shared" si="21"/>
        <v>122</v>
      </c>
      <c r="B123" s="1" t="s">
        <v>55</v>
      </c>
      <c r="C123" s="1" t="s">
        <v>44</v>
      </c>
      <c r="D123" s="1" t="s">
        <v>22</v>
      </c>
      <c r="E123" s="1" t="s">
        <v>45</v>
      </c>
      <c r="F123" s="30" t="s">
        <v>266</v>
      </c>
      <c r="G123" s="1" t="s">
        <v>259</v>
      </c>
      <c r="H123" s="12">
        <v>11.088730999999999</v>
      </c>
      <c r="I123" s="23">
        <v>24.530203799999999</v>
      </c>
      <c r="J123" s="1">
        <v>146153.5</v>
      </c>
      <c r="K123" s="1">
        <f t="shared" si="14"/>
        <v>146153.5</v>
      </c>
      <c r="L123" s="1">
        <f t="shared" si="22"/>
        <v>0</v>
      </c>
      <c r="M123" s="1">
        <f t="shared" si="23"/>
        <v>0</v>
      </c>
      <c r="N123" s="1" t="s">
        <v>24</v>
      </c>
      <c r="O123" s="1">
        <v>0</v>
      </c>
      <c r="P123" s="1" t="s">
        <v>36</v>
      </c>
      <c r="Q123" s="1">
        <v>63545</v>
      </c>
      <c r="R123" s="1">
        <v>146153.5</v>
      </c>
    </row>
    <row r="124" spans="1:18">
      <c r="A124" s="1">
        <f t="shared" si="21"/>
        <v>123</v>
      </c>
      <c r="B124" s="1" t="s">
        <v>55</v>
      </c>
      <c r="C124" s="1" t="s">
        <v>44</v>
      </c>
      <c r="D124" s="1" t="s">
        <v>22</v>
      </c>
      <c r="E124" s="1" t="s">
        <v>45</v>
      </c>
      <c r="F124" s="30" t="s">
        <v>266</v>
      </c>
      <c r="G124" s="1" t="s">
        <v>259</v>
      </c>
      <c r="H124" s="12">
        <v>11.088730999999999</v>
      </c>
      <c r="I124" s="23">
        <v>24.530203799999999</v>
      </c>
      <c r="J124" s="1">
        <v>146153.5</v>
      </c>
      <c r="K124" s="1">
        <f t="shared" si="14"/>
        <v>146153.5</v>
      </c>
      <c r="L124" s="1">
        <f t="shared" si="22"/>
        <v>0</v>
      </c>
      <c r="M124" s="1">
        <f t="shared" si="23"/>
        <v>0</v>
      </c>
      <c r="N124" s="1" t="s">
        <v>24</v>
      </c>
      <c r="O124" s="1">
        <v>0</v>
      </c>
      <c r="P124" s="1" t="s">
        <v>36</v>
      </c>
      <c r="Q124" s="1">
        <v>63545</v>
      </c>
      <c r="R124" s="1">
        <v>146153.5</v>
      </c>
    </row>
    <row r="125" spans="1:18">
      <c r="A125" s="1">
        <f t="shared" si="21"/>
        <v>124</v>
      </c>
      <c r="B125" s="1" t="s">
        <v>55</v>
      </c>
      <c r="C125" s="1" t="s">
        <v>44</v>
      </c>
      <c r="D125" s="1" t="s">
        <v>22</v>
      </c>
      <c r="E125" s="1" t="s">
        <v>45</v>
      </c>
      <c r="F125" s="30" t="s">
        <v>266</v>
      </c>
      <c r="G125" s="1" t="s">
        <v>259</v>
      </c>
      <c r="H125" s="12">
        <v>11.088730999999999</v>
      </c>
      <c r="I125" s="23">
        <v>24.530203799999999</v>
      </c>
      <c r="J125" s="1">
        <v>146153.5</v>
      </c>
      <c r="K125" s="1">
        <f t="shared" si="14"/>
        <v>146153.5</v>
      </c>
      <c r="L125" s="1">
        <f t="shared" si="22"/>
        <v>0</v>
      </c>
      <c r="M125" s="1">
        <f t="shared" si="23"/>
        <v>0</v>
      </c>
      <c r="N125" s="1" t="s">
        <v>24</v>
      </c>
      <c r="O125" s="1">
        <v>0</v>
      </c>
      <c r="P125" s="1" t="s">
        <v>36</v>
      </c>
      <c r="Q125" s="1">
        <v>63545</v>
      </c>
      <c r="R125" s="1">
        <v>146153.5</v>
      </c>
    </row>
    <row r="126" spans="1:18">
      <c r="A126" s="1">
        <f t="shared" si="21"/>
        <v>125</v>
      </c>
      <c r="B126" s="1" t="s">
        <v>55</v>
      </c>
      <c r="C126" s="1" t="s">
        <v>44</v>
      </c>
      <c r="D126" s="1" t="s">
        <v>22</v>
      </c>
      <c r="E126" s="1" t="s">
        <v>45</v>
      </c>
      <c r="F126" s="30" t="s">
        <v>266</v>
      </c>
      <c r="G126" s="1" t="s">
        <v>259</v>
      </c>
      <c r="H126" s="12">
        <v>11.088730999999999</v>
      </c>
      <c r="I126" s="23">
        <v>24.530203799999999</v>
      </c>
      <c r="J126" s="1">
        <v>146153.5</v>
      </c>
      <c r="K126" s="1">
        <f t="shared" si="14"/>
        <v>146153.5</v>
      </c>
      <c r="L126" s="1">
        <f t="shared" si="22"/>
        <v>0</v>
      </c>
      <c r="M126" s="1">
        <f t="shared" si="23"/>
        <v>0</v>
      </c>
      <c r="N126" s="1" t="s">
        <v>24</v>
      </c>
      <c r="O126" s="1">
        <v>0</v>
      </c>
      <c r="P126" s="1" t="s">
        <v>36</v>
      </c>
      <c r="Q126" s="1">
        <v>63545</v>
      </c>
      <c r="R126" s="1">
        <v>146153.5</v>
      </c>
    </row>
    <row r="127" spans="1:18">
      <c r="A127" s="1">
        <f t="shared" si="21"/>
        <v>126</v>
      </c>
      <c r="B127" s="1" t="s">
        <v>55</v>
      </c>
      <c r="C127" s="1" t="s">
        <v>44</v>
      </c>
      <c r="D127" s="1" t="s">
        <v>22</v>
      </c>
      <c r="E127" s="1" t="s">
        <v>45</v>
      </c>
      <c r="F127" s="30" t="s">
        <v>266</v>
      </c>
      <c r="G127" s="1" t="s">
        <v>259</v>
      </c>
      <c r="H127" s="12">
        <v>11.088730999999999</v>
      </c>
      <c r="I127" s="23">
        <v>24.530203799999999</v>
      </c>
      <c r="J127" s="1">
        <v>146153.5</v>
      </c>
      <c r="K127" s="1">
        <f t="shared" si="14"/>
        <v>146153.5</v>
      </c>
      <c r="L127" s="1">
        <f t="shared" si="22"/>
        <v>0</v>
      </c>
      <c r="M127" s="1">
        <f t="shared" si="23"/>
        <v>0</v>
      </c>
      <c r="N127" s="1" t="s">
        <v>24</v>
      </c>
      <c r="O127" s="1">
        <v>0</v>
      </c>
      <c r="P127" s="1" t="s">
        <v>36</v>
      </c>
      <c r="Q127" s="1">
        <v>63545</v>
      </c>
      <c r="R127" s="1">
        <v>146153.5</v>
      </c>
    </row>
    <row r="128" spans="1:18">
      <c r="A128" s="1">
        <f t="shared" si="21"/>
        <v>127</v>
      </c>
      <c r="B128" s="1" t="s">
        <v>55</v>
      </c>
      <c r="C128" s="1" t="s">
        <v>44</v>
      </c>
      <c r="D128" s="1" t="s">
        <v>22</v>
      </c>
      <c r="E128" s="1" t="s">
        <v>45</v>
      </c>
      <c r="F128" s="30" t="s">
        <v>267</v>
      </c>
      <c r="G128" s="10" t="s">
        <v>260</v>
      </c>
      <c r="J128" s="1">
        <v>108465.7</v>
      </c>
      <c r="K128" s="1">
        <f t="shared" si="14"/>
        <v>100718.15</v>
      </c>
      <c r="L128" s="1">
        <f t="shared" si="22"/>
        <v>7747.5499999999993</v>
      </c>
      <c r="M128" s="8">
        <f>1/14</f>
        <v>7.1428571428571425E-2</v>
      </c>
      <c r="N128" s="1" t="s">
        <v>24</v>
      </c>
      <c r="O128" s="1">
        <v>0</v>
      </c>
      <c r="P128" s="1" t="s">
        <v>36</v>
      </c>
      <c r="Q128" s="1">
        <v>47159</v>
      </c>
      <c r="R128" s="1">
        <v>108465.7</v>
      </c>
    </row>
    <row r="129" spans="1:18">
      <c r="A129" s="1">
        <f t="shared" si="21"/>
        <v>128</v>
      </c>
      <c r="B129" s="1" t="s">
        <v>55</v>
      </c>
      <c r="C129" s="1" t="s">
        <v>44</v>
      </c>
      <c r="D129" s="1" t="s">
        <v>22</v>
      </c>
      <c r="E129" s="1" t="s">
        <v>45</v>
      </c>
      <c r="F129" s="30" t="s">
        <v>267</v>
      </c>
      <c r="G129" s="10" t="s">
        <v>260</v>
      </c>
      <c r="J129" s="1">
        <v>108465.7</v>
      </c>
      <c r="K129" s="1">
        <f t="shared" si="14"/>
        <v>100718.15</v>
      </c>
      <c r="L129" s="1">
        <f t="shared" ref="L129:L141" si="24">M129*J129</f>
        <v>7747.5499999999993</v>
      </c>
      <c r="M129" s="8">
        <f t="shared" ref="M129:M140" si="25">1/14</f>
        <v>7.1428571428571425E-2</v>
      </c>
      <c r="N129" s="1" t="s">
        <v>24</v>
      </c>
      <c r="O129" s="1">
        <v>0</v>
      </c>
      <c r="P129" s="1" t="s">
        <v>36</v>
      </c>
      <c r="Q129" s="1">
        <v>47159</v>
      </c>
      <c r="R129" s="1">
        <v>108465.7</v>
      </c>
    </row>
    <row r="130" spans="1:18">
      <c r="A130" s="1">
        <f t="shared" si="21"/>
        <v>129</v>
      </c>
      <c r="B130" s="1" t="s">
        <v>55</v>
      </c>
      <c r="C130" s="1" t="s">
        <v>44</v>
      </c>
      <c r="D130" s="1" t="s">
        <v>22</v>
      </c>
      <c r="E130" s="1" t="s">
        <v>45</v>
      </c>
      <c r="F130" s="30" t="s">
        <v>267</v>
      </c>
      <c r="G130" s="10" t="s">
        <v>260</v>
      </c>
      <c r="J130" s="1">
        <v>108465.7</v>
      </c>
      <c r="K130" s="1">
        <f t="shared" si="14"/>
        <v>100718.15</v>
      </c>
      <c r="L130" s="1">
        <f t="shared" si="24"/>
        <v>7747.5499999999993</v>
      </c>
      <c r="M130" s="8">
        <f t="shared" si="25"/>
        <v>7.1428571428571425E-2</v>
      </c>
      <c r="N130" s="1" t="s">
        <v>24</v>
      </c>
      <c r="O130" s="1">
        <v>1</v>
      </c>
      <c r="P130" s="1" t="s">
        <v>36</v>
      </c>
      <c r="Q130" s="1">
        <v>47159</v>
      </c>
      <c r="R130" s="1">
        <v>108465.7</v>
      </c>
    </row>
    <row r="131" spans="1:18">
      <c r="A131" s="1">
        <f t="shared" si="21"/>
        <v>130</v>
      </c>
      <c r="B131" s="1" t="s">
        <v>55</v>
      </c>
      <c r="C131" s="1" t="s">
        <v>44</v>
      </c>
      <c r="D131" s="1" t="s">
        <v>22</v>
      </c>
      <c r="E131" s="1" t="s">
        <v>45</v>
      </c>
      <c r="F131" s="30" t="s">
        <v>267</v>
      </c>
      <c r="G131" s="10" t="s">
        <v>260</v>
      </c>
      <c r="J131" s="1">
        <v>108465.7</v>
      </c>
      <c r="K131" s="1">
        <f t="shared" ref="K131:K168" si="26">J131-L131</f>
        <v>100718.15</v>
      </c>
      <c r="L131" s="1">
        <f t="shared" si="24"/>
        <v>7747.5499999999993</v>
      </c>
      <c r="M131" s="8">
        <f t="shared" si="25"/>
        <v>7.1428571428571425E-2</v>
      </c>
      <c r="N131" s="1" t="s">
        <v>24</v>
      </c>
      <c r="O131" s="1">
        <v>0</v>
      </c>
      <c r="P131" s="1" t="s">
        <v>36</v>
      </c>
      <c r="Q131" s="1">
        <v>47159</v>
      </c>
      <c r="R131" s="1">
        <v>108465.7</v>
      </c>
    </row>
    <row r="132" spans="1:18">
      <c r="A132" s="1">
        <f t="shared" si="21"/>
        <v>131</v>
      </c>
      <c r="B132" s="1" t="s">
        <v>55</v>
      </c>
      <c r="C132" s="1" t="s">
        <v>44</v>
      </c>
      <c r="D132" s="1" t="s">
        <v>22</v>
      </c>
      <c r="E132" s="1" t="s">
        <v>45</v>
      </c>
      <c r="F132" s="30" t="s">
        <v>267</v>
      </c>
      <c r="G132" s="10" t="s">
        <v>260</v>
      </c>
      <c r="J132" s="1">
        <v>108465.7</v>
      </c>
      <c r="K132" s="1">
        <f t="shared" si="26"/>
        <v>100718.15</v>
      </c>
      <c r="L132" s="1">
        <f t="shared" si="24"/>
        <v>7747.5499999999993</v>
      </c>
      <c r="M132" s="8">
        <f t="shared" si="25"/>
        <v>7.1428571428571425E-2</v>
      </c>
      <c r="N132" s="1" t="s">
        <v>24</v>
      </c>
      <c r="O132" s="1">
        <v>0</v>
      </c>
      <c r="P132" s="1" t="s">
        <v>36</v>
      </c>
      <c r="Q132" s="1">
        <v>47159</v>
      </c>
      <c r="R132" s="1">
        <v>108465.7</v>
      </c>
    </row>
    <row r="133" spans="1:18">
      <c r="A133" s="1">
        <f t="shared" si="21"/>
        <v>132</v>
      </c>
      <c r="B133" s="1" t="s">
        <v>55</v>
      </c>
      <c r="C133" s="1" t="s">
        <v>44</v>
      </c>
      <c r="D133" s="1" t="s">
        <v>22</v>
      </c>
      <c r="E133" s="1" t="s">
        <v>45</v>
      </c>
      <c r="F133" s="30" t="s">
        <v>267</v>
      </c>
      <c r="G133" s="10" t="s">
        <v>260</v>
      </c>
      <c r="J133" s="1">
        <v>108465.7</v>
      </c>
      <c r="K133" s="1">
        <f t="shared" si="26"/>
        <v>100718.15</v>
      </c>
      <c r="L133" s="1">
        <f t="shared" si="24"/>
        <v>7747.5499999999993</v>
      </c>
      <c r="M133" s="8">
        <f t="shared" si="25"/>
        <v>7.1428571428571425E-2</v>
      </c>
      <c r="N133" s="1" t="s">
        <v>24</v>
      </c>
      <c r="O133" s="1">
        <v>0</v>
      </c>
      <c r="P133" s="1" t="s">
        <v>36</v>
      </c>
      <c r="Q133" s="1">
        <v>47159</v>
      </c>
      <c r="R133" s="1">
        <v>108465.7</v>
      </c>
    </row>
    <row r="134" spans="1:18">
      <c r="A134" s="1">
        <f t="shared" si="21"/>
        <v>133</v>
      </c>
      <c r="B134" s="1" t="s">
        <v>55</v>
      </c>
      <c r="C134" s="1" t="s">
        <v>44</v>
      </c>
      <c r="D134" s="1" t="s">
        <v>22</v>
      </c>
      <c r="E134" s="1" t="s">
        <v>45</v>
      </c>
      <c r="F134" s="30" t="s">
        <v>267</v>
      </c>
      <c r="G134" s="10" t="s">
        <v>260</v>
      </c>
      <c r="J134" s="1">
        <v>108465.7</v>
      </c>
      <c r="K134" s="1">
        <f t="shared" si="26"/>
        <v>100718.15</v>
      </c>
      <c r="L134" s="1">
        <f t="shared" si="24"/>
        <v>7747.5499999999993</v>
      </c>
      <c r="M134" s="8">
        <f t="shared" si="25"/>
        <v>7.1428571428571425E-2</v>
      </c>
      <c r="N134" s="1" t="s">
        <v>24</v>
      </c>
      <c r="O134" s="1">
        <v>0</v>
      </c>
      <c r="P134" s="1" t="s">
        <v>36</v>
      </c>
      <c r="Q134" s="1">
        <v>47159</v>
      </c>
      <c r="R134" s="1">
        <v>108465.7</v>
      </c>
    </row>
    <row r="135" spans="1:18">
      <c r="A135" s="1">
        <f t="shared" si="21"/>
        <v>134</v>
      </c>
      <c r="B135" s="1" t="s">
        <v>55</v>
      </c>
      <c r="C135" s="1" t="s">
        <v>44</v>
      </c>
      <c r="D135" s="1" t="s">
        <v>22</v>
      </c>
      <c r="E135" s="1" t="s">
        <v>45</v>
      </c>
      <c r="F135" s="30" t="s">
        <v>267</v>
      </c>
      <c r="G135" s="10" t="s">
        <v>260</v>
      </c>
      <c r="J135" s="1">
        <v>108465.7</v>
      </c>
      <c r="K135" s="1">
        <f t="shared" si="26"/>
        <v>100718.15</v>
      </c>
      <c r="L135" s="1">
        <f t="shared" si="24"/>
        <v>7747.5499999999993</v>
      </c>
      <c r="M135" s="8">
        <f t="shared" si="25"/>
        <v>7.1428571428571425E-2</v>
      </c>
      <c r="N135" s="1" t="s">
        <v>24</v>
      </c>
      <c r="O135" s="1" t="s">
        <v>25</v>
      </c>
      <c r="P135" s="1" t="s">
        <v>36</v>
      </c>
      <c r="Q135" s="1">
        <v>47159</v>
      </c>
      <c r="R135" s="1">
        <v>108465.7</v>
      </c>
    </row>
    <row r="136" spans="1:18">
      <c r="A136" s="1">
        <f>A135+1</f>
        <v>135</v>
      </c>
      <c r="B136" s="1" t="s">
        <v>289</v>
      </c>
      <c r="C136" s="1" t="s">
        <v>44</v>
      </c>
      <c r="D136" s="1" t="s">
        <v>22</v>
      </c>
      <c r="E136" s="1" t="s">
        <v>45</v>
      </c>
      <c r="F136" s="30" t="s">
        <v>267</v>
      </c>
      <c r="G136" s="10" t="s">
        <v>260</v>
      </c>
      <c r="J136" s="1">
        <v>108465.7</v>
      </c>
      <c r="K136" s="1">
        <f t="shared" si="26"/>
        <v>100718.15</v>
      </c>
      <c r="L136" s="1">
        <f t="shared" si="24"/>
        <v>7747.5499999999993</v>
      </c>
      <c r="M136" s="8">
        <f t="shared" si="25"/>
        <v>7.1428571428571425E-2</v>
      </c>
      <c r="N136" s="1" t="s">
        <v>24</v>
      </c>
      <c r="O136" s="1" t="s">
        <v>25</v>
      </c>
      <c r="P136" s="1" t="s">
        <v>36</v>
      </c>
      <c r="Q136" s="1">
        <v>47159</v>
      </c>
      <c r="R136" s="1">
        <v>108465.7</v>
      </c>
    </row>
    <row r="137" spans="1:18">
      <c r="A137" s="1">
        <f t="shared" ref="A137:A161" si="27">A136+1</f>
        <v>136</v>
      </c>
      <c r="B137" s="1" t="s">
        <v>289</v>
      </c>
      <c r="C137" s="1" t="s">
        <v>44</v>
      </c>
      <c r="D137" s="1" t="s">
        <v>22</v>
      </c>
      <c r="E137" s="1" t="s">
        <v>45</v>
      </c>
      <c r="F137" s="30" t="s">
        <v>267</v>
      </c>
      <c r="G137" s="10" t="s">
        <v>260</v>
      </c>
      <c r="J137" s="1">
        <v>108465.7</v>
      </c>
      <c r="K137" s="1">
        <f t="shared" si="26"/>
        <v>100718.15</v>
      </c>
      <c r="L137" s="1">
        <f t="shared" si="24"/>
        <v>7747.5499999999993</v>
      </c>
      <c r="M137" s="8">
        <f t="shared" si="25"/>
        <v>7.1428571428571425E-2</v>
      </c>
      <c r="N137" s="1" t="s">
        <v>24</v>
      </c>
      <c r="O137" s="1">
        <v>0</v>
      </c>
      <c r="P137" s="1" t="s">
        <v>36</v>
      </c>
      <c r="Q137" s="1">
        <v>47159</v>
      </c>
      <c r="R137" s="1">
        <v>108465.7</v>
      </c>
    </row>
    <row r="138" spans="1:18">
      <c r="A138" s="1">
        <f t="shared" si="27"/>
        <v>137</v>
      </c>
      <c r="B138" s="1" t="s">
        <v>289</v>
      </c>
      <c r="C138" s="1" t="s">
        <v>44</v>
      </c>
      <c r="D138" s="1" t="s">
        <v>22</v>
      </c>
      <c r="E138" s="1" t="s">
        <v>45</v>
      </c>
      <c r="F138" s="30" t="s">
        <v>267</v>
      </c>
      <c r="G138" s="10" t="s">
        <v>260</v>
      </c>
      <c r="J138" s="1">
        <v>108465.7</v>
      </c>
      <c r="K138" s="1">
        <f t="shared" si="26"/>
        <v>100718.15</v>
      </c>
      <c r="L138" s="1">
        <f t="shared" si="24"/>
        <v>7747.5499999999993</v>
      </c>
      <c r="M138" s="8">
        <f t="shared" si="25"/>
        <v>7.1428571428571425E-2</v>
      </c>
      <c r="N138" s="1" t="s">
        <v>24</v>
      </c>
      <c r="O138" s="1">
        <v>0</v>
      </c>
      <c r="P138" s="1" t="s">
        <v>36</v>
      </c>
      <c r="Q138" s="1">
        <v>47159</v>
      </c>
      <c r="R138" s="1">
        <v>108465.7</v>
      </c>
    </row>
    <row r="139" spans="1:18">
      <c r="A139" s="1">
        <f t="shared" si="27"/>
        <v>138</v>
      </c>
      <c r="B139" s="1" t="s">
        <v>289</v>
      </c>
      <c r="C139" s="1" t="s">
        <v>44</v>
      </c>
      <c r="D139" s="1" t="s">
        <v>22</v>
      </c>
      <c r="E139" s="1" t="s">
        <v>45</v>
      </c>
      <c r="F139" s="30" t="s">
        <v>267</v>
      </c>
      <c r="G139" s="10" t="s">
        <v>260</v>
      </c>
      <c r="J139" s="1">
        <v>108465.7</v>
      </c>
      <c r="K139" s="1">
        <f t="shared" si="26"/>
        <v>100718.15</v>
      </c>
      <c r="L139" s="1">
        <f t="shared" si="24"/>
        <v>7747.5499999999993</v>
      </c>
      <c r="M139" s="8">
        <f t="shared" si="25"/>
        <v>7.1428571428571425E-2</v>
      </c>
      <c r="N139" s="1" t="s">
        <v>24</v>
      </c>
      <c r="O139" s="1">
        <v>0</v>
      </c>
      <c r="P139" s="1" t="s">
        <v>36</v>
      </c>
      <c r="Q139" s="1">
        <v>47159</v>
      </c>
      <c r="R139" s="1">
        <v>108465.7</v>
      </c>
    </row>
    <row r="140" spans="1:18">
      <c r="A140" s="1">
        <f t="shared" si="27"/>
        <v>139</v>
      </c>
      <c r="B140" s="1" t="s">
        <v>289</v>
      </c>
      <c r="C140" s="1" t="s">
        <v>44</v>
      </c>
      <c r="D140" s="1" t="s">
        <v>22</v>
      </c>
      <c r="E140" s="1" t="s">
        <v>45</v>
      </c>
      <c r="F140" s="30" t="s">
        <v>267</v>
      </c>
      <c r="G140" s="10" t="s">
        <v>260</v>
      </c>
      <c r="J140" s="1">
        <v>108465.7</v>
      </c>
      <c r="K140" s="1">
        <f t="shared" si="26"/>
        <v>100718.15</v>
      </c>
      <c r="L140" s="1">
        <f t="shared" si="24"/>
        <v>7747.5499999999993</v>
      </c>
      <c r="M140" s="8">
        <f t="shared" si="25"/>
        <v>7.1428571428571425E-2</v>
      </c>
      <c r="N140" s="1" t="s">
        <v>24</v>
      </c>
      <c r="O140" s="1">
        <v>0</v>
      </c>
      <c r="P140" s="1" t="s">
        <v>36</v>
      </c>
      <c r="Q140" s="1">
        <v>47159</v>
      </c>
      <c r="R140" s="1">
        <v>108465.7</v>
      </c>
    </row>
    <row r="141" spans="1:18">
      <c r="A141" s="1">
        <f t="shared" si="27"/>
        <v>140</v>
      </c>
      <c r="B141" s="1" t="s">
        <v>289</v>
      </c>
      <c r="C141" s="1" t="s">
        <v>44</v>
      </c>
      <c r="D141" s="1" t="s">
        <v>22</v>
      </c>
      <c r="E141" s="1" t="s">
        <v>45</v>
      </c>
      <c r="F141" s="30" t="s">
        <v>267</v>
      </c>
      <c r="G141" s="10" t="s">
        <v>260</v>
      </c>
      <c r="J141" s="1">
        <v>108465.7</v>
      </c>
      <c r="K141" s="1">
        <f t="shared" si="26"/>
        <v>100718.15</v>
      </c>
      <c r="L141" s="1">
        <f t="shared" si="24"/>
        <v>7747.5499999999993</v>
      </c>
      <c r="M141" s="8">
        <f>1/14</f>
        <v>7.1428571428571425E-2</v>
      </c>
      <c r="N141" s="1" t="s">
        <v>24</v>
      </c>
      <c r="O141" s="1">
        <v>0</v>
      </c>
      <c r="P141" s="1" t="s">
        <v>36</v>
      </c>
      <c r="Q141" s="1">
        <v>47159</v>
      </c>
      <c r="R141" s="1">
        <v>108465.7</v>
      </c>
    </row>
    <row r="142" spans="1:18">
      <c r="A142" s="1">
        <f t="shared" si="27"/>
        <v>141</v>
      </c>
      <c r="B142" s="1" t="s">
        <v>289</v>
      </c>
      <c r="C142" s="1" t="s">
        <v>44</v>
      </c>
      <c r="D142" s="1" t="s">
        <v>22</v>
      </c>
      <c r="E142" s="1" t="s">
        <v>45</v>
      </c>
      <c r="F142" s="30" t="s">
        <v>268</v>
      </c>
      <c r="G142" s="1" t="s">
        <v>261</v>
      </c>
      <c r="H142" s="12">
        <v>10.856544</v>
      </c>
      <c r="I142" s="12">
        <v>25.167919999999999</v>
      </c>
      <c r="J142" s="1">
        <v>172897.89999999997</v>
      </c>
      <c r="K142" s="1">
        <f t="shared" si="26"/>
        <v>160548.04999999996</v>
      </c>
      <c r="L142" s="1">
        <f t="shared" ref="L142:L156" si="28">M142*J142</f>
        <v>12349.849999999997</v>
      </c>
      <c r="M142" s="8">
        <f t="shared" ref="M142:M155" si="29">1/14</f>
        <v>7.1428571428571425E-2</v>
      </c>
      <c r="N142" s="1" t="s">
        <v>24</v>
      </c>
      <c r="O142" s="1">
        <v>0</v>
      </c>
      <c r="P142" s="1" t="s">
        <v>36</v>
      </c>
      <c r="Q142" s="1">
        <v>75173</v>
      </c>
      <c r="R142" s="1">
        <v>172897.89999999997</v>
      </c>
    </row>
    <row r="143" spans="1:18">
      <c r="A143" s="1">
        <f t="shared" si="27"/>
        <v>142</v>
      </c>
      <c r="B143" s="1" t="s">
        <v>289</v>
      </c>
      <c r="C143" s="1" t="s">
        <v>44</v>
      </c>
      <c r="D143" s="1" t="s">
        <v>22</v>
      </c>
      <c r="E143" s="1" t="s">
        <v>45</v>
      </c>
      <c r="F143" s="30" t="s">
        <v>268</v>
      </c>
      <c r="G143" s="1" t="s">
        <v>261</v>
      </c>
      <c r="H143" s="12">
        <v>10.856544</v>
      </c>
      <c r="I143" s="12">
        <v>25.167919999999999</v>
      </c>
      <c r="J143" s="1">
        <v>172897.89999999997</v>
      </c>
      <c r="K143" s="1">
        <f t="shared" si="26"/>
        <v>160548.04999999996</v>
      </c>
      <c r="L143" s="1">
        <f t="shared" si="28"/>
        <v>12349.849999999997</v>
      </c>
      <c r="M143" s="8">
        <f t="shared" si="29"/>
        <v>7.1428571428571425E-2</v>
      </c>
      <c r="N143" s="1" t="s">
        <v>24</v>
      </c>
      <c r="O143" s="1">
        <v>0</v>
      </c>
      <c r="P143" s="1" t="s">
        <v>36</v>
      </c>
      <c r="Q143" s="1">
        <v>75173</v>
      </c>
      <c r="R143" s="1">
        <v>172897.89999999997</v>
      </c>
    </row>
    <row r="144" spans="1:18">
      <c r="A144" s="1">
        <f t="shared" si="27"/>
        <v>143</v>
      </c>
      <c r="B144" s="1" t="s">
        <v>289</v>
      </c>
      <c r="C144" s="1" t="s">
        <v>44</v>
      </c>
      <c r="D144" s="1" t="s">
        <v>22</v>
      </c>
      <c r="E144" s="1" t="s">
        <v>45</v>
      </c>
      <c r="F144" s="30" t="s">
        <v>268</v>
      </c>
      <c r="G144" s="1" t="s">
        <v>261</v>
      </c>
      <c r="H144" s="12">
        <v>10.856544</v>
      </c>
      <c r="I144" s="12">
        <v>25.167919999999999</v>
      </c>
      <c r="J144" s="1">
        <v>172897.89999999997</v>
      </c>
      <c r="K144" s="1">
        <f t="shared" si="26"/>
        <v>160548.04999999996</v>
      </c>
      <c r="L144" s="1">
        <f t="shared" si="28"/>
        <v>12349.849999999997</v>
      </c>
      <c r="M144" s="8">
        <f t="shared" si="29"/>
        <v>7.1428571428571425E-2</v>
      </c>
      <c r="N144" s="1" t="s">
        <v>24</v>
      </c>
      <c r="O144" s="1">
        <v>0</v>
      </c>
      <c r="P144" s="1" t="s">
        <v>36</v>
      </c>
      <c r="Q144" s="1">
        <v>75173</v>
      </c>
      <c r="R144" s="1">
        <v>172897.89999999997</v>
      </c>
    </row>
    <row r="145" spans="1:18">
      <c r="A145" s="1">
        <f t="shared" si="27"/>
        <v>144</v>
      </c>
      <c r="B145" s="1" t="s">
        <v>289</v>
      </c>
      <c r="C145" s="1" t="s">
        <v>44</v>
      </c>
      <c r="D145" s="1" t="s">
        <v>22</v>
      </c>
      <c r="E145" s="1" t="s">
        <v>45</v>
      </c>
      <c r="F145" s="30" t="s">
        <v>268</v>
      </c>
      <c r="G145" s="1" t="s">
        <v>261</v>
      </c>
      <c r="H145" s="12">
        <v>10.856544</v>
      </c>
      <c r="I145" s="12">
        <v>25.167919999999999</v>
      </c>
      <c r="J145" s="1">
        <v>172897.89999999997</v>
      </c>
      <c r="K145" s="1">
        <f t="shared" si="26"/>
        <v>160548.04999999996</v>
      </c>
      <c r="L145" s="1">
        <f t="shared" si="28"/>
        <v>12349.849999999997</v>
      </c>
      <c r="M145" s="8">
        <f t="shared" si="29"/>
        <v>7.1428571428571425E-2</v>
      </c>
      <c r="N145" s="1" t="s">
        <v>24</v>
      </c>
      <c r="O145" s="1">
        <v>0</v>
      </c>
      <c r="P145" s="1" t="s">
        <v>36</v>
      </c>
      <c r="Q145" s="1">
        <v>75173</v>
      </c>
      <c r="R145" s="1">
        <v>172897.89999999997</v>
      </c>
    </row>
    <row r="146" spans="1:18">
      <c r="A146" s="1">
        <f t="shared" si="27"/>
        <v>145</v>
      </c>
      <c r="B146" s="1" t="s">
        <v>289</v>
      </c>
      <c r="C146" s="1" t="s">
        <v>44</v>
      </c>
      <c r="D146" s="1" t="s">
        <v>22</v>
      </c>
      <c r="E146" s="1" t="s">
        <v>45</v>
      </c>
      <c r="F146" s="30" t="s">
        <v>268</v>
      </c>
      <c r="G146" s="1" t="s">
        <v>261</v>
      </c>
      <c r="H146" s="12">
        <v>10.856544</v>
      </c>
      <c r="I146" s="12">
        <v>25.167919999999999</v>
      </c>
      <c r="J146" s="1">
        <v>172897.89999999997</v>
      </c>
      <c r="K146" s="1">
        <f t="shared" si="26"/>
        <v>160548.04999999996</v>
      </c>
      <c r="L146" s="1">
        <f t="shared" si="28"/>
        <v>12349.849999999997</v>
      </c>
      <c r="M146" s="8">
        <f t="shared" si="29"/>
        <v>7.1428571428571425E-2</v>
      </c>
      <c r="N146" s="1" t="s">
        <v>24</v>
      </c>
      <c r="O146" s="1">
        <v>0</v>
      </c>
      <c r="P146" s="1" t="s">
        <v>36</v>
      </c>
      <c r="Q146" s="1">
        <v>75173</v>
      </c>
      <c r="R146" s="1">
        <v>172897.89999999997</v>
      </c>
    </row>
    <row r="147" spans="1:18">
      <c r="A147" s="1">
        <f t="shared" si="27"/>
        <v>146</v>
      </c>
      <c r="B147" s="1" t="s">
        <v>289</v>
      </c>
      <c r="C147" s="1" t="s">
        <v>44</v>
      </c>
      <c r="D147" s="1" t="s">
        <v>22</v>
      </c>
      <c r="E147" s="1" t="s">
        <v>45</v>
      </c>
      <c r="F147" s="30" t="s">
        <v>268</v>
      </c>
      <c r="G147" s="1" t="s">
        <v>261</v>
      </c>
      <c r="H147" s="12">
        <v>10.856544</v>
      </c>
      <c r="I147" s="12">
        <v>25.167919999999999</v>
      </c>
      <c r="J147" s="1">
        <v>172897.89999999997</v>
      </c>
      <c r="K147" s="1">
        <f t="shared" si="26"/>
        <v>160548.04999999996</v>
      </c>
      <c r="L147" s="1">
        <f t="shared" si="28"/>
        <v>12349.849999999997</v>
      </c>
      <c r="M147" s="8">
        <f t="shared" si="29"/>
        <v>7.1428571428571425E-2</v>
      </c>
      <c r="N147" s="1" t="s">
        <v>24</v>
      </c>
      <c r="O147" s="1">
        <v>0</v>
      </c>
      <c r="P147" s="1" t="s">
        <v>36</v>
      </c>
      <c r="Q147" s="1">
        <v>75173</v>
      </c>
      <c r="R147" s="1">
        <v>172897.89999999997</v>
      </c>
    </row>
    <row r="148" spans="1:18">
      <c r="A148" s="1">
        <f t="shared" si="27"/>
        <v>147</v>
      </c>
      <c r="B148" s="1" t="s">
        <v>289</v>
      </c>
      <c r="C148" s="1" t="s">
        <v>44</v>
      </c>
      <c r="D148" s="1" t="s">
        <v>22</v>
      </c>
      <c r="E148" s="1" t="s">
        <v>45</v>
      </c>
      <c r="F148" s="30" t="s">
        <v>268</v>
      </c>
      <c r="G148" s="1" t="s">
        <v>261</v>
      </c>
      <c r="H148" s="12">
        <v>10.856544</v>
      </c>
      <c r="I148" s="12">
        <v>25.167919999999999</v>
      </c>
      <c r="J148" s="1">
        <v>172897.89999999997</v>
      </c>
      <c r="K148" s="1">
        <f t="shared" si="26"/>
        <v>160548.04999999996</v>
      </c>
      <c r="L148" s="1">
        <f t="shared" si="28"/>
        <v>12349.849999999997</v>
      </c>
      <c r="M148" s="8">
        <f t="shared" si="29"/>
        <v>7.1428571428571425E-2</v>
      </c>
      <c r="N148" s="1" t="s">
        <v>24</v>
      </c>
      <c r="O148" s="1">
        <v>0</v>
      </c>
      <c r="P148" s="1" t="s">
        <v>36</v>
      </c>
      <c r="Q148" s="1">
        <v>75173</v>
      </c>
      <c r="R148" s="1">
        <v>172897.89999999997</v>
      </c>
    </row>
    <row r="149" spans="1:18">
      <c r="A149" s="1">
        <f t="shared" si="27"/>
        <v>148</v>
      </c>
      <c r="B149" s="1" t="s">
        <v>289</v>
      </c>
      <c r="C149" s="1" t="s">
        <v>44</v>
      </c>
      <c r="D149" s="1" t="s">
        <v>22</v>
      </c>
      <c r="E149" s="1" t="s">
        <v>45</v>
      </c>
      <c r="F149" s="30" t="s">
        <v>268</v>
      </c>
      <c r="G149" s="1" t="s">
        <v>261</v>
      </c>
      <c r="H149" s="12">
        <v>10.856544</v>
      </c>
      <c r="I149" s="12">
        <v>25.167919999999999</v>
      </c>
      <c r="J149" s="1">
        <v>172897.89999999997</v>
      </c>
      <c r="K149" s="1">
        <f t="shared" si="26"/>
        <v>160548.04999999996</v>
      </c>
      <c r="L149" s="1">
        <f t="shared" si="28"/>
        <v>12349.849999999997</v>
      </c>
      <c r="M149" s="8">
        <f t="shared" si="29"/>
        <v>7.1428571428571425E-2</v>
      </c>
      <c r="N149" s="1" t="s">
        <v>24</v>
      </c>
      <c r="O149" s="1">
        <v>0</v>
      </c>
      <c r="P149" s="1" t="s">
        <v>36</v>
      </c>
      <c r="Q149" s="1">
        <v>75173</v>
      </c>
      <c r="R149" s="1">
        <v>172897.89999999997</v>
      </c>
    </row>
    <row r="150" spans="1:18">
      <c r="A150" s="1">
        <f t="shared" si="27"/>
        <v>149</v>
      </c>
      <c r="B150" s="1" t="s">
        <v>289</v>
      </c>
      <c r="C150" s="1" t="s">
        <v>44</v>
      </c>
      <c r="D150" s="1" t="s">
        <v>22</v>
      </c>
      <c r="E150" s="1" t="s">
        <v>45</v>
      </c>
      <c r="F150" s="30" t="s">
        <v>268</v>
      </c>
      <c r="G150" s="1" t="s">
        <v>261</v>
      </c>
      <c r="H150" s="12">
        <v>10.856544</v>
      </c>
      <c r="I150" s="12">
        <v>25.167919999999999</v>
      </c>
      <c r="J150" s="1">
        <v>172897.89999999997</v>
      </c>
      <c r="K150" s="1">
        <f t="shared" si="26"/>
        <v>160548.04999999996</v>
      </c>
      <c r="L150" s="1">
        <f t="shared" si="28"/>
        <v>12349.849999999997</v>
      </c>
      <c r="M150" s="8">
        <f t="shared" si="29"/>
        <v>7.1428571428571425E-2</v>
      </c>
      <c r="N150" s="1" t="s">
        <v>24</v>
      </c>
      <c r="O150" s="1">
        <v>0</v>
      </c>
      <c r="P150" s="1" t="s">
        <v>36</v>
      </c>
      <c r="Q150" s="1">
        <v>75173</v>
      </c>
      <c r="R150" s="1">
        <v>172897.89999999997</v>
      </c>
    </row>
    <row r="151" spans="1:18">
      <c r="A151" s="1">
        <f t="shared" si="27"/>
        <v>150</v>
      </c>
      <c r="B151" s="1" t="s">
        <v>289</v>
      </c>
      <c r="C151" s="1" t="s">
        <v>44</v>
      </c>
      <c r="D151" s="1" t="s">
        <v>22</v>
      </c>
      <c r="E151" s="1" t="s">
        <v>45</v>
      </c>
      <c r="F151" s="30" t="s">
        <v>268</v>
      </c>
      <c r="G151" s="1" t="s">
        <v>261</v>
      </c>
      <c r="H151" s="12">
        <v>10.856544</v>
      </c>
      <c r="I151" s="12">
        <v>25.167919999999999</v>
      </c>
      <c r="J151" s="1">
        <v>172897.89999999997</v>
      </c>
      <c r="K151" s="1">
        <f t="shared" si="26"/>
        <v>160548.04999999996</v>
      </c>
      <c r="L151" s="1">
        <f t="shared" si="28"/>
        <v>12349.849999999997</v>
      </c>
      <c r="M151" s="8">
        <f t="shared" si="29"/>
        <v>7.1428571428571425E-2</v>
      </c>
      <c r="N151" s="1" t="s">
        <v>24</v>
      </c>
      <c r="O151" s="1">
        <v>0</v>
      </c>
      <c r="P151" s="1" t="s">
        <v>36</v>
      </c>
      <c r="Q151" s="1">
        <v>75173</v>
      </c>
      <c r="R151" s="1">
        <v>172897.89999999997</v>
      </c>
    </row>
    <row r="152" spans="1:18">
      <c r="A152" s="1">
        <f t="shared" si="27"/>
        <v>151</v>
      </c>
      <c r="B152" s="1" t="s">
        <v>289</v>
      </c>
      <c r="C152" s="1" t="s">
        <v>44</v>
      </c>
      <c r="D152" s="1" t="s">
        <v>22</v>
      </c>
      <c r="E152" s="1" t="s">
        <v>45</v>
      </c>
      <c r="F152" s="30" t="s">
        <v>268</v>
      </c>
      <c r="G152" s="1" t="s">
        <v>261</v>
      </c>
      <c r="H152" s="12">
        <v>10.856544</v>
      </c>
      <c r="I152" s="12">
        <v>25.167919999999999</v>
      </c>
      <c r="J152" s="1">
        <v>172897.89999999997</v>
      </c>
      <c r="K152" s="1">
        <f t="shared" si="26"/>
        <v>160548.04999999996</v>
      </c>
      <c r="L152" s="1">
        <f t="shared" si="28"/>
        <v>12349.849999999997</v>
      </c>
      <c r="M152" s="8">
        <f t="shared" si="29"/>
        <v>7.1428571428571425E-2</v>
      </c>
      <c r="N152" s="1" t="s">
        <v>24</v>
      </c>
      <c r="O152" s="1">
        <v>0</v>
      </c>
      <c r="P152" s="1" t="s">
        <v>36</v>
      </c>
      <c r="Q152" s="1">
        <v>75173</v>
      </c>
      <c r="R152" s="1">
        <v>172897.89999999997</v>
      </c>
    </row>
    <row r="153" spans="1:18">
      <c r="A153" s="1">
        <f t="shared" si="27"/>
        <v>152</v>
      </c>
      <c r="B153" s="1" t="s">
        <v>289</v>
      </c>
      <c r="C153" s="1" t="s">
        <v>44</v>
      </c>
      <c r="D153" s="1" t="s">
        <v>22</v>
      </c>
      <c r="E153" s="1" t="s">
        <v>45</v>
      </c>
      <c r="F153" s="30" t="s">
        <v>268</v>
      </c>
      <c r="G153" s="1" t="s">
        <v>261</v>
      </c>
      <c r="H153" s="12">
        <v>10.856544</v>
      </c>
      <c r="I153" s="12">
        <v>25.167919999999999</v>
      </c>
      <c r="J153" s="1">
        <v>172897.89999999997</v>
      </c>
      <c r="K153" s="1">
        <f t="shared" si="26"/>
        <v>160548.04999999996</v>
      </c>
      <c r="L153" s="1">
        <f t="shared" si="28"/>
        <v>12349.849999999997</v>
      </c>
      <c r="M153" s="8">
        <f t="shared" si="29"/>
        <v>7.1428571428571425E-2</v>
      </c>
      <c r="N153" s="1" t="s">
        <v>24</v>
      </c>
      <c r="O153" s="1">
        <v>0</v>
      </c>
      <c r="P153" s="1" t="s">
        <v>36</v>
      </c>
      <c r="Q153" s="1">
        <v>75173</v>
      </c>
      <c r="R153" s="1">
        <v>172897.89999999997</v>
      </c>
    </row>
    <row r="154" spans="1:18">
      <c r="A154" s="1">
        <f t="shared" si="27"/>
        <v>153</v>
      </c>
      <c r="B154" s="1" t="s">
        <v>289</v>
      </c>
      <c r="C154" s="1" t="s">
        <v>44</v>
      </c>
      <c r="D154" s="1" t="s">
        <v>22</v>
      </c>
      <c r="E154" s="1" t="s">
        <v>45</v>
      </c>
      <c r="F154" s="30" t="s">
        <v>268</v>
      </c>
      <c r="G154" s="1" t="s">
        <v>261</v>
      </c>
      <c r="H154" s="12">
        <v>10.856544</v>
      </c>
      <c r="I154" s="12">
        <v>25.167919999999999</v>
      </c>
      <c r="J154" s="1">
        <v>172897.89999999997</v>
      </c>
      <c r="K154" s="1">
        <f t="shared" si="26"/>
        <v>160548.04999999996</v>
      </c>
      <c r="L154" s="1">
        <f t="shared" si="28"/>
        <v>12349.849999999997</v>
      </c>
      <c r="M154" s="8">
        <f t="shared" si="29"/>
        <v>7.1428571428571425E-2</v>
      </c>
      <c r="N154" s="1" t="s">
        <v>24</v>
      </c>
      <c r="O154" s="1">
        <v>1</v>
      </c>
      <c r="P154" s="1" t="s">
        <v>36</v>
      </c>
      <c r="Q154" s="1">
        <v>75173</v>
      </c>
      <c r="R154" s="1">
        <v>172897.89999999997</v>
      </c>
    </row>
    <row r="155" spans="1:18">
      <c r="A155" s="1">
        <f t="shared" si="27"/>
        <v>154</v>
      </c>
      <c r="B155" s="1" t="s">
        <v>289</v>
      </c>
      <c r="C155" s="1" t="s">
        <v>44</v>
      </c>
      <c r="D155" s="1" t="s">
        <v>22</v>
      </c>
      <c r="E155" s="1" t="s">
        <v>45</v>
      </c>
      <c r="F155" s="30" t="s">
        <v>268</v>
      </c>
      <c r="G155" s="1" t="s">
        <v>261</v>
      </c>
      <c r="H155" s="12">
        <v>10.856544</v>
      </c>
      <c r="I155" s="12">
        <v>25.167919999999999</v>
      </c>
      <c r="J155" s="1">
        <v>172897.89999999997</v>
      </c>
      <c r="K155" s="1">
        <f t="shared" si="26"/>
        <v>160548.04999999996</v>
      </c>
      <c r="L155" s="1">
        <f t="shared" si="28"/>
        <v>12349.849999999997</v>
      </c>
      <c r="M155" s="8">
        <f t="shared" si="29"/>
        <v>7.1428571428571425E-2</v>
      </c>
      <c r="N155" s="1" t="s">
        <v>24</v>
      </c>
      <c r="O155" s="1">
        <v>0</v>
      </c>
      <c r="P155" s="1" t="s">
        <v>36</v>
      </c>
      <c r="Q155" s="1">
        <v>75173</v>
      </c>
      <c r="R155" s="1">
        <v>172897.89999999997</v>
      </c>
    </row>
    <row r="156" spans="1:18" ht="12.75" customHeight="1">
      <c r="A156" s="1">
        <f t="shared" si="27"/>
        <v>155</v>
      </c>
      <c r="B156" s="1" t="s">
        <v>289</v>
      </c>
      <c r="C156" s="1" t="s">
        <v>44</v>
      </c>
      <c r="D156" s="1" t="s">
        <v>22</v>
      </c>
      <c r="E156" s="1" t="s">
        <v>45</v>
      </c>
      <c r="F156" s="29" t="s">
        <v>262</v>
      </c>
      <c r="G156" s="29" t="s">
        <v>262</v>
      </c>
      <c r="H156" s="12">
        <v>9.0333330000000007</v>
      </c>
      <c r="I156" s="12">
        <v>29.466667000000001</v>
      </c>
      <c r="J156" s="1">
        <v>129772.89999999998</v>
      </c>
      <c r="K156" s="1">
        <f t="shared" si="26"/>
        <v>119790.36923076921</v>
      </c>
      <c r="L156" s="1">
        <f t="shared" si="28"/>
        <v>9982.5307692307688</v>
      </c>
      <c r="M156" s="8">
        <f>1/13</f>
        <v>7.6923076923076927E-2</v>
      </c>
      <c r="N156" s="1" t="s">
        <v>24</v>
      </c>
      <c r="O156" s="1">
        <v>1</v>
      </c>
      <c r="P156" s="1" t="s">
        <v>36</v>
      </c>
      <c r="Q156" s="1">
        <v>56423</v>
      </c>
      <c r="R156" s="1">
        <v>129772.89999999998</v>
      </c>
    </row>
    <row r="157" spans="1:18" ht="12.75" customHeight="1">
      <c r="A157" s="1">
        <f t="shared" si="27"/>
        <v>156</v>
      </c>
      <c r="B157" s="1" t="s">
        <v>289</v>
      </c>
      <c r="C157" s="1" t="s">
        <v>44</v>
      </c>
      <c r="D157" s="1" t="s">
        <v>22</v>
      </c>
      <c r="E157" s="1" t="s">
        <v>45</v>
      </c>
      <c r="F157" s="29" t="s">
        <v>262</v>
      </c>
      <c r="G157" s="29" t="s">
        <v>262</v>
      </c>
      <c r="H157" s="12">
        <v>9.0333330000000007</v>
      </c>
      <c r="I157" s="12">
        <v>29.466667000000001</v>
      </c>
      <c r="J157" s="1">
        <v>129772.89999999998</v>
      </c>
      <c r="K157" s="1">
        <f t="shared" si="26"/>
        <v>119790.36923076921</v>
      </c>
      <c r="L157" s="1">
        <f t="shared" ref="L157:L168" si="30">M157*J157</f>
        <v>9982.5307692307688</v>
      </c>
      <c r="M157" s="8">
        <f t="shared" ref="M157:M168" si="31">1/13</f>
        <v>7.6923076923076927E-2</v>
      </c>
      <c r="N157" s="1" t="s">
        <v>24</v>
      </c>
      <c r="O157" s="1">
        <v>0</v>
      </c>
      <c r="P157" s="1" t="s">
        <v>36</v>
      </c>
      <c r="Q157" s="1">
        <v>56423</v>
      </c>
      <c r="R157" s="1">
        <v>129772.89999999998</v>
      </c>
    </row>
    <row r="158" spans="1:18" ht="13.5" customHeight="1">
      <c r="A158" s="1">
        <f t="shared" si="27"/>
        <v>157</v>
      </c>
      <c r="B158" s="1" t="s">
        <v>289</v>
      </c>
      <c r="C158" s="1" t="s">
        <v>44</v>
      </c>
      <c r="D158" s="1" t="s">
        <v>22</v>
      </c>
      <c r="E158" s="1" t="s">
        <v>45</v>
      </c>
      <c r="F158" s="29" t="s">
        <v>262</v>
      </c>
      <c r="G158" s="29" t="s">
        <v>262</v>
      </c>
      <c r="H158" s="12">
        <v>9.0333330000000007</v>
      </c>
      <c r="I158" s="12">
        <v>29.466667000000001</v>
      </c>
      <c r="J158" s="1">
        <v>129772.89999999998</v>
      </c>
      <c r="K158" s="1">
        <f t="shared" si="26"/>
        <v>119790.36923076921</v>
      </c>
      <c r="L158" s="1">
        <f t="shared" si="30"/>
        <v>9982.5307692307688</v>
      </c>
      <c r="M158" s="8">
        <f t="shared" si="31"/>
        <v>7.6923076923076927E-2</v>
      </c>
      <c r="N158" s="1" t="s">
        <v>24</v>
      </c>
      <c r="O158" s="1">
        <v>0</v>
      </c>
      <c r="P158" s="1" t="s">
        <v>36</v>
      </c>
      <c r="Q158" s="1">
        <v>56423</v>
      </c>
      <c r="R158" s="1">
        <v>129772.89999999998</v>
      </c>
    </row>
    <row r="159" spans="1:18" ht="10.5" customHeight="1">
      <c r="A159" s="1">
        <f t="shared" si="27"/>
        <v>158</v>
      </c>
      <c r="B159" s="1" t="s">
        <v>289</v>
      </c>
      <c r="C159" s="1" t="s">
        <v>44</v>
      </c>
      <c r="D159" s="1" t="s">
        <v>22</v>
      </c>
      <c r="E159" s="1" t="s">
        <v>45</v>
      </c>
      <c r="F159" s="29" t="s">
        <v>262</v>
      </c>
      <c r="G159" s="29" t="s">
        <v>262</v>
      </c>
      <c r="H159" s="12">
        <v>9.0333330000000007</v>
      </c>
      <c r="I159" s="12">
        <v>29.466667000000001</v>
      </c>
      <c r="J159" s="1">
        <v>129772.89999999998</v>
      </c>
      <c r="K159" s="1">
        <f t="shared" si="26"/>
        <v>119790.36923076921</v>
      </c>
      <c r="L159" s="1">
        <f t="shared" si="30"/>
        <v>9982.5307692307688</v>
      </c>
      <c r="M159" s="8">
        <f t="shared" si="31"/>
        <v>7.6923076923076927E-2</v>
      </c>
      <c r="N159" s="1" t="s">
        <v>24</v>
      </c>
      <c r="O159" s="1">
        <v>0</v>
      </c>
      <c r="P159" s="1" t="s">
        <v>36</v>
      </c>
      <c r="Q159" s="1">
        <v>56423</v>
      </c>
      <c r="R159" s="1">
        <v>129772.89999999998</v>
      </c>
    </row>
    <row r="160" spans="1:18" ht="12" customHeight="1">
      <c r="A160" s="1">
        <f t="shared" si="27"/>
        <v>159</v>
      </c>
      <c r="B160" s="1" t="s">
        <v>289</v>
      </c>
      <c r="C160" s="1" t="s">
        <v>44</v>
      </c>
      <c r="D160" s="1" t="s">
        <v>22</v>
      </c>
      <c r="E160" s="1" t="s">
        <v>45</v>
      </c>
      <c r="F160" s="29" t="s">
        <v>262</v>
      </c>
      <c r="G160" s="29" t="s">
        <v>262</v>
      </c>
      <c r="H160" s="12">
        <v>9.0333330000000007</v>
      </c>
      <c r="I160" s="12">
        <v>29.466667000000001</v>
      </c>
      <c r="J160" s="1">
        <v>129772.89999999998</v>
      </c>
      <c r="K160" s="1">
        <f t="shared" si="26"/>
        <v>119790.36923076921</v>
      </c>
      <c r="L160" s="1">
        <f t="shared" si="30"/>
        <v>9982.5307692307688</v>
      </c>
      <c r="M160" s="8">
        <f t="shared" si="31"/>
        <v>7.6923076923076927E-2</v>
      </c>
      <c r="N160" s="1" t="s">
        <v>24</v>
      </c>
      <c r="O160" s="1">
        <v>0</v>
      </c>
      <c r="P160" s="1" t="s">
        <v>36</v>
      </c>
      <c r="Q160" s="1">
        <v>56423</v>
      </c>
      <c r="R160" s="1">
        <v>129772.89999999998</v>
      </c>
    </row>
    <row r="161" spans="1:18" ht="13.5" customHeight="1">
      <c r="A161" s="1">
        <f t="shared" si="27"/>
        <v>160</v>
      </c>
      <c r="B161" s="1" t="s">
        <v>289</v>
      </c>
      <c r="C161" s="1" t="s">
        <v>44</v>
      </c>
      <c r="D161" s="1" t="s">
        <v>22</v>
      </c>
      <c r="E161" s="1" t="s">
        <v>45</v>
      </c>
      <c r="F161" s="29" t="s">
        <v>262</v>
      </c>
      <c r="G161" s="29" t="s">
        <v>262</v>
      </c>
      <c r="H161" s="12">
        <v>9.0333330000000007</v>
      </c>
      <c r="I161" s="12">
        <v>29.466667000000001</v>
      </c>
      <c r="J161" s="1">
        <v>129772.89999999998</v>
      </c>
      <c r="K161" s="1">
        <f t="shared" si="26"/>
        <v>119790.36923076921</v>
      </c>
      <c r="L161" s="1">
        <f t="shared" si="30"/>
        <v>9982.5307692307688</v>
      </c>
      <c r="M161" s="8">
        <f t="shared" si="31"/>
        <v>7.6923076923076927E-2</v>
      </c>
      <c r="N161" s="1" t="s">
        <v>24</v>
      </c>
      <c r="O161" s="1">
        <v>0</v>
      </c>
      <c r="P161" s="1" t="s">
        <v>36</v>
      </c>
      <c r="Q161" s="1">
        <v>56423</v>
      </c>
      <c r="R161" s="1">
        <v>129772.89999999998</v>
      </c>
    </row>
    <row r="162" spans="1:18" ht="12.75" customHeight="1">
      <c r="A162" s="1">
        <f>A161+1</f>
        <v>161</v>
      </c>
      <c r="B162" s="1" t="s">
        <v>289</v>
      </c>
      <c r="C162" s="1" t="s">
        <v>44</v>
      </c>
      <c r="D162" s="1" t="s">
        <v>22</v>
      </c>
      <c r="E162" s="1" t="s">
        <v>45</v>
      </c>
      <c r="F162" s="29" t="s">
        <v>262</v>
      </c>
      <c r="G162" s="29" t="s">
        <v>262</v>
      </c>
      <c r="H162" s="12">
        <v>9.0333330000000007</v>
      </c>
      <c r="I162" s="12">
        <v>29.466667000000001</v>
      </c>
      <c r="J162" s="1">
        <v>129772.89999999998</v>
      </c>
      <c r="K162" s="1">
        <f t="shared" si="26"/>
        <v>119790.36923076921</v>
      </c>
      <c r="L162" s="1">
        <f t="shared" si="30"/>
        <v>9982.5307692307688</v>
      </c>
      <c r="M162" s="8">
        <f t="shared" si="31"/>
        <v>7.6923076923076927E-2</v>
      </c>
      <c r="N162" s="1" t="s">
        <v>24</v>
      </c>
      <c r="O162" s="1">
        <v>0</v>
      </c>
      <c r="P162" s="1" t="s">
        <v>36</v>
      </c>
      <c r="Q162" s="1">
        <v>56423</v>
      </c>
      <c r="R162" s="1">
        <v>129772.89999999998</v>
      </c>
    </row>
    <row r="163" spans="1:18" ht="10.5" customHeight="1">
      <c r="A163" s="1">
        <f t="shared" ref="A163:A168" si="32">A162+1</f>
        <v>162</v>
      </c>
      <c r="B163" s="1" t="s">
        <v>289</v>
      </c>
      <c r="C163" s="1" t="s">
        <v>44</v>
      </c>
      <c r="D163" s="1" t="s">
        <v>22</v>
      </c>
      <c r="E163" s="1" t="s">
        <v>45</v>
      </c>
      <c r="F163" s="29" t="s">
        <v>262</v>
      </c>
      <c r="G163" s="29" t="s">
        <v>262</v>
      </c>
      <c r="H163" s="12">
        <v>9.0333330000000007</v>
      </c>
      <c r="I163" s="12">
        <v>29.466667000000001</v>
      </c>
      <c r="J163" s="1">
        <v>129772.89999999998</v>
      </c>
      <c r="K163" s="1">
        <f t="shared" si="26"/>
        <v>119790.36923076921</v>
      </c>
      <c r="L163" s="1">
        <f t="shared" si="30"/>
        <v>9982.5307692307688</v>
      </c>
      <c r="M163" s="8">
        <f t="shared" si="31"/>
        <v>7.6923076923076927E-2</v>
      </c>
      <c r="N163" s="1" t="s">
        <v>24</v>
      </c>
      <c r="O163" s="1">
        <v>0</v>
      </c>
      <c r="P163" s="1" t="s">
        <v>36</v>
      </c>
      <c r="Q163" s="1">
        <v>56423</v>
      </c>
      <c r="R163" s="1">
        <v>129772.89999999998</v>
      </c>
    </row>
    <row r="164" spans="1:18" ht="10.5" customHeight="1">
      <c r="A164" s="1">
        <f t="shared" si="32"/>
        <v>163</v>
      </c>
      <c r="B164" s="1" t="s">
        <v>289</v>
      </c>
      <c r="C164" s="1" t="s">
        <v>44</v>
      </c>
      <c r="D164" s="1" t="s">
        <v>22</v>
      </c>
      <c r="E164" s="1" t="s">
        <v>45</v>
      </c>
      <c r="F164" s="29" t="s">
        <v>262</v>
      </c>
      <c r="G164" s="29" t="s">
        <v>262</v>
      </c>
      <c r="H164" s="12">
        <v>9.0333330000000007</v>
      </c>
      <c r="I164" s="12">
        <v>29.466667000000001</v>
      </c>
      <c r="J164" s="1">
        <v>129772.89999999998</v>
      </c>
      <c r="K164" s="1">
        <f t="shared" si="26"/>
        <v>119790.36923076921</v>
      </c>
      <c r="L164" s="1">
        <f t="shared" si="30"/>
        <v>9982.5307692307688</v>
      </c>
      <c r="M164" s="8">
        <f t="shared" si="31"/>
        <v>7.6923076923076927E-2</v>
      </c>
      <c r="N164" s="1" t="s">
        <v>24</v>
      </c>
      <c r="O164" s="1">
        <v>0</v>
      </c>
      <c r="P164" s="1" t="s">
        <v>36</v>
      </c>
      <c r="Q164" s="1">
        <v>56423</v>
      </c>
      <c r="R164" s="1">
        <v>129772.89999999998</v>
      </c>
    </row>
    <row r="165" spans="1:18" ht="12" customHeight="1">
      <c r="A165" s="1">
        <f t="shared" si="32"/>
        <v>164</v>
      </c>
      <c r="B165" s="1" t="s">
        <v>289</v>
      </c>
      <c r="C165" s="1" t="s">
        <v>44</v>
      </c>
      <c r="D165" s="1" t="s">
        <v>22</v>
      </c>
      <c r="E165" s="1" t="s">
        <v>45</v>
      </c>
      <c r="F165" s="29" t="s">
        <v>262</v>
      </c>
      <c r="G165" s="29" t="s">
        <v>262</v>
      </c>
      <c r="H165" s="12">
        <v>9.0333330000000007</v>
      </c>
      <c r="I165" s="12">
        <v>29.466667000000001</v>
      </c>
      <c r="J165" s="1">
        <v>129772.89999999998</v>
      </c>
      <c r="K165" s="1">
        <f t="shared" si="26"/>
        <v>119790.36923076921</v>
      </c>
      <c r="L165" s="1">
        <f t="shared" si="30"/>
        <v>9982.5307692307688</v>
      </c>
      <c r="M165" s="8">
        <f t="shared" si="31"/>
        <v>7.6923076923076927E-2</v>
      </c>
      <c r="N165" s="1" t="s">
        <v>24</v>
      </c>
      <c r="O165" s="1">
        <v>0</v>
      </c>
      <c r="P165" s="1" t="s">
        <v>36</v>
      </c>
      <c r="Q165" s="1">
        <v>56423</v>
      </c>
      <c r="R165" s="1">
        <v>129772.89999999998</v>
      </c>
    </row>
    <row r="166" spans="1:18" ht="9.75" customHeight="1">
      <c r="A166" s="1">
        <f t="shared" si="32"/>
        <v>165</v>
      </c>
      <c r="B166" s="1" t="s">
        <v>289</v>
      </c>
      <c r="C166" s="1" t="s">
        <v>44</v>
      </c>
      <c r="D166" s="1" t="s">
        <v>22</v>
      </c>
      <c r="E166" s="1" t="s">
        <v>45</v>
      </c>
      <c r="F166" s="29" t="s">
        <v>262</v>
      </c>
      <c r="G166" s="29" t="s">
        <v>262</v>
      </c>
      <c r="H166" s="12">
        <v>9.0333330000000007</v>
      </c>
      <c r="I166" s="12">
        <v>29.466667000000001</v>
      </c>
      <c r="J166" s="1">
        <v>129772.89999999998</v>
      </c>
      <c r="K166" s="1">
        <f t="shared" si="26"/>
        <v>119790.36923076921</v>
      </c>
      <c r="L166" s="1">
        <f t="shared" si="30"/>
        <v>9982.5307692307688</v>
      </c>
      <c r="M166" s="8">
        <f t="shared" si="31"/>
        <v>7.6923076923076927E-2</v>
      </c>
      <c r="N166" s="1" t="s">
        <v>24</v>
      </c>
      <c r="O166" s="1">
        <v>0</v>
      </c>
      <c r="P166" s="1" t="s">
        <v>36</v>
      </c>
      <c r="Q166" s="1">
        <v>56423</v>
      </c>
      <c r="R166" s="1">
        <v>129772.89999999998</v>
      </c>
    </row>
    <row r="167" spans="1:18" ht="13.5" customHeight="1">
      <c r="A167" s="1">
        <f t="shared" si="32"/>
        <v>166</v>
      </c>
      <c r="B167" s="1" t="s">
        <v>289</v>
      </c>
      <c r="C167" s="1" t="s">
        <v>44</v>
      </c>
      <c r="D167" s="1" t="s">
        <v>22</v>
      </c>
      <c r="E167" s="1" t="s">
        <v>45</v>
      </c>
      <c r="F167" s="29" t="s">
        <v>262</v>
      </c>
      <c r="G167" s="29" t="s">
        <v>262</v>
      </c>
      <c r="H167" s="12">
        <v>9.0333330000000007</v>
      </c>
      <c r="I167" s="12">
        <v>29.466667000000001</v>
      </c>
      <c r="J167" s="1">
        <v>129772.89999999998</v>
      </c>
      <c r="K167" s="1">
        <f t="shared" si="26"/>
        <v>119790.36923076921</v>
      </c>
      <c r="L167" s="1">
        <f t="shared" si="30"/>
        <v>9982.5307692307688</v>
      </c>
      <c r="M167" s="8">
        <f t="shared" si="31"/>
        <v>7.6923076923076927E-2</v>
      </c>
      <c r="N167" s="1" t="s">
        <v>24</v>
      </c>
      <c r="O167" s="1">
        <v>0</v>
      </c>
      <c r="P167" s="1" t="s">
        <v>36</v>
      </c>
      <c r="Q167" s="1">
        <v>56423</v>
      </c>
      <c r="R167" s="1">
        <v>129772.89999999998</v>
      </c>
    </row>
    <row r="168" spans="1:18" ht="11.25" customHeight="1">
      <c r="A168" s="1">
        <f t="shared" si="32"/>
        <v>167</v>
      </c>
      <c r="B168" s="1" t="s">
        <v>289</v>
      </c>
      <c r="C168" s="1" t="s">
        <v>44</v>
      </c>
      <c r="D168" s="1" t="s">
        <v>22</v>
      </c>
      <c r="E168" s="1" t="s">
        <v>45</v>
      </c>
      <c r="F168" s="29" t="s">
        <v>262</v>
      </c>
      <c r="G168" s="29" t="s">
        <v>262</v>
      </c>
      <c r="H168" s="12">
        <v>9.0333330000000007</v>
      </c>
      <c r="I168" s="12">
        <v>29.466667000000001</v>
      </c>
      <c r="J168" s="1">
        <v>129772.9</v>
      </c>
      <c r="K168" s="1">
        <f t="shared" si="26"/>
        <v>119790.36923076923</v>
      </c>
      <c r="L168" s="1">
        <f t="shared" si="30"/>
        <v>9982.5307692307688</v>
      </c>
      <c r="M168" s="8">
        <f t="shared" si="31"/>
        <v>7.6923076923076927E-2</v>
      </c>
      <c r="N168" s="1" t="s">
        <v>24</v>
      </c>
      <c r="O168" s="1">
        <v>0</v>
      </c>
      <c r="P168" s="1" t="s">
        <v>36</v>
      </c>
      <c r="Q168" s="1">
        <v>56423</v>
      </c>
      <c r="R168" s="1">
        <v>129772.9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1" workbookViewId="0">
      <selection activeCell="H42" sqref="H42"/>
    </sheetView>
  </sheetViews>
  <sheetFormatPr defaultRowHeight="11.25"/>
  <cols>
    <col min="1" max="1" width="9.140625" style="1"/>
    <col min="2" max="2" width="17" style="1" customWidth="1"/>
    <col min="3" max="3" width="10.5703125" style="1" customWidth="1"/>
    <col min="4" max="7" width="9.140625" style="1"/>
    <col min="8" max="8" width="10" style="1" bestFit="1" customWidth="1"/>
    <col min="9" max="12" width="9.140625" style="1"/>
    <col min="13" max="13" width="16.140625" style="1" customWidth="1"/>
    <col min="14" max="16" width="9.140625" style="1"/>
    <col min="17" max="17" width="9.85546875" style="1" customWidth="1"/>
    <col min="18" max="16384" width="9.140625" style="1"/>
  </cols>
  <sheetData>
    <row r="1" spans="1:18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29</v>
      </c>
      <c r="F1" s="2" t="s">
        <v>20</v>
      </c>
      <c r="G1" s="2" t="s">
        <v>54</v>
      </c>
      <c r="H1" s="2" t="s">
        <v>50</v>
      </c>
      <c r="I1" s="2" t="s">
        <v>51</v>
      </c>
      <c r="J1" s="2" t="s">
        <v>52</v>
      </c>
      <c r="K1" s="2" t="s">
        <v>65</v>
      </c>
      <c r="L1" s="2" t="s">
        <v>53</v>
      </c>
      <c r="M1" s="2" t="s">
        <v>60</v>
      </c>
      <c r="N1" s="2" t="s">
        <v>21</v>
      </c>
      <c r="O1" s="2" t="s">
        <v>27</v>
      </c>
      <c r="P1" s="2" t="s">
        <v>12</v>
      </c>
      <c r="Q1" s="2" t="s">
        <v>58</v>
      </c>
      <c r="R1" s="2" t="s">
        <v>59</v>
      </c>
    </row>
    <row r="2" spans="1:18">
      <c r="A2" s="1">
        <v>1</v>
      </c>
      <c r="B2" s="1" t="s">
        <v>289</v>
      </c>
      <c r="C2" s="1" t="s">
        <v>14</v>
      </c>
      <c r="D2" s="1" t="s">
        <v>28</v>
      </c>
      <c r="E2" s="1" t="s">
        <v>46</v>
      </c>
      <c r="F2" s="21" t="s">
        <v>269</v>
      </c>
      <c r="G2" s="1" t="s">
        <v>277</v>
      </c>
      <c r="H2" s="12">
        <v>21.7679592</v>
      </c>
      <c r="I2" s="23">
        <v>36.862285100000001</v>
      </c>
      <c r="J2" s="1">
        <v>20568.899999999998</v>
      </c>
      <c r="K2" s="1">
        <f>J2-L2</f>
        <v>20568.899999999998</v>
      </c>
      <c r="L2" s="1">
        <f>M2*J2</f>
        <v>0</v>
      </c>
      <c r="M2" s="1">
        <f>0/3</f>
        <v>0</v>
      </c>
      <c r="N2" s="1" t="s">
        <v>8</v>
      </c>
      <c r="O2" s="1">
        <v>0</v>
      </c>
      <c r="P2" s="1" t="s">
        <v>36</v>
      </c>
      <c r="Q2" s="1">
        <v>8943</v>
      </c>
      <c r="R2" s="1">
        <v>20568.899999999998</v>
      </c>
    </row>
    <row r="3" spans="1:18">
      <c r="A3" s="1">
        <f t="shared" ref="A3:A43" si="0">A2+1</f>
        <v>2</v>
      </c>
      <c r="B3" s="1" t="s">
        <v>289</v>
      </c>
      <c r="C3" s="1" t="s">
        <v>14</v>
      </c>
      <c r="D3" s="1" t="s">
        <v>28</v>
      </c>
      <c r="E3" s="1" t="s">
        <v>46</v>
      </c>
      <c r="F3" s="21" t="s">
        <v>269</v>
      </c>
      <c r="G3" s="1" t="s">
        <v>277</v>
      </c>
      <c r="H3" s="12">
        <v>21.7679592</v>
      </c>
      <c r="I3" s="23">
        <v>36.862285100000001</v>
      </c>
      <c r="J3" s="1">
        <v>20568.899999999998</v>
      </c>
      <c r="K3" s="1">
        <f t="shared" ref="K3:K43" si="1">J3-L3</f>
        <v>20568.899999999998</v>
      </c>
      <c r="L3" s="1">
        <f t="shared" ref="L3:L4" si="2">M3*J3</f>
        <v>0</v>
      </c>
      <c r="M3" s="1">
        <f t="shared" ref="M3:M4" si="3">0/3</f>
        <v>0</v>
      </c>
      <c r="N3" s="1" t="s">
        <v>8</v>
      </c>
      <c r="O3" s="1">
        <v>0</v>
      </c>
      <c r="P3" s="1" t="s">
        <v>36</v>
      </c>
      <c r="Q3" s="1">
        <v>8943</v>
      </c>
      <c r="R3" s="1">
        <v>20568.899999999998</v>
      </c>
    </row>
    <row r="4" spans="1:18">
      <c r="A4" s="1">
        <f t="shared" si="0"/>
        <v>3</v>
      </c>
      <c r="B4" s="1" t="s">
        <v>289</v>
      </c>
      <c r="C4" s="1" t="s">
        <v>14</v>
      </c>
      <c r="D4" s="1" t="s">
        <v>28</v>
      </c>
      <c r="E4" s="1" t="s">
        <v>46</v>
      </c>
      <c r="F4" s="21" t="s">
        <v>269</v>
      </c>
      <c r="G4" s="1" t="s">
        <v>277</v>
      </c>
      <c r="H4" s="12">
        <v>21.7679592</v>
      </c>
      <c r="I4" s="23">
        <v>36.862285100000001</v>
      </c>
      <c r="J4" s="1">
        <v>20568.899999999998</v>
      </c>
      <c r="K4" s="1">
        <f t="shared" si="1"/>
        <v>20568.899999999998</v>
      </c>
      <c r="L4" s="1">
        <f t="shared" si="2"/>
        <v>0</v>
      </c>
      <c r="M4" s="1">
        <f t="shared" si="3"/>
        <v>0</v>
      </c>
      <c r="N4" s="1" t="s">
        <v>8</v>
      </c>
      <c r="O4" s="1">
        <v>0</v>
      </c>
      <c r="P4" s="1" t="s">
        <v>36</v>
      </c>
      <c r="Q4" s="1">
        <v>8943</v>
      </c>
      <c r="R4" s="1">
        <v>20568.899999999998</v>
      </c>
    </row>
    <row r="5" spans="1:18">
      <c r="A5" s="1">
        <f t="shared" si="0"/>
        <v>4</v>
      </c>
      <c r="B5" s="1" t="s">
        <v>289</v>
      </c>
      <c r="C5" s="1" t="s">
        <v>14</v>
      </c>
      <c r="D5" s="1" t="s">
        <v>28</v>
      </c>
      <c r="E5" s="1" t="s">
        <v>46</v>
      </c>
      <c r="F5" s="21" t="s">
        <v>269</v>
      </c>
      <c r="G5" s="10" t="s">
        <v>278</v>
      </c>
      <c r="I5" s="5"/>
      <c r="J5" s="1">
        <v>12539.599999999999</v>
      </c>
      <c r="K5" s="1">
        <f t="shared" si="1"/>
        <v>12539.599999999999</v>
      </c>
      <c r="L5" s="1">
        <f t="shared" ref="L5:L6" si="4">M5*J5</f>
        <v>0</v>
      </c>
      <c r="M5" s="1">
        <f>0/2</f>
        <v>0</v>
      </c>
      <c r="N5" s="1" t="s">
        <v>8</v>
      </c>
      <c r="O5" s="1">
        <v>0</v>
      </c>
      <c r="P5" s="1" t="s">
        <v>36</v>
      </c>
      <c r="Q5" s="1">
        <v>5452</v>
      </c>
      <c r="R5" s="1">
        <v>12539.599999999999</v>
      </c>
    </row>
    <row r="6" spans="1:18">
      <c r="A6" s="1">
        <f t="shared" si="0"/>
        <v>5</v>
      </c>
      <c r="B6" s="1" t="s">
        <v>289</v>
      </c>
      <c r="C6" s="1" t="s">
        <v>14</v>
      </c>
      <c r="D6" s="1" t="s">
        <v>28</v>
      </c>
      <c r="E6" s="1" t="s">
        <v>46</v>
      </c>
      <c r="F6" s="21" t="s">
        <v>269</v>
      </c>
      <c r="G6" s="10" t="s">
        <v>278</v>
      </c>
      <c r="I6" s="5"/>
      <c r="J6" s="1">
        <v>12540.6</v>
      </c>
      <c r="K6" s="1">
        <f t="shared" si="1"/>
        <v>12540.6</v>
      </c>
      <c r="L6" s="1">
        <f t="shared" si="4"/>
        <v>0</v>
      </c>
      <c r="M6" s="1">
        <f>0/2</f>
        <v>0</v>
      </c>
      <c r="N6" s="1" t="s">
        <v>8</v>
      </c>
      <c r="O6" s="1">
        <v>0</v>
      </c>
      <c r="P6" s="1" t="s">
        <v>36</v>
      </c>
      <c r="Q6" s="1">
        <v>5452</v>
      </c>
      <c r="R6" s="1">
        <v>12539.599999999999</v>
      </c>
    </row>
    <row r="7" spans="1:18">
      <c r="A7" s="1">
        <f t="shared" si="0"/>
        <v>6</v>
      </c>
      <c r="B7" s="1" t="s">
        <v>289</v>
      </c>
      <c r="C7" s="1" t="s">
        <v>14</v>
      </c>
      <c r="D7" s="1" t="s">
        <v>28</v>
      </c>
      <c r="E7" s="1" t="s">
        <v>46</v>
      </c>
      <c r="F7" s="21" t="s">
        <v>270</v>
      </c>
      <c r="G7" s="10" t="s">
        <v>279</v>
      </c>
      <c r="I7" s="5"/>
      <c r="J7" s="1">
        <v>15380.099999999999</v>
      </c>
      <c r="K7" s="1">
        <f t="shared" si="1"/>
        <v>15380.099999999999</v>
      </c>
      <c r="L7" s="1">
        <f t="shared" ref="L7:L11" si="5">M7*J7</f>
        <v>0</v>
      </c>
      <c r="M7" s="1">
        <f>0/5</f>
        <v>0</v>
      </c>
      <c r="N7" s="1" t="s">
        <v>8</v>
      </c>
      <c r="O7" s="1">
        <v>0</v>
      </c>
      <c r="P7" s="1" t="s">
        <v>36</v>
      </c>
      <c r="Q7" s="1">
        <v>6687</v>
      </c>
      <c r="R7" s="1">
        <v>15380.099999999999</v>
      </c>
    </row>
    <row r="8" spans="1:18">
      <c r="A8" s="1">
        <f t="shared" si="0"/>
        <v>7</v>
      </c>
      <c r="B8" s="1" t="s">
        <v>289</v>
      </c>
      <c r="C8" s="1" t="s">
        <v>14</v>
      </c>
      <c r="D8" s="1" t="s">
        <v>28</v>
      </c>
      <c r="E8" s="1" t="s">
        <v>46</v>
      </c>
      <c r="F8" s="21" t="s">
        <v>270</v>
      </c>
      <c r="G8" s="10" t="s">
        <v>279</v>
      </c>
      <c r="I8" s="5"/>
      <c r="J8" s="1">
        <v>15380.099999999999</v>
      </c>
      <c r="K8" s="1">
        <f t="shared" si="1"/>
        <v>15380.099999999999</v>
      </c>
      <c r="L8" s="1">
        <f t="shared" si="5"/>
        <v>0</v>
      </c>
      <c r="M8" s="1">
        <f t="shared" ref="M8:M15" si="6">0/5</f>
        <v>0</v>
      </c>
      <c r="N8" s="1" t="s">
        <v>8</v>
      </c>
      <c r="O8" s="1">
        <v>0</v>
      </c>
      <c r="P8" s="1" t="s">
        <v>36</v>
      </c>
      <c r="Q8" s="1">
        <v>6687</v>
      </c>
      <c r="R8" s="1">
        <v>15380.099999999999</v>
      </c>
    </row>
    <row r="9" spans="1:18">
      <c r="A9" s="1">
        <f t="shared" si="0"/>
        <v>8</v>
      </c>
      <c r="B9" s="1" t="s">
        <v>289</v>
      </c>
      <c r="C9" s="1" t="s">
        <v>14</v>
      </c>
      <c r="D9" s="1" t="s">
        <v>28</v>
      </c>
      <c r="E9" s="1" t="s">
        <v>46</v>
      </c>
      <c r="F9" s="21" t="s">
        <v>270</v>
      </c>
      <c r="G9" s="10" t="s">
        <v>279</v>
      </c>
      <c r="I9" s="5"/>
      <c r="J9" s="1">
        <v>15380.099999999999</v>
      </c>
      <c r="K9" s="1">
        <f t="shared" si="1"/>
        <v>15380.099999999999</v>
      </c>
      <c r="L9" s="1">
        <f t="shared" si="5"/>
        <v>0</v>
      </c>
      <c r="M9" s="1">
        <f t="shared" si="6"/>
        <v>0</v>
      </c>
      <c r="N9" s="1" t="s">
        <v>8</v>
      </c>
      <c r="O9" s="1">
        <v>0</v>
      </c>
      <c r="P9" s="1" t="s">
        <v>36</v>
      </c>
      <c r="Q9" s="1">
        <v>6687</v>
      </c>
      <c r="R9" s="1">
        <v>15380.099999999999</v>
      </c>
    </row>
    <row r="10" spans="1:18">
      <c r="A10" s="1">
        <f t="shared" si="0"/>
        <v>9</v>
      </c>
      <c r="B10" s="1" t="s">
        <v>289</v>
      </c>
      <c r="C10" s="1" t="s">
        <v>14</v>
      </c>
      <c r="D10" s="1" t="s">
        <v>28</v>
      </c>
      <c r="E10" s="1" t="s">
        <v>46</v>
      </c>
      <c r="F10" s="21" t="s">
        <v>270</v>
      </c>
      <c r="G10" s="10" t="s">
        <v>279</v>
      </c>
      <c r="I10" s="5"/>
      <c r="J10" s="1">
        <v>15380.1</v>
      </c>
      <c r="K10" s="1">
        <f t="shared" si="1"/>
        <v>15380.1</v>
      </c>
      <c r="L10" s="1">
        <f t="shared" si="5"/>
        <v>0</v>
      </c>
      <c r="M10" s="1">
        <f t="shared" si="6"/>
        <v>0</v>
      </c>
      <c r="N10" s="1" t="s">
        <v>8</v>
      </c>
      <c r="O10" s="1">
        <v>0</v>
      </c>
      <c r="P10" s="1" t="s">
        <v>36</v>
      </c>
      <c r="Q10" s="1">
        <v>6687</v>
      </c>
      <c r="R10" s="1">
        <v>15380.1</v>
      </c>
    </row>
    <row r="11" spans="1:18">
      <c r="A11" s="1">
        <f t="shared" si="0"/>
        <v>10</v>
      </c>
      <c r="B11" s="1" t="s">
        <v>289</v>
      </c>
      <c r="C11" s="1" t="s">
        <v>14</v>
      </c>
      <c r="D11" s="1" t="s">
        <v>28</v>
      </c>
      <c r="E11" s="1" t="s">
        <v>46</v>
      </c>
      <c r="F11" s="21" t="s">
        <v>270</v>
      </c>
      <c r="G11" s="10" t="s">
        <v>279</v>
      </c>
      <c r="I11" s="5"/>
      <c r="J11" s="1">
        <v>15380.1</v>
      </c>
      <c r="K11" s="1">
        <f t="shared" si="1"/>
        <v>15380.1</v>
      </c>
      <c r="L11" s="1">
        <f t="shared" si="5"/>
        <v>0</v>
      </c>
      <c r="M11" s="1">
        <f t="shared" si="6"/>
        <v>0</v>
      </c>
      <c r="N11" s="1" t="s">
        <v>8</v>
      </c>
      <c r="O11" s="1">
        <v>0</v>
      </c>
      <c r="P11" s="1" t="s">
        <v>36</v>
      </c>
      <c r="Q11" s="1">
        <v>6687</v>
      </c>
      <c r="R11" s="1">
        <v>15380.1</v>
      </c>
    </row>
    <row r="12" spans="1:18">
      <c r="A12" s="1">
        <f t="shared" si="0"/>
        <v>11</v>
      </c>
      <c r="B12" s="1" t="s">
        <v>289</v>
      </c>
      <c r="C12" s="1" t="s">
        <v>14</v>
      </c>
      <c r="D12" s="1" t="s">
        <v>28</v>
      </c>
      <c r="E12" s="1" t="s">
        <v>46</v>
      </c>
      <c r="F12" s="21" t="s">
        <v>271</v>
      </c>
      <c r="G12" s="1" t="s">
        <v>280</v>
      </c>
      <c r="H12" s="12">
        <v>19.590347099999999</v>
      </c>
      <c r="I12" s="23">
        <v>37.190161600000003</v>
      </c>
      <c r="J12" s="1">
        <v>177663.5</v>
      </c>
      <c r="K12" s="1">
        <f t="shared" si="1"/>
        <v>177663.5</v>
      </c>
      <c r="L12" s="1">
        <f t="shared" ref="L12:L16" si="7">M12*J12</f>
        <v>0</v>
      </c>
      <c r="M12" s="1">
        <f t="shared" si="6"/>
        <v>0</v>
      </c>
      <c r="N12" s="1" t="s">
        <v>8</v>
      </c>
      <c r="O12" s="1">
        <v>0</v>
      </c>
      <c r="P12" s="1" t="s">
        <v>36</v>
      </c>
      <c r="Q12" s="1">
        <v>77245</v>
      </c>
      <c r="R12" s="1">
        <v>177663.5</v>
      </c>
    </row>
    <row r="13" spans="1:18">
      <c r="A13" s="1">
        <f t="shared" si="0"/>
        <v>12</v>
      </c>
      <c r="B13" s="1" t="s">
        <v>289</v>
      </c>
      <c r="C13" s="1" t="s">
        <v>14</v>
      </c>
      <c r="D13" s="1" t="s">
        <v>28</v>
      </c>
      <c r="E13" s="1" t="s">
        <v>46</v>
      </c>
      <c r="F13" s="21" t="s">
        <v>271</v>
      </c>
      <c r="G13" s="1" t="s">
        <v>280</v>
      </c>
      <c r="H13" s="12">
        <v>19.590347099999999</v>
      </c>
      <c r="I13" s="23">
        <v>37.190161600000003</v>
      </c>
      <c r="J13" s="1">
        <v>177663.5</v>
      </c>
      <c r="K13" s="1">
        <f t="shared" si="1"/>
        <v>177663.5</v>
      </c>
      <c r="L13" s="1">
        <f t="shared" si="7"/>
        <v>0</v>
      </c>
      <c r="M13" s="1">
        <f t="shared" si="6"/>
        <v>0</v>
      </c>
      <c r="N13" s="1" t="s">
        <v>8</v>
      </c>
      <c r="O13" s="1">
        <v>0</v>
      </c>
      <c r="P13" s="1" t="s">
        <v>36</v>
      </c>
      <c r="Q13" s="1">
        <v>77245</v>
      </c>
      <c r="R13" s="1">
        <v>177663.5</v>
      </c>
    </row>
    <row r="14" spans="1:18">
      <c r="A14" s="1">
        <f t="shared" si="0"/>
        <v>13</v>
      </c>
      <c r="B14" s="1" t="s">
        <v>289</v>
      </c>
      <c r="C14" s="1" t="s">
        <v>14</v>
      </c>
      <c r="D14" s="1" t="s">
        <v>28</v>
      </c>
      <c r="E14" s="1" t="s">
        <v>46</v>
      </c>
      <c r="F14" s="21" t="s">
        <v>271</v>
      </c>
      <c r="G14" s="1" t="s">
        <v>280</v>
      </c>
      <c r="H14" s="12">
        <v>19.590347099999999</v>
      </c>
      <c r="I14" s="23">
        <v>37.190161600000003</v>
      </c>
      <c r="J14" s="1">
        <v>177663.5</v>
      </c>
      <c r="K14" s="1">
        <f t="shared" si="1"/>
        <v>177663.5</v>
      </c>
      <c r="L14" s="1">
        <f t="shared" si="7"/>
        <v>0</v>
      </c>
      <c r="M14" s="1">
        <f t="shared" si="6"/>
        <v>0</v>
      </c>
      <c r="N14" s="1" t="s">
        <v>8</v>
      </c>
      <c r="O14" s="1">
        <v>0</v>
      </c>
      <c r="P14" s="1" t="s">
        <v>36</v>
      </c>
      <c r="Q14" s="1">
        <v>77245</v>
      </c>
      <c r="R14" s="1">
        <v>177663.5</v>
      </c>
    </row>
    <row r="15" spans="1:18">
      <c r="A15" s="1">
        <f t="shared" si="0"/>
        <v>14</v>
      </c>
      <c r="B15" s="1" t="s">
        <v>289</v>
      </c>
      <c r="C15" s="1" t="s">
        <v>14</v>
      </c>
      <c r="D15" s="1" t="s">
        <v>28</v>
      </c>
      <c r="E15" s="1" t="s">
        <v>46</v>
      </c>
      <c r="F15" s="21" t="s">
        <v>271</v>
      </c>
      <c r="G15" s="1" t="s">
        <v>280</v>
      </c>
      <c r="H15" s="12">
        <v>19.590347099999999</v>
      </c>
      <c r="I15" s="23">
        <v>37.190161600000003</v>
      </c>
      <c r="J15" s="1">
        <v>177663.5</v>
      </c>
      <c r="K15" s="1">
        <f t="shared" si="1"/>
        <v>177663.5</v>
      </c>
      <c r="L15" s="1">
        <f t="shared" si="7"/>
        <v>0</v>
      </c>
      <c r="M15" s="1">
        <f t="shared" si="6"/>
        <v>0</v>
      </c>
      <c r="N15" s="1" t="s">
        <v>8</v>
      </c>
      <c r="O15" s="1">
        <v>0</v>
      </c>
      <c r="P15" s="1" t="s">
        <v>36</v>
      </c>
      <c r="Q15" s="1">
        <v>77245</v>
      </c>
      <c r="R15" s="1">
        <v>177663.5</v>
      </c>
    </row>
    <row r="16" spans="1:18">
      <c r="A16" s="1">
        <f t="shared" si="0"/>
        <v>15</v>
      </c>
      <c r="B16" s="1" t="s">
        <v>289</v>
      </c>
      <c r="C16" s="1" t="s">
        <v>14</v>
      </c>
      <c r="D16" s="1" t="s">
        <v>28</v>
      </c>
      <c r="E16" s="1" t="s">
        <v>46</v>
      </c>
      <c r="F16" s="21" t="s">
        <v>271</v>
      </c>
      <c r="G16" s="1" t="s">
        <v>280</v>
      </c>
      <c r="H16" s="12">
        <v>19.590347099999999</v>
      </c>
      <c r="I16" s="23">
        <v>37.190161600000003</v>
      </c>
      <c r="J16" s="1">
        <v>177663.5</v>
      </c>
      <c r="K16" s="1">
        <f t="shared" si="1"/>
        <v>177663.5</v>
      </c>
      <c r="L16" s="1">
        <f t="shared" si="7"/>
        <v>0</v>
      </c>
      <c r="M16" s="1">
        <f>0/5</f>
        <v>0</v>
      </c>
      <c r="N16" s="1" t="s">
        <v>8</v>
      </c>
      <c r="O16" s="1">
        <v>0</v>
      </c>
      <c r="P16" s="1" t="s">
        <v>36</v>
      </c>
      <c r="Q16" s="1">
        <v>77245</v>
      </c>
      <c r="R16" s="1">
        <v>177663.5</v>
      </c>
    </row>
    <row r="17" spans="1:18">
      <c r="A17" s="1">
        <f t="shared" si="0"/>
        <v>16</v>
      </c>
      <c r="B17" s="1" t="s">
        <v>289</v>
      </c>
      <c r="C17" s="1" t="s">
        <v>14</v>
      </c>
      <c r="D17" s="1" t="s">
        <v>28</v>
      </c>
      <c r="E17" s="1" t="s">
        <v>46</v>
      </c>
      <c r="F17" s="21" t="s">
        <v>272</v>
      </c>
      <c r="G17" s="1" t="s">
        <v>281</v>
      </c>
      <c r="H17" s="12">
        <v>19.104038899999999</v>
      </c>
      <c r="I17" s="23">
        <v>37.329286099999997</v>
      </c>
      <c r="J17" s="1">
        <v>177664.5</v>
      </c>
      <c r="K17" s="1">
        <f t="shared" si="1"/>
        <v>177664.5</v>
      </c>
      <c r="L17" s="1">
        <f t="shared" ref="L17:L21" si="8">M17*J17</f>
        <v>0</v>
      </c>
      <c r="M17" s="1">
        <f t="shared" ref="M17:M20" si="9">0/5</f>
        <v>0</v>
      </c>
      <c r="N17" s="1" t="s">
        <v>8</v>
      </c>
      <c r="O17" s="1">
        <v>0</v>
      </c>
      <c r="P17" s="1" t="s">
        <v>36</v>
      </c>
      <c r="Q17" s="1">
        <v>19430</v>
      </c>
      <c r="R17" s="1">
        <v>44689</v>
      </c>
    </row>
    <row r="18" spans="1:18">
      <c r="A18" s="1">
        <f t="shared" si="0"/>
        <v>17</v>
      </c>
      <c r="B18" s="1" t="s">
        <v>289</v>
      </c>
      <c r="C18" s="1" t="s">
        <v>14</v>
      </c>
      <c r="D18" s="1" t="s">
        <v>28</v>
      </c>
      <c r="E18" s="1" t="s">
        <v>46</v>
      </c>
      <c r="F18" s="21" t="s">
        <v>272</v>
      </c>
      <c r="G18" s="1" t="s">
        <v>281</v>
      </c>
      <c r="H18" s="12">
        <v>19.104038899999999</v>
      </c>
      <c r="I18" s="23">
        <v>37.329286099999997</v>
      </c>
      <c r="J18" s="1">
        <v>177665.5</v>
      </c>
      <c r="K18" s="1">
        <f t="shared" si="1"/>
        <v>177665.5</v>
      </c>
      <c r="L18" s="1">
        <f t="shared" si="8"/>
        <v>0</v>
      </c>
      <c r="M18" s="1">
        <f t="shared" si="9"/>
        <v>0</v>
      </c>
      <c r="N18" s="1" t="s">
        <v>8</v>
      </c>
      <c r="O18" s="1">
        <v>0</v>
      </c>
      <c r="P18" s="1" t="s">
        <v>36</v>
      </c>
      <c r="Q18" s="1">
        <v>19430</v>
      </c>
      <c r="R18" s="1">
        <v>44689</v>
      </c>
    </row>
    <row r="19" spans="1:18">
      <c r="A19" s="1">
        <f t="shared" si="0"/>
        <v>18</v>
      </c>
      <c r="B19" s="1" t="s">
        <v>289</v>
      </c>
      <c r="C19" s="1" t="s">
        <v>14</v>
      </c>
      <c r="D19" s="1" t="s">
        <v>28</v>
      </c>
      <c r="E19" s="1" t="s">
        <v>46</v>
      </c>
      <c r="F19" s="21" t="s">
        <v>272</v>
      </c>
      <c r="G19" s="1" t="s">
        <v>281</v>
      </c>
      <c r="H19" s="12">
        <v>19.104038899999999</v>
      </c>
      <c r="I19" s="23">
        <v>37.329286099999997</v>
      </c>
      <c r="J19" s="1">
        <v>177666.5</v>
      </c>
      <c r="K19" s="1">
        <f t="shared" si="1"/>
        <v>177666.5</v>
      </c>
      <c r="L19" s="1">
        <f t="shared" si="8"/>
        <v>0</v>
      </c>
      <c r="M19" s="1">
        <f t="shared" si="9"/>
        <v>0</v>
      </c>
      <c r="N19" s="1" t="s">
        <v>8</v>
      </c>
      <c r="O19" s="1">
        <v>0</v>
      </c>
      <c r="P19" s="1" t="s">
        <v>36</v>
      </c>
      <c r="Q19" s="1">
        <v>19430</v>
      </c>
      <c r="R19" s="1">
        <v>44689</v>
      </c>
    </row>
    <row r="20" spans="1:18">
      <c r="A20" s="1">
        <f t="shared" si="0"/>
        <v>19</v>
      </c>
      <c r="B20" s="1" t="s">
        <v>289</v>
      </c>
      <c r="C20" s="1" t="s">
        <v>14</v>
      </c>
      <c r="D20" s="1" t="s">
        <v>28</v>
      </c>
      <c r="E20" s="1" t="s">
        <v>46</v>
      </c>
      <c r="F20" s="21" t="s">
        <v>272</v>
      </c>
      <c r="G20" s="1" t="s">
        <v>281</v>
      </c>
      <c r="H20" s="12">
        <v>19.104038899999999</v>
      </c>
      <c r="I20" s="23">
        <v>37.329286099999997</v>
      </c>
      <c r="J20" s="1">
        <v>177667.5</v>
      </c>
      <c r="K20" s="1">
        <f t="shared" si="1"/>
        <v>177667.5</v>
      </c>
      <c r="L20" s="1">
        <f t="shared" si="8"/>
        <v>0</v>
      </c>
      <c r="M20" s="1">
        <f t="shared" si="9"/>
        <v>0</v>
      </c>
      <c r="N20" s="1" t="s">
        <v>8</v>
      </c>
      <c r="O20" s="1">
        <v>0</v>
      </c>
      <c r="P20" s="1" t="s">
        <v>36</v>
      </c>
      <c r="Q20" s="1">
        <v>19430</v>
      </c>
      <c r="R20" s="1">
        <v>44689</v>
      </c>
    </row>
    <row r="21" spans="1:18">
      <c r="A21" s="1">
        <f t="shared" si="0"/>
        <v>20</v>
      </c>
      <c r="B21" s="1" t="s">
        <v>289</v>
      </c>
      <c r="C21" s="1" t="s">
        <v>14</v>
      </c>
      <c r="D21" s="1" t="s">
        <v>28</v>
      </c>
      <c r="E21" s="1" t="s">
        <v>46</v>
      </c>
      <c r="F21" s="21" t="s">
        <v>272</v>
      </c>
      <c r="G21" s="1" t="s">
        <v>281</v>
      </c>
      <c r="H21" s="12">
        <v>19.104038899999999</v>
      </c>
      <c r="I21" s="23">
        <v>37.329286099999997</v>
      </c>
      <c r="J21" s="1">
        <v>177668.5</v>
      </c>
      <c r="K21" s="1">
        <f t="shared" si="1"/>
        <v>177668.5</v>
      </c>
      <c r="L21" s="1">
        <f t="shared" si="8"/>
        <v>0</v>
      </c>
      <c r="M21" s="1">
        <f>0/5</f>
        <v>0</v>
      </c>
      <c r="N21" s="1" t="s">
        <v>8</v>
      </c>
      <c r="O21" s="1">
        <v>0</v>
      </c>
      <c r="P21" s="1" t="s">
        <v>36</v>
      </c>
      <c r="Q21" s="1">
        <v>19430</v>
      </c>
      <c r="R21" s="1">
        <v>44689</v>
      </c>
    </row>
    <row r="22" spans="1:18">
      <c r="A22" s="1">
        <f t="shared" si="0"/>
        <v>21</v>
      </c>
      <c r="B22" s="1" t="s">
        <v>289</v>
      </c>
      <c r="C22" s="1" t="s">
        <v>14</v>
      </c>
      <c r="D22" s="1" t="s">
        <v>28</v>
      </c>
      <c r="E22" s="1" t="s">
        <v>46</v>
      </c>
      <c r="F22" s="21" t="s">
        <v>273</v>
      </c>
      <c r="G22" s="1" t="s">
        <v>282</v>
      </c>
      <c r="H22" s="12">
        <v>18.8320729</v>
      </c>
      <c r="I22" s="23">
        <v>36.830410200000003</v>
      </c>
      <c r="J22" s="1">
        <v>54222.5</v>
      </c>
      <c r="K22" s="1">
        <f t="shared" si="1"/>
        <v>54222.5</v>
      </c>
      <c r="L22" s="1">
        <f t="shared" ref="L22:L26" si="10">M22*J22</f>
        <v>0</v>
      </c>
      <c r="M22" s="1">
        <f t="shared" ref="M22:M26" si="11">0/5</f>
        <v>0</v>
      </c>
      <c r="N22" s="1" t="s">
        <v>8</v>
      </c>
      <c r="O22" s="1">
        <v>0</v>
      </c>
      <c r="P22" s="1" t="s">
        <v>36</v>
      </c>
      <c r="Q22" s="1">
        <v>23575</v>
      </c>
      <c r="R22" s="1">
        <v>54222.5</v>
      </c>
    </row>
    <row r="23" spans="1:18">
      <c r="A23" s="1">
        <f t="shared" si="0"/>
        <v>22</v>
      </c>
      <c r="B23" s="1" t="s">
        <v>289</v>
      </c>
      <c r="C23" s="1" t="s">
        <v>14</v>
      </c>
      <c r="D23" s="1" t="s">
        <v>28</v>
      </c>
      <c r="E23" s="1" t="s">
        <v>46</v>
      </c>
      <c r="F23" s="21" t="s">
        <v>273</v>
      </c>
      <c r="G23" s="1" t="s">
        <v>282</v>
      </c>
      <c r="H23" s="12">
        <v>18.8320729</v>
      </c>
      <c r="I23" s="23">
        <v>36.830410200000003</v>
      </c>
      <c r="J23" s="1">
        <v>54222.5</v>
      </c>
      <c r="K23" s="1">
        <f t="shared" si="1"/>
        <v>54222.5</v>
      </c>
      <c r="L23" s="1">
        <f t="shared" si="10"/>
        <v>0</v>
      </c>
      <c r="M23" s="1">
        <f t="shared" si="11"/>
        <v>0</v>
      </c>
      <c r="N23" s="1" t="s">
        <v>8</v>
      </c>
      <c r="O23" s="1">
        <v>0</v>
      </c>
      <c r="P23" s="1" t="s">
        <v>36</v>
      </c>
      <c r="Q23" s="1">
        <v>23575</v>
      </c>
      <c r="R23" s="1">
        <v>54222.5</v>
      </c>
    </row>
    <row r="24" spans="1:18">
      <c r="A24" s="1">
        <f t="shared" si="0"/>
        <v>23</v>
      </c>
      <c r="B24" s="1" t="s">
        <v>289</v>
      </c>
      <c r="C24" s="1" t="s">
        <v>14</v>
      </c>
      <c r="D24" s="1" t="s">
        <v>28</v>
      </c>
      <c r="E24" s="1" t="s">
        <v>46</v>
      </c>
      <c r="F24" s="21" t="s">
        <v>273</v>
      </c>
      <c r="G24" s="1" t="s">
        <v>282</v>
      </c>
      <c r="H24" s="12">
        <v>18.8320729</v>
      </c>
      <c r="I24" s="23">
        <v>36.830410200000003</v>
      </c>
      <c r="J24" s="1">
        <v>54222.5</v>
      </c>
      <c r="K24" s="1">
        <f t="shared" si="1"/>
        <v>54222.5</v>
      </c>
      <c r="L24" s="1">
        <f t="shared" si="10"/>
        <v>0</v>
      </c>
      <c r="M24" s="1">
        <f t="shared" si="11"/>
        <v>0</v>
      </c>
      <c r="N24" s="1" t="s">
        <v>8</v>
      </c>
      <c r="O24" s="1">
        <v>0</v>
      </c>
      <c r="P24" s="1" t="s">
        <v>36</v>
      </c>
      <c r="Q24" s="1">
        <v>23575</v>
      </c>
      <c r="R24" s="1">
        <v>54222.5</v>
      </c>
    </row>
    <row r="25" spans="1:18">
      <c r="A25" s="1">
        <f t="shared" si="0"/>
        <v>24</v>
      </c>
      <c r="B25" s="1" t="s">
        <v>289</v>
      </c>
      <c r="C25" s="1" t="s">
        <v>14</v>
      </c>
      <c r="D25" s="1" t="s">
        <v>28</v>
      </c>
      <c r="E25" s="1" t="s">
        <v>46</v>
      </c>
      <c r="F25" s="21" t="s">
        <v>273</v>
      </c>
      <c r="G25" s="1" t="s">
        <v>282</v>
      </c>
      <c r="H25" s="12">
        <v>18.8320729</v>
      </c>
      <c r="I25" s="23">
        <v>36.830410200000003</v>
      </c>
      <c r="J25" s="1">
        <v>54222.5</v>
      </c>
      <c r="K25" s="1">
        <f t="shared" si="1"/>
        <v>54222.5</v>
      </c>
      <c r="L25" s="1">
        <f t="shared" si="10"/>
        <v>0</v>
      </c>
      <c r="M25" s="1">
        <f t="shared" si="11"/>
        <v>0</v>
      </c>
      <c r="N25" s="1" t="s">
        <v>8</v>
      </c>
      <c r="O25" s="1">
        <v>0</v>
      </c>
      <c r="P25" s="1" t="s">
        <v>36</v>
      </c>
      <c r="Q25" s="1">
        <v>23575</v>
      </c>
      <c r="R25" s="1">
        <v>54222.5</v>
      </c>
    </row>
    <row r="26" spans="1:18">
      <c r="A26" s="1">
        <f t="shared" si="0"/>
        <v>25</v>
      </c>
      <c r="B26" s="1" t="s">
        <v>289</v>
      </c>
      <c r="C26" s="1" t="s">
        <v>14</v>
      </c>
      <c r="D26" s="1" t="s">
        <v>28</v>
      </c>
      <c r="E26" s="1" t="s">
        <v>46</v>
      </c>
      <c r="F26" s="21" t="s">
        <v>273</v>
      </c>
      <c r="G26" s="1" t="s">
        <v>282</v>
      </c>
      <c r="H26" s="12">
        <v>18.8320729</v>
      </c>
      <c r="I26" s="23">
        <v>36.830410200000003</v>
      </c>
      <c r="J26" s="1">
        <v>54222.5</v>
      </c>
      <c r="K26" s="1">
        <f t="shared" si="1"/>
        <v>54222.5</v>
      </c>
      <c r="L26" s="1">
        <f t="shared" si="10"/>
        <v>0</v>
      </c>
      <c r="M26" s="1">
        <f t="shared" si="11"/>
        <v>0</v>
      </c>
      <c r="N26" s="1" t="s">
        <v>8</v>
      </c>
      <c r="O26" s="1">
        <v>0</v>
      </c>
      <c r="P26" s="1" t="s">
        <v>36</v>
      </c>
      <c r="Q26" s="1">
        <v>23575</v>
      </c>
      <c r="R26" s="1">
        <v>54222.5</v>
      </c>
    </row>
    <row r="27" spans="1:18">
      <c r="A27" s="1">
        <f t="shared" si="0"/>
        <v>26</v>
      </c>
      <c r="B27" s="1" t="s">
        <v>289</v>
      </c>
      <c r="C27" s="1" t="s">
        <v>14</v>
      </c>
      <c r="D27" s="1" t="s">
        <v>28</v>
      </c>
      <c r="E27" s="1" t="s">
        <v>46</v>
      </c>
      <c r="F27" s="21" t="s">
        <v>274</v>
      </c>
      <c r="G27" s="1" t="s">
        <v>283</v>
      </c>
      <c r="H27" s="12">
        <v>18.330082000000001</v>
      </c>
      <c r="I27" s="12">
        <v>36.38335</v>
      </c>
      <c r="J27" s="1">
        <v>37340.5</v>
      </c>
      <c r="K27" s="1">
        <f t="shared" si="1"/>
        <v>37340.5</v>
      </c>
      <c r="L27" s="1">
        <f t="shared" ref="L27:L29" si="12">M27*J27</f>
        <v>0</v>
      </c>
      <c r="M27" s="1">
        <f>0/3</f>
        <v>0</v>
      </c>
      <c r="N27" s="1" t="s">
        <v>8</v>
      </c>
      <c r="O27" s="1">
        <v>0</v>
      </c>
      <c r="P27" s="1" t="s">
        <v>36</v>
      </c>
      <c r="Q27" s="1">
        <v>16235</v>
      </c>
      <c r="R27" s="1">
        <v>37340.5</v>
      </c>
    </row>
    <row r="28" spans="1:18">
      <c r="A28" s="1">
        <f t="shared" si="0"/>
        <v>27</v>
      </c>
      <c r="B28" s="1" t="s">
        <v>289</v>
      </c>
      <c r="C28" s="1" t="s">
        <v>14</v>
      </c>
      <c r="D28" s="1" t="s">
        <v>28</v>
      </c>
      <c r="E28" s="1" t="s">
        <v>46</v>
      </c>
      <c r="F28" s="21" t="s">
        <v>274</v>
      </c>
      <c r="G28" s="1" t="s">
        <v>283</v>
      </c>
      <c r="H28" s="12">
        <v>18.330082000000001</v>
      </c>
      <c r="I28" s="12">
        <v>36.38335</v>
      </c>
      <c r="J28" s="1">
        <v>37340.5</v>
      </c>
      <c r="K28" s="1">
        <f t="shared" si="1"/>
        <v>37340.5</v>
      </c>
      <c r="L28" s="1">
        <f t="shared" si="12"/>
        <v>0</v>
      </c>
      <c r="M28" s="1">
        <f>0/3</f>
        <v>0</v>
      </c>
      <c r="N28" s="1" t="s">
        <v>8</v>
      </c>
      <c r="O28" s="1">
        <v>0</v>
      </c>
      <c r="P28" s="1" t="s">
        <v>36</v>
      </c>
      <c r="Q28" s="1">
        <v>16235</v>
      </c>
      <c r="R28" s="1">
        <v>37340.5</v>
      </c>
    </row>
    <row r="29" spans="1:18">
      <c r="A29" s="1">
        <f t="shared" si="0"/>
        <v>28</v>
      </c>
      <c r="B29" s="1" t="s">
        <v>289</v>
      </c>
      <c r="C29" s="1" t="s">
        <v>14</v>
      </c>
      <c r="D29" s="1" t="s">
        <v>28</v>
      </c>
      <c r="E29" s="1" t="s">
        <v>46</v>
      </c>
      <c r="F29" s="21" t="s">
        <v>274</v>
      </c>
      <c r="G29" s="1" t="s">
        <v>283</v>
      </c>
      <c r="H29" s="12">
        <v>18.330082000000001</v>
      </c>
      <c r="I29" s="12">
        <v>36.38335</v>
      </c>
      <c r="J29" s="1">
        <v>37340.5</v>
      </c>
      <c r="K29" s="1">
        <f t="shared" si="1"/>
        <v>37340.5</v>
      </c>
      <c r="L29" s="1">
        <f t="shared" si="12"/>
        <v>0</v>
      </c>
      <c r="M29" s="1">
        <f t="shared" ref="M29" si="13">0/3</f>
        <v>0</v>
      </c>
      <c r="N29" s="1" t="s">
        <v>8</v>
      </c>
      <c r="O29" s="1">
        <v>0</v>
      </c>
      <c r="P29" s="1" t="s">
        <v>36</v>
      </c>
      <c r="Q29" s="1">
        <v>16235</v>
      </c>
      <c r="R29" s="1">
        <v>37340.5</v>
      </c>
    </row>
    <row r="30" spans="1:18">
      <c r="A30" s="1">
        <f t="shared" si="0"/>
        <v>29</v>
      </c>
      <c r="B30" s="1" t="s">
        <v>289</v>
      </c>
      <c r="C30" s="1" t="s">
        <v>14</v>
      </c>
      <c r="D30" s="1" t="s">
        <v>28</v>
      </c>
      <c r="E30" s="1" t="s">
        <v>46</v>
      </c>
      <c r="F30" s="21" t="s">
        <v>274</v>
      </c>
      <c r="G30" s="1" t="s">
        <v>284</v>
      </c>
      <c r="H30" s="12">
        <v>17.541</v>
      </c>
      <c r="I30" s="12">
        <v>36.080100000000002</v>
      </c>
      <c r="J30" s="1">
        <v>30974.1</v>
      </c>
      <c r="K30" s="1">
        <f t="shared" si="1"/>
        <v>30974.1</v>
      </c>
      <c r="L30" s="1">
        <f t="shared" ref="L30:L31" si="14">M30*J30</f>
        <v>0</v>
      </c>
      <c r="M30" s="1">
        <f>0/2</f>
        <v>0</v>
      </c>
      <c r="N30" s="1" t="s">
        <v>8</v>
      </c>
      <c r="O30" s="1">
        <v>0</v>
      </c>
      <c r="P30" s="1" t="s">
        <v>36</v>
      </c>
      <c r="Q30" s="1">
        <v>13467</v>
      </c>
      <c r="R30" s="1">
        <v>30974.1</v>
      </c>
    </row>
    <row r="31" spans="1:18">
      <c r="A31" s="1">
        <f t="shared" si="0"/>
        <v>30</v>
      </c>
      <c r="B31" s="1" t="s">
        <v>289</v>
      </c>
      <c r="C31" s="1" t="s">
        <v>14</v>
      </c>
      <c r="D31" s="1" t="s">
        <v>28</v>
      </c>
      <c r="E31" s="1" t="s">
        <v>46</v>
      </c>
      <c r="F31" s="21" t="s">
        <v>274</v>
      </c>
      <c r="G31" s="1" t="s">
        <v>284</v>
      </c>
      <c r="H31" s="12">
        <v>17.541</v>
      </c>
      <c r="I31" s="12">
        <v>36.080100000000002</v>
      </c>
      <c r="J31" s="1">
        <v>30974.1</v>
      </c>
      <c r="K31" s="1">
        <f t="shared" si="1"/>
        <v>30974.1</v>
      </c>
      <c r="L31" s="1">
        <f t="shared" si="14"/>
        <v>0</v>
      </c>
      <c r="M31" s="1">
        <f>0/2</f>
        <v>0</v>
      </c>
      <c r="N31" s="1" t="s">
        <v>8</v>
      </c>
      <c r="O31" s="1">
        <v>0</v>
      </c>
      <c r="P31" s="1" t="s">
        <v>36</v>
      </c>
      <c r="Q31" s="1">
        <v>13467</v>
      </c>
      <c r="R31" s="1">
        <v>30974.1</v>
      </c>
    </row>
    <row r="32" spans="1:18">
      <c r="A32" s="1">
        <f t="shared" si="0"/>
        <v>31</v>
      </c>
      <c r="B32" s="1" t="s">
        <v>289</v>
      </c>
      <c r="C32" s="1" t="s">
        <v>14</v>
      </c>
      <c r="D32" s="1" t="s">
        <v>28</v>
      </c>
      <c r="E32" s="1" t="s">
        <v>46</v>
      </c>
      <c r="F32" s="21" t="s">
        <v>275</v>
      </c>
      <c r="G32" s="1" t="s">
        <v>285</v>
      </c>
      <c r="I32" s="5"/>
      <c r="J32" s="1">
        <v>65469.499999999993</v>
      </c>
      <c r="K32" s="1">
        <f t="shared" si="1"/>
        <v>65469.499999999993</v>
      </c>
      <c r="L32" s="1">
        <f t="shared" ref="L32:L37" si="15">M32*J32</f>
        <v>0</v>
      </c>
      <c r="M32" s="1">
        <f>0/5</f>
        <v>0</v>
      </c>
      <c r="N32" s="1" t="s">
        <v>8</v>
      </c>
      <c r="O32" s="1">
        <v>0</v>
      </c>
      <c r="P32" s="1" t="s">
        <v>36</v>
      </c>
      <c r="Q32" s="1">
        <v>28465</v>
      </c>
      <c r="R32" s="1">
        <v>65469.499999999993</v>
      </c>
    </row>
    <row r="33" spans="1:18">
      <c r="A33" s="1">
        <f t="shared" si="0"/>
        <v>32</v>
      </c>
      <c r="B33" s="1" t="s">
        <v>289</v>
      </c>
      <c r="C33" s="1" t="s">
        <v>14</v>
      </c>
      <c r="D33" s="1" t="s">
        <v>28</v>
      </c>
      <c r="E33" s="1" t="s">
        <v>46</v>
      </c>
      <c r="F33" s="21" t="s">
        <v>275</v>
      </c>
      <c r="G33" s="1" t="s">
        <v>285</v>
      </c>
      <c r="I33" s="5"/>
      <c r="J33" s="1">
        <v>65469.499999999993</v>
      </c>
      <c r="K33" s="1">
        <f t="shared" si="1"/>
        <v>65469.499999999993</v>
      </c>
      <c r="L33" s="1">
        <f t="shared" si="15"/>
        <v>0</v>
      </c>
      <c r="M33" s="1">
        <f t="shared" ref="M33:M36" si="16">0/5</f>
        <v>0</v>
      </c>
      <c r="N33" s="1" t="s">
        <v>8</v>
      </c>
      <c r="O33" s="1">
        <v>0</v>
      </c>
      <c r="P33" s="1" t="s">
        <v>36</v>
      </c>
      <c r="Q33" s="1">
        <v>28465</v>
      </c>
      <c r="R33" s="1">
        <v>65469.499999999993</v>
      </c>
    </row>
    <row r="34" spans="1:18">
      <c r="A34" s="1">
        <f t="shared" si="0"/>
        <v>33</v>
      </c>
      <c r="B34" s="1" t="s">
        <v>289</v>
      </c>
      <c r="C34" s="1" t="s">
        <v>14</v>
      </c>
      <c r="D34" s="1" t="s">
        <v>28</v>
      </c>
      <c r="E34" s="1" t="s">
        <v>46</v>
      </c>
      <c r="F34" s="21" t="s">
        <v>275</v>
      </c>
      <c r="G34" s="1" t="s">
        <v>285</v>
      </c>
      <c r="I34" s="5"/>
      <c r="J34" s="1">
        <v>65469.499999999993</v>
      </c>
      <c r="K34" s="1">
        <f t="shared" si="1"/>
        <v>65469.499999999993</v>
      </c>
      <c r="L34" s="1">
        <f t="shared" si="15"/>
        <v>0</v>
      </c>
      <c r="M34" s="1">
        <f t="shared" si="16"/>
        <v>0</v>
      </c>
      <c r="N34" s="1" t="s">
        <v>8</v>
      </c>
      <c r="O34" s="1">
        <v>0</v>
      </c>
      <c r="P34" s="1" t="s">
        <v>36</v>
      </c>
      <c r="Q34" s="1">
        <v>28465</v>
      </c>
      <c r="R34" s="1">
        <v>65469.499999999993</v>
      </c>
    </row>
    <row r="35" spans="1:18">
      <c r="A35" s="1">
        <f t="shared" si="0"/>
        <v>34</v>
      </c>
      <c r="B35" s="1" t="s">
        <v>289</v>
      </c>
      <c r="C35" s="1" t="s">
        <v>14</v>
      </c>
      <c r="D35" s="1" t="s">
        <v>28</v>
      </c>
      <c r="E35" s="1" t="s">
        <v>46</v>
      </c>
      <c r="F35" s="21" t="s">
        <v>275</v>
      </c>
      <c r="G35" s="1" t="s">
        <v>285</v>
      </c>
      <c r="I35" s="5"/>
      <c r="J35" s="1">
        <v>65469.5</v>
      </c>
      <c r="K35" s="1">
        <f t="shared" si="1"/>
        <v>65469.5</v>
      </c>
      <c r="L35" s="1">
        <f t="shared" si="15"/>
        <v>0</v>
      </c>
      <c r="M35" s="1">
        <f t="shared" si="16"/>
        <v>0</v>
      </c>
      <c r="N35" s="1" t="s">
        <v>8</v>
      </c>
      <c r="O35" s="1">
        <v>0</v>
      </c>
      <c r="P35" s="1" t="s">
        <v>36</v>
      </c>
      <c r="Q35" s="1">
        <v>28465</v>
      </c>
      <c r="R35" s="1">
        <v>65469.5</v>
      </c>
    </row>
    <row r="36" spans="1:18">
      <c r="A36" s="1">
        <f t="shared" si="0"/>
        <v>35</v>
      </c>
      <c r="B36" s="1" t="s">
        <v>289</v>
      </c>
      <c r="C36" s="1" t="s">
        <v>14</v>
      </c>
      <c r="D36" s="1" t="s">
        <v>28</v>
      </c>
      <c r="E36" s="1" t="s">
        <v>46</v>
      </c>
      <c r="F36" s="21" t="s">
        <v>275</v>
      </c>
      <c r="G36" s="1" t="s">
        <v>285</v>
      </c>
      <c r="I36" s="5"/>
      <c r="J36" s="1">
        <v>65469.5</v>
      </c>
      <c r="K36" s="1">
        <f t="shared" si="1"/>
        <v>65469.5</v>
      </c>
      <c r="L36" s="1">
        <f t="shared" si="15"/>
        <v>0</v>
      </c>
      <c r="M36" s="1">
        <f t="shared" si="16"/>
        <v>0</v>
      </c>
      <c r="N36" s="1" t="s">
        <v>8</v>
      </c>
      <c r="O36" s="1">
        <v>0</v>
      </c>
      <c r="P36" s="1" t="s">
        <v>36</v>
      </c>
      <c r="Q36" s="1">
        <v>28465</v>
      </c>
      <c r="R36" s="1">
        <v>65469.5</v>
      </c>
    </row>
    <row r="37" spans="1:18">
      <c r="A37" s="1">
        <f t="shared" si="0"/>
        <v>36</v>
      </c>
      <c r="B37" s="1" t="s">
        <v>289</v>
      </c>
      <c r="C37" s="1" t="s">
        <v>14</v>
      </c>
      <c r="D37" s="1" t="s">
        <v>28</v>
      </c>
      <c r="E37" s="1" t="s">
        <v>46</v>
      </c>
      <c r="F37" s="21" t="s">
        <v>276</v>
      </c>
      <c r="G37" s="1" t="s">
        <v>286</v>
      </c>
      <c r="H37" s="12">
        <v>18.176760000000002</v>
      </c>
      <c r="I37" s="23">
        <v>38.266860999999999</v>
      </c>
      <c r="J37" s="1">
        <v>24104</v>
      </c>
      <c r="K37" s="1">
        <f t="shared" si="1"/>
        <v>24104</v>
      </c>
      <c r="L37" s="1">
        <f t="shared" si="15"/>
        <v>0</v>
      </c>
      <c r="M37" s="1">
        <f>0/3</f>
        <v>0</v>
      </c>
      <c r="N37" s="1" t="s">
        <v>8</v>
      </c>
      <c r="O37" s="1">
        <v>0</v>
      </c>
      <c r="P37" s="1" t="s">
        <v>36</v>
      </c>
      <c r="Q37" s="1">
        <v>10480</v>
      </c>
      <c r="R37" s="1">
        <v>24104</v>
      </c>
    </row>
    <row r="38" spans="1:18">
      <c r="A38" s="1">
        <f t="shared" si="0"/>
        <v>37</v>
      </c>
      <c r="B38" s="1" t="s">
        <v>289</v>
      </c>
      <c r="C38" s="1" t="s">
        <v>14</v>
      </c>
      <c r="D38" s="1" t="s">
        <v>28</v>
      </c>
      <c r="E38" s="1" t="s">
        <v>46</v>
      </c>
      <c r="F38" s="21" t="s">
        <v>276</v>
      </c>
      <c r="G38" s="1" t="s">
        <v>286</v>
      </c>
      <c r="H38" s="12">
        <v>18.176760000000002</v>
      </c>
      <c r="I38" s="23">
        <v>38.266860999999999</v>
      </c>
      <c r="J38" s="1">
        <v>24104</v>
      </c>
      <c r="K38" s="1">
        <f t="shared" si="1"/>
        <v>24104</v>
      </c>
      <c r="L38" s="1">
        <f t="shared" ref="L38:L39" si="17">M38*J38</f>
        <v>0</v>
      </c>
      <c r="M38" s="1">
        <f t="shared" ref="M38:M39" si="18">0/3</f>
        <v>0</v>
      </c>
      <c r="N38" s="1" t="s">
        <v>8</v>
      </c>
      <c r="O38" s="1">
        <v>0</v>
      </c>
      <c r="P38" s="1" t="s">
        <v>36</v>
      </c>
      <c r="Q38" s="1">
        <v>10480</v>
      </c>
      <c r="R38" s="1">
        <v>24104</v>
      </c>
    </row>
    <row r="39" spans="1:18">
      <c r="A39" s="1">
        <f t="shared" si="0"/>
        <v>38</v>
      </c>
      <c r="B39" s="1" t="s">
        <v>289</v>
      </c>
      <c r="C39" s="1" t="s">
        <v>14</v>
      </c>
      <c r="D39" s="1" t="s">
        <v>28</v>
      </c>
      <c r="E39" s="1" t="s">
        <v>46</v>
      </c>
      <c r="F39" s="21" t="s">
        <v>276</v>
      </c>
      <c r="G39" s="1" t="s">
        <v>286</v>
      </c>
      <c r="H39" s="12">
        <v>18.176760000000002</v>
      </c>
      <c r="I39" s="23">
        <v>38.266860999999999</v>
      </c>
      <c r="J39" s="1">
        <v>24104</v>
      </c>
      <c r="K39" s="1">
        <f t="shared" si="1"/>
        <v>24104</v>
      </c>
      <c r="L39" s="1">
        <f t="shared" si="17"/>
        <v>0</v>
      </c>
      <c r="M39" s="1">
        <f t="shared" si="18"/>
        <v>0</v>
      </c>
      <c r="N39" s="1" t="s">
        <v>8</v>
      </c>
      <c r="O39" s="1">
        <v>0</v>
      </c>
      <c r="P39" s="1" t="s">
        <v>36</v>
      </c>
      <c r="Q39" s="1">
        <v>10480</v>
      </c>
      <c r="R39" s="1">
        <v>24104</v>
      </c>
    </row>
    <row r="40" spans="1:18">
      <c r="A40" s="1">
        <f t="shared" si="0"/>
        <v>39</v>
      </c>
      <c r="B40" s="1" t="s">
        <v>289</v>
      </c>
      <c r="C40" s="1" t="s">
        <v>14</v>
      </c>
      <c r="D40" s="1" t="s">
        <v>28</v>
      </c>
      <c r="E40" s="1" t="s">
        <v>46</v>
      </c>
      <c r="F40" s="21" t="s">
        <v>276</v>
      </c>
      <c r="G40" s="1" t="s">
        <v>287</v>
      </c>
      <c r="H40" s="12">
        <v>17.704166699999998</v>
      </c>
      <c r="I40" s="23">
        <v>38.358333299999998</v>
      </c>
      <c r="J40" s="1">
        <v>4137.7</v>
      </c>
      <c r="K40" s="1">
        <f t="shared" si="1"/>
        <v>4137.7</v>
      </c>
      <c r="L40" s="1">
        <f t="shared" ref="L40:L43" si="19">M40*J40</f>
        <v>0</v>
      </c>
      <c r="M40" s="1">
        <f>0/4</f>
        <v>0</v>
      </c>
      <c r="N40" s="1" t="s">
        <v>8</v>
      </c>
      <c r="O40" s="1">
        <v>0</v>
      </c>
      <c r="P40" s="1" t="s">
        <v>36</v>
      </c>
      <c r="Q40" s="1">
        <v>1799</v>
      </c>
      <c r="R40" s="1">
        <v>4137.7</v>
      </c>
    </row>
    <row r="41" spans="1:18">
      <c r="A41" s="1">
        <f t="shared" si="0"/>
        <v>40</v>
      </c>
      <c r="B41" s="1" t="s">
        <v>289</v>
      </c>
      <c r="C41" s="1" t="s">
        <v>14</v>
      </c>
      <c r="D41" s="1" t="s">
        <v>28</v>
      </c>
      <c r="E41" s="1" t="s">
        <v>46</v>
      </c>
      <c r="F41" s="21" t="s">
        <v>276</v>
      </c>
      <c r="G41" s="1" t="s">
        <v>287</v>
      </c>
      <c r="H41" s="12">
        <v>17.704166699999998</v>
      </c>
      <c r="I41" s="23">
        <v>38.358333299999998</v>
      </c>
      <c r="J41" s="1">
        <v>4137.7</v>
      </c>
      <c r="K41" s="1">
        <f t="shared" si="1"/>
        <v>4137.7</v>
      </c>
      <c r="L41" s="1">
        <f t="shared" si="19"/>
        <v>0</v>
      </c>
      <c r="M41" s="1">
        <f t="shared" ref="M41:M43" si="20">0/4</f>
        <v>0</v>
      </c>
      <c r="N41" s="1" t="s">
        <v>8</v>
      </c>
      <c r="O41" s="1">
        <v>0</v>
      </c>
      <c r="P41" s="1" t="s">
        <v>36</v>
      </c>
      <c r="Q41" s="1">
        <v>1799</v>
      </c>
      <c r="R41" s="1">
        <v>4137.7</v>
      </c>
    </row>
    <row r="42" spans="1:18">
      <c r="A42" s="1">
        <f t="shared" si="0"/>
        <v>41</v>
      </c>
      <c r="B42" s="1" t="s">
        <v>289</v>
      </c>
      <c r="C42" s="1" t="s">
        <v>14</v>
      </c>
      <c r="D42" s="1" t="s">
        <v>28</v>
      </c>
      <c r="E42" s="1" t="s">
        <v>46</v>
      </c>
      <c r="F42" s="21" t="s">
        <v>276</v>
      </c>
      <c r="G42" s="1" t="s">
        <v>287</v>
      </c>
      <c r="H42" s="12">
        <v>17.704166699999998</v>
      </c>
      <c r="I42" s="23">
        <v>38.358333299999998</v>
      </c>
      <c r="J42" s="1">
        <v>4137.7</v>
      </c>
      <c r="K42" s="1">
        <f t="shared" si="1"/>
        <v>4137.7</v>
      </c>
      <c r="L42" s="1">
        <f t="shared" si="19"/>
        <v>0</v>
      </c>
      <c r="M42" s="1">
        <f t="shared" si="20"/>
        <v>0</v>
      </c>
      <c r="N42" s="1" t="s">
        <v>8</v>
      </c>
      <c r="O42" s="1">
        <v>0</v>
      </c>
      <c r="P42" s="1" t="s">
        <v>36</v>
      </c>
      <c r="Q42" s="1">
        <v>1799</v>
      </c>
      <c r="R42" s="1">
        <v>4137.7</v>
      </c>
    </row>
    <row r="43" spans="1:18">
      <c r="A43" s="1">
        <f t="shared" si="0"/>
        <v>42</v>
      </c>
      <c r="B43" s="1" t="s">
        <v>289</v>
      </c>
      <c r="C43" s="1" t="s">
        <v>14</v>
      </c>
      <c r="D43" s="1" t="s">
        <v>28</v>
      </c>
      <c r="E43" s="1" t="s">
        <v>46</v>
      </c>
      <c r="F43" s="21" t="s">
        <v>276</v>
      </c>
      <c r="G43" s="1" t="s">
        <v>287</v>
      </c>
      <c r="H43" s="12">
        <v>17.704166699999998</v>
      </c>
      <c r="I43" s="23">
        <v>38.358333299999998</v>
      </c>
      <c r="J43" s="1">
        <v>4137.7</v>
      </c>
      <c r="K43" s="1">
        <f t="shared" si="1"/>
        <v>4137.7</v>
      </c>
      <c r="L43" s="1">
        <f t="shared" si="19"/>
        <v>0</v>
      </c>
      <c r="M43" s="1">
        <f t="shared" si="20"/>
        <v>0</v>
      </c>
      <c r="N43" s="1" t="s">
        <v>8</v>
      </c>
      <c r="O43" s="1">
        <v>0</v>
      </c>
      <c r="P43" s="1" t="s">
        <v>36</v>
      </c>
      <c r="Q43" s="1">
        <v>1799</v>
      </c>
      <c r="R43" s="1">
        <v>4137.7</v>
      </c>
    </row>
  </sheetData>
  <pageMargins left="0.7" right="0.7" top="0.75" bottom="0.75" header="0.3" footer="0.3"/>
  <pageSetup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topLeftCell="C190" workbookViewId="0">
      <selection activeCell="F224" sqref="F224"/>
    </sheetView>
  </sheetViews>
  <sheetFormatPr defaultRowHeight="11.25"/>
  <cols>
    <col min="1" max="1" width="8" style="1" customWidth="1"/>
    <col min="2" max="2" width="19" style="1" customWidth="1"/>
    <col min="3" max="3" width="8.28515625" style="1" customWidth="1"/>
    <col min="4" max="4" width="8.7109375" style="1" customWidth="1"/>
    <col min="5" max="5" width="8.140625" style="1" customWidth="1"/>
    <col min="6" max="6" width="12.140625" style="1" customWidth="1"/>
    <col min="7" max="7" width="11.28515625" style="5" customWidth="1"/>
    <col min="8" max="8" width="8.7109375" style="1" customWidth="1"/>
    <col min="9" max="10" width="8.85546875" style="1" customWidth="1"/>
    <col min="11" max="12" width="8.28515625" style="1" customWidth="1"/>
    <col min="13" max="13" width="14.42578125" style="1" customWidth="1"/>
    <col min="14" max="14" width="8.7109375" style="1" customWidth="1"/>
    <col min="15" max="15" width="8.42578125" style="1" customWidth="1"/>
    <col min="16" max="16" width="8.28515625" style="1" customWidth="1"/>
    <col min="17" max="17" width="9.5703125" style="1" customWidth="1"/>
    <col min="18" max="16384" width="9.140625" style="1"/>
  </cols>
  <sheetData>
    <row r="1" spans="1:18" s="2" customFormat="1">
      <c r="A1" s="2" t="s">
        <v>15</v>
      </c>
      <c r="B1" s="2" t="s">
        <v>16</v>
      </c>
      <c r="C1" s="2" t="s">
        <v>26</v>
      </c>
      <c r="D1" s="2" t="s">
        <v>18</v>
      </c>
      <c r="E1" s="2" t="s">
        <v>29</v>
      </c>
      <c r="F1" s="2" t="s">
        <v>20</v>
      </c>
      <c r="G1" s="18" t="s">
        <v>54</v>
      </c>
      <c r="H1" s="2" t="s">
        <v>50</v>
      </c>
      <c r="I1" s="2" t="s">
        <v>51</v>
      </c>
      <c r="J1" s="2" t="s">
        <v>52</v>
      </c>
      <c r="K1" s="2" t="s">
        <v>57</v>
      </c>
      <c r="L1" s="2" t="s">
        <v>53</v>
      </c>
      <c r="M1" s="2" t="s">
        <v>60</v>
      </c>
      <c r="N1" s="2" t="s">
        <v>32</v>
      </c>
      <c r="O1" s="2" t="s">
        <v>27</v>
      </c>
      <c r="P1" s="2" t="s">
        <v>12</v>
      </c>
      <c r="Q1" s="2" t="s">
        <v>58</v>
      </c>
      <c r="R1" s="2" t="s">
        <v>59</v>
      </c>
    </row>
    <row r="2" spans="1:18">
      <c r="A2" s="1">
        <f>A288+1</f>
        <v>1</v>
      </c>
      <c r="B2" s="1" t="s">
        <v>55</v>
      </c>
      <c r="C2" s="1" t="s">
        <v>14</v>
      </c>
      <c r="D2" s="1" t="s">
        <v>22</v>
      </c>
      <c r="E2" s="1" t="s">
        <v>33</v>
      </c>
      <c r="F2" s="16" t="s">
        <v>66</v>
      </c>
      <c r="G2" s="1" t="s">
        <v>72</v>
      </c>
      <c r="H2" s="1">
        <v>11.892324800000001</v>
      </c>
      <c r="I2" s="5">
        <v>34.685650899999999</v>
      </c>
      <c r="J2" s="14">
        <v>28441.8</v>
      </c>
      <c r="K2" s="14">
        <f>J2-L2</f>
        <v>25191.30857142857</v>
      </c>
      <c r="L2" s="8">
        <f>M2*J2</f>
        <v>3250.4914285714285</v>
      </c>
      <c r="M2" s="8">
        <f>4/35</f>
        <v>0.11428571428571428</v>
      </c>
      <c r="N2" s="1" t="s">
        <v>24</v>
      </c>
      <c r="O2" s="1">
        <v>0</v>
      </c>
      <c r="P2" s="1" t="s">
        <v>10</v>
      </c>
      <c r="Q2" s="9">
        <v>12366</v>
      </c>
      <c r="R2" s="14">
        <v>28441.8</v>
      </c>
    </row>
    <row r="3" spans="1:18">
      <c r="A3" s="1">
        <f t="shared" ref="A3:A36" si="0">A2+1</f>
        <v>2</v>
      </c>
      <c r="B3" s="1" t="s">
        <v>55</v>
      </c>
      <c r="C3" s="1" t="s">
        <v>14</v>
      </c>
      <c r="D3" s="1" t="s">
        <v>22</v>
      </c>
      <c r="E3" s="1" t="s">
        <v>33</v>
      </c>
      <c r="F3" s="16" t="s">
        <v>66</v>
      </c>
      <c r="G3" s="1" t="s">
        <v>72</v>
      </c>
      <c r="H3" s="1">
        <v>11.892324800000001</v>
      </c>
      <c r="I3" s="5">
        <v>34.685650899999999</v>
      </c>
      <c r="J3" s="14">
        <v>28441.8</v>
      </c>
      <c r="K3" s="14">
        <f t="shared" ref="K3:K66" si="1">J3-L3</f>
        <v>25191.30857142857</v>
      </c>
      <c r="L3" s="8">
        <f t="shared" ref="L3:L37" si="2">M3*J3</f>
        <v>3250.4914285714285</v>
      </c>
      <c r="M3" s="8">
        <f t="shared" ref="M3:M36" si="3">4/35</f>
        <v>0.11428571428571428</v>
      </c>
      <c r="N3" s="1" t="s">
        <v>24</v>
      </c>
      <c r="O3" s="1">
        <v>0</v>
      </c>
      <c r="P3" s="1" t="s">
        <v>10</v>
      </c>
      <c r="Q3" s="9">
        <v>12366</v>
      </c>
      <c r="R3" s="14">
        <v>28441.8</v>
      </c>
    </row>
    <row r="4" spans="1:18">
      <c r="A4" s="1">
        <f t="shared" si="0"/>
        <v>3</v>
      </c>
      <c r="B4" s="1" t="s">
        <v>55</v>
      </c>
      <c r="C4" s="1" t="s">
        <v>14</v>
      </c>
      <c r="D4" s="1" t="s">
        <v>22</v>
      </c>
      <c r="E4" s="1" t="s">
        <v>33</v>
      </c>
      <c r="F4" s="16" t="s">
        <v>66</v>
      </c>
      <c r="G4" s="1" t="s">
        <v>72</v>
      </c>
      <c r="H4" s="1">
        <v>11.892324800000001</v>
      </c>
      <c r="I4" s="5">
        <v>34.685650899999999</v>
      </c>
      <c r="J4" s="14">
        <v>28441.8</v>
      </c>
      <c r="K4" s="14">
        <f t="shared" si="1"/>
        <v>25191.30857142857</v>
      </c>
      <c r="L4" s="8">
        <f t="shared" si="2"/>
        <v>3250.4914285714285</v>
      </c>
      <c r="M4" s="8">
        <f t="shared" si="3"/>
        <v>0.11428571428571428</v>
      </c>
      <c r="N4" s="1" t="s">
        <v>24</v>
      </c>
      <c r="O4" s="1">
        <v>0</v>
      </c>
      <c r="P4" s="1" t="s">
        <v>10</v>
      </c>
      <c r="Q4" s="9">
        <v>12366</v>
      </c>
      <c r="R4" s="14">
        <v>28441.8</v>
      </c>
    </row>
    <row r="5" spans="1:18">
      <c r="A5" s="1">
        <f t="shared" si="0"/>
        <v>4</v>
      </c>
      <c r="B5" s="1" t="s">
        <v>55</v>
      </c>
      <c r="C5" s="1" t="s">
        <v>14</v>
      </c>
      <c r="D5" s="1" t="s">
        <v>22</v>
      </c>
      <c r="E5" s="1" t="s">
        <v>33</v>
      </c>
      <c r="F5" s="16" t="s">
        <v>66</v>
      </c>
      <c r="G5" s="1" t="s">
        <v>72</v>
      </c>
      <c r="H5" s="1">
        <v>11.892324800000001</v>
      </c>
      <c r="I5" s="5">
        <v>34.685650899999999</v>
      </c>
      <c r="J5" s="14">
        <v>28441.8</v>
      </c>
      <c r="K5" s="14">
        <f t="shared" si="1"/>
        <v>25191.30857142857</v>
      </c>
      <c r="L5" s="8">
        <f t="shared" si="2"/>
        <v>3250.4914285714285</v>
      </c>
      <c r="M5" s="8">
        <f t="shared" si="3"/>
        <v>0.11428571428571428</v>
      </c>
      <c r="N5" s="1" t="s">
        <v>24</v>
      </c>
      <c r="O5" s="1">
        <v>0</v>
      </c>
      <c r="P5" s="1" t="s">
        <v>10</v>
      </c>
      <c r="Q5" s="9">
        <v>12366</v>
      </c>
      <c r="R5" s="14">
        <v>28441.8</v>
      </c>
    </row>
    <row r="6" spans="1:18">
      <c r="A6" s="1">
        <f t="shared" si="0"/>
        <v>5</v>
      </c>
      <c r="B6" s="1" t="s">
        <v>55</v>
      </c>
      <c r="C6" s="1" t="s">
        <v>14</v>
      </c>
      <c r="D6" s="1" t="s">
        <v>22</v>
      </c>
      <c r="E6" s="1" t="s">
        <v>33</v>
      </c>
      <c r="F6" s="16" t="s">
        <v>66</v>
      </c>
      <c r="G6" s="1" t="s">
        <v>72</v>
      </c>
      <c r="H6" s="1">
        <v>11.892324800000001</v>
      </c>
      <c r="I6" s="5">
        <v>34.685650899999999</v>
      </c>
      <c r="J6" s="14">
        <v>28441.8</v>
      </c>
      <c r="K6" s="14">
        <f t="shared" si="1"/>
        <v>25191.30857142857</v>
      </c>
      <c r="L6" s="8">
        <f t="shared" si="2"/>
        <v>3250.4914285714285</v>
      </c>
      <c r="M6" s="8">
        <f t="shared" si="3"/>
        <v>0.11428571428571428</v>
      </c>
      <c r="N6" s="1" t="s">
        <v>24</v>
      </c>
      <c r="O6" s="1">
        <v>0</v>
      </c>
      <c r="P6" s="1" t="s">
        <v>10</v>
      </c>
      <c r="Q6" s="9">
        <v>12366</v>
      </c>
      <c r="R6" s="14">
        <v>28441.8</v>
      </c>
    </row>
    <row r="7" spans="1:18">
      <c r="A7" s="1">
        <f t="shared" si="0"/>
        <v>6</v>
      </c>
      <c r="B7" s="1" t="s">
        <v>55</v>
      </c>
      <c r="C7" s="1" t="s">
        <v>14</v>
      </c>
      <c r="D7" s="1" t="s">
        <v>22</v>
      </c>
      <c r="E7" s="1" t="s">
        <v>33</v>
      </c>
      <c r="F7" s="16" t="s">
        <v>66</v>
      </c>
      <c r="G7" s="1" t="s">
        <v>72</v>
      </c>
      <c r="H7" s="1">
        <v>11.892324800000001</v>
      </c>
      <c r="I7" s="5">
        <v>34.685650899999999</v>
      </c>
      <c r="J7" s="14">
        <v>28441.8</v>
      </c>
      <c r="K7" s="14">
        <f t="shared" si="1"/>
        <v>25191.30857142857</v>
      </c>
      <c r="L7" s="8">
        <f t="shared" si="2"/>
        <v>3250.4914285714285</v>
      </c>
      <c r="M7" s="8">
        <f t="shared" si="3"/>
        <v>0.11428571428571428</v>
      </c>
      <c r="N7" s="1" t="s">
        <v>24</v>
      </c>
      <c r="O7" s="1">
        <v>0</v>
      </c>
      <c r="P7" s="1" t="s">
        <v>10</v>
      </c>
      <c r="Q7" s="9">
        <v>12366</v>
      </c>
      <c r="R7" s="14">
        <v>28441.8</v>
      </c>
    </row>
    <row r="8" spans="1:18">
      <c r="A8" s="1">
        <f t="shared" si="0"/>
        <v>7</v>
      </c>
      <c r="B8" s="1" t="s">
        <v>55</v>
      </c>
      <c r="C8" s="1" t="s">
        <v>14</v>
      </c>
      <c r="D8" s="1" t="s">
        <v>22</v>
      </c>
      <c r="E8" s="1" t="s">
        <v>33</v>
      </c>
      <c r="F8" s="16" t="s">
        <v>66</v>
      </c>
      <c r="G8" s="1" t="s">
        <v>72</v>
      </c>
      <c r="H8" s="1">
        <v>11.892324800000001</v>
      </c>
      <c r="I8" s="5">
        <v>34.685650899999999</v>
      </c>
      <c r="J8" s="14">
        <v>28441.8</v>
      </c>
      <c r="K8" s="14">
        <f t="shared" si="1"/>
        <v>25191.30857142857</v>
      </c>
      <c r="L8" s="8">
        <f t="shared" si="2"/>
        <v>3250.4914285714285</v>
      </c>
      <c r="M8" s="8">
        <f t="shared" si="3"/>
        <v>0.11428571428571428</v>
      </c>
      <c r="N8" s="1" t="s">
        <v>24</v>
      </c>
      <c r="O8" s="1">
        <v>0</v>
      </c>
      <c r="P8" s="1" t="s">
        <v>10</v>
      </c>
      <c r="Q8" s="9">
        <v>12366</v>
      </c>
      <c r="R8" s="14">
        <v>28441.8</v>
      </c>
    </row>
    <row r="9" spans="1:18">
      <c r="A9" s="1">
        <f t="shared" si="0"/>
        <v>8</v>
      </c>
      <c r="B9" s="1" t="s">
        <v>55</v>
      </c>
      <c r="C9" s="1" t="s">
        <v>14</v>
      </c>
      <c r="D9" s="1" t="s">
        <v>22</v>
      </c>
      <c r="E9" s="1" t="s">
        <v>33</v>
      </c>
      <c r="F9" s="16" t="s">
        <v>66</v>
      </c>
      <c r="G9" s="1" t="s">
        <v>72</v>
      </c>
      <c r="H9" s="1">
        <v>11.892324800000001</v>
      </c>
      <c r="I9" s="5">
        <v>34.685650899999999</v>
      </c>
      <c r="J9" s="14">
        <v>28441.8</v>
      </c>
      <c r="K9" s="14">
        <f t="shared" si="1"/>
        <v>25191.30857142857</v>
      </c>
      <c r="L9" s="8">
        <f t="shared" si="2"/>
        <v>3250.4914285714285</v>
      </c>
      <c r="M9" s="8">
        <f t="shared" si="3"/>
        <v>0.11428571428571428</v>
      </c>
      <c r="N9" s="1" t="s">
        <v>24</v>
      </c>
      <c r="O9" s="1">
        <v>0</v>
      </c>
      <c r="P9" s="1" t="s">
        <v>10</v>
      </c>
      <c r="Q9" s="9">
        <v>12366</v>
      </c>
      <c r="R9" s="14">
        <v>28441.8</v>
      </c>
    </row>
    <row r="10" spans="1:18">
      <c r="A10" s="1">
        <f t="shared" si="0"/>
        <v>9</v>
      </c>
      <c r="B10" s="1" t="s">
        <v>55</v>
      </c>
      <c r="C10" s="1" t="s">
        <v>14</v>
      </c>
      <c r="D10" s="1" t="s">
        <v>22</v>
      </c>
      <c r="E10" s="1" t="s">
        <v>33</v>
      </c>
      <c r="F10" s="16" t="s">
        <v>66</v>
      </c>
      <c r="G10" s="1" t="s">
        <v>72</v>
      </c>
      <c r="H10" s="1">
        <v>11.892324800000001</v>
      </c>
      <c r="I10" s="5">
        <v>34.685650899999999</v>
      </c>
      <c r="J10" s="14">
        <v>28441.8</v>
      </c>
      <c r="K10" s="14">
        <f t="shared" si="1"/>
        <v>25191.30857142857</v>
      </c>
      <c r="L10" s="8">
        <f t="shared" si="2"/>
        <v>3250.4914285714285</v>
      </c>
      <c r="M10" s="8">
        <f t="shared" si="3"/>
        <v>0.11428571428571428</v>
      </c>
      <c r="N10" s="1" t="s">
        <v>24</v>
      </c>
      <c r="O10" s="1">
        <v>0</v>
      </c>
      <c r="P10" s="1" t="s">
        <v>10</v>
      </c>
      <c r="Q10" s="9">
        <v>12366</v>
      </c>
      <c r="R10" s="14">
        <v>28441.8</v>
      </c>
    </row>
    <row r="11" spans="1:18">
      <c r="A11" s="1">
        <f t="shared" si="0"/>
        <v>10</v>
      </c>
      <c r="B11" s="1" t="s">
        <v>55</v>
      </c>
      <c r="C11" s="1" t="s">
        <v>14</v>
      </c>
      <c r="D11" s="1" t="s">
        <v>22</v>
      </c>
      <c r="E11" s="1" t="s">
        <v>33</v>
      </c>
      <c r="F11" s="16" t="s">
        <v>66</v>
      </c>
      <c r="G11" s="1" t="s">
        <v>72</v>
      </c>
      <c r="H11" s="1">
        <v>11.892324800000001</v>
      </c>
      <c r="I11" s="5">
        <v>34.685650899999999</v>
      </c>
      <c r="J11" s="14">
        <v>28441.8</v>
      </c>
      <c r="K11" s="14">
        <f t="shared" si="1"/>
        <v>25191.30857142857</v>
      </c>
      <c r="L11" s="8">
        <f t="shared" si="2"/>
        <v>3250.4914285714285</v>
      </c>
      <c r="M11" s="8">
        <f t="shared" si="3"/>
        <v>0.11428571428571428</v>
      </c>
      <c r="N11" s="1" t="s">
        <v>24</v>
      </c>
      <c r="O11" s="1">
        <v>0</v>
      </c>
      <c r="P11" s="1" t="s">
        <v>10</v>
      </c>
      <c r="Q11" s="9">
        <v>12366</v>
      </c>
      <c r="R11" s="14">
        <v>28441.8</v>
      </c>
    </row>
    <row r="12" spans="1:18">
      <c r="A12" s="1">
        <f t="shared" si="0"/>
        <v>11</v>
      </c>
      <c r="B12" s="1" t="s">
        <v>55</v>
      </c>
      <c r="C12" s="1" t="s">
        <v>14</v>
      </c>
      <c r="D12" s="1" t="s">
        <v>22</v>
      </c>
      <c r="E12" s="1" t="s">
        <v>33</v>
      </c>
      <c r="F12" s="16" t="s">
        <v>66</v>
      </c>
      <c r="G12" s="1" t="s">
        <v>72</v>
      </c>
      <c r="H12" s="1">
        <v>11.892324800000001</v>
      </c>
      <c r="I12" s="5">
        <v>34.685650899999999</v>
      </c>
      <c r="J12" s="14">
        <v>28441.8</v>
      </c>
      <c r="K12" s="14">
        <f t="shared" si="1"/>
        <v>25191.30857142857</v>
      </c>
      <c r="L12" s="8">
        <f t="shared" si="2"/>
        <v>3250.4914285714285</v>
      </c>
      <c r="M12" s="8">
        <f t="shared" si="3"/>
        <v>0.11428571428571428</v>
      </c>
      <c r="N12" s="1" t="s">
        <v>24</v>
      </c>
      <c r="O12" s="1">
        <v>0</v>
      </c>
      <c r="P12" s="1" t="s">
        <v>10</v>
      </c>
      <c r="Q12" s="9">
        <v>12366</v>
      </c>
      <c r="R12" s="14">
        <v>28441.8</v>
      </c>
    </row>
    <row r="13" spans="1:18">
      <c r="A13" s="1">
        <f t="shared" si="0"/>
        <v>12</v>
      </c>
      <c r="B13" s="1" t="s">
        <v>55</v>
      </c>
      <c r="C13" s="1" t="s">
        <v>14</v>
      </c>
      <c r="D13" s="1" t="s">
        <v>22</v>
      </c>
      <c r="E13" s="1" t="s">
        <v>33</v>
      </c>
      <c r="F13" s="16" t="s">
        <v>66</v>
      </c>
      <c r="G13" s="1" t="s">
        <v>72</v>
      </c>
      <c r="H13" s="1">
        <v>11.892324800000001</v>
      </c>
      <c r="I13" s="5">
        <v>34.685650899999999</v>
      </c>
      <c r="J13" s="14">
        <v>28441.8</v>
      </c>
      <c r="K13" s="14">
        <f t="shared" si="1"/>
        <v>25191.30857142857</v>
      </c>
      <c r="L13" s="8">
        <f t="shared" si="2"/>
        <v>3250.4914285714285</v>
      </c>
      <c r="M13" s="8">
        <f t="shared" si="3"/>
        <v>0.11428571428571428</v>
      </c>
      <c r="N13" s="1" t="s">
        <v>24</v>
      </c>
      <c r="O13" s="1">
        <v>0</v>
      </c>
      <c r="P13" s="1" t="s">
        <v>10</v>
      </c>
      <c r="Q13" s="9">
        <v>12366</v>
      </c>
      <c r="R13" s="14">
        <v>28441.8</v>
      </c>
    </row>
    <row r="14" spans="1:18">
      <c r="A14" s="1">
        <f t="shared" si="0"/>
        <v>13</v>
      </c>
      <c r="B14" s="1" t="s">
        <v>55</v>
      </c>
      <c r="C14" s="1" t="s">
        <v>14</v>
      </c>
      <c r="D14" s="1" t="s">
        <v>22</v>
      </c>
      <c r="E14" s="1" t="s">
        <v>33</v>
      </c>
      <c r="F14" s="16" t="s">
        <v>66</v>
      </c>
      <c r="G14" s="1" t="s">
        <v>72</v>
      </c>
      <c r="H14" s="1">
        <v>11.892324800000001</v>
      </c>
      <c r="I14" s="5">
        <v>34.685650899999999</v>
      </c>
      <c r="J14" s="14">
        <v>28441.8</v>
      </c>
      <c r="K14" s="14">
        <f t="shared" si="1"/>
        <v>25191.30857142857</v>
      </c>
      <c r="L14" s="8">
        <f t="shared" si="2"/>
        <v>3250.4914285714285</v>
      </c>
      <c r="M14" s="8">
        <f t="shared" si="3"/>
        <v>0.11428571428571428</v>
      </c>
      <c r="N14" s="1" t="s">
        <v>24</v>
      </c>
      <c r="O14" s="1">
        <v>1</v>
      </c>
      <c r="P14" s="1" t="s">
        <v>10</v>
      </c>
      <c r="Q14" s="9">
        <v>12366</v>
      </c>
      <c r="R14" s="14">
        <v>28441.8</v>
      </c>
    </row>
    <row r="15" spans="1:18">
      <c r="A15" s="1">
        <f t="shared" si="0"/>
        <v>14</v>
      </c>
      <c r="B15" s="1" t="s">
        <v>55</v>
      </c>
      <c r="C15" s="1" t="s">
        <v>14</v>
      </c>
      <c r="D15" s="1" t="s">
        <v>22</v>
      </c>
      <c r="E15" s="1" t="s">
        <v>33</v>
      </c>
      <c r="F15" s="16" t="s">
        <v>66</v>
      </c>
      <c r="G15" s="1" t="s">
        <v>72</v>
      </c>
      <c r="H15" s="1">
        <v>11.892324800000001</v>
      </c>
      <c r="I15" s="5">
        <v>34.685650899999999</v>
      </c>
      <c r="J15" s="14">
        <v>28441.8</v>
      </c>
      <c r="K15" s="14">
        <f t="shared" si="1"/>
        <v>25191.30857142857</v>
      </c>
      <c r="L15" s="8">
        <f t="shared" si="2"/>
        <v>3250.4914285714285</v>
      </c>
      <c r="M15" s="8">
        <f t="shared" si="3"/>
        <v>0.11428571428571428</v>
      </c>
      <c r="N15" s="1" t="s">
        <v>24</v>
      </c>
      <c r="O15" s="1">
        <v>0</v>
      </c>
      <c r="P15" s="1" t="s">
        <v>10</v>
      </c>
      <c r="Q15" s="9">
        <v>12366</v>
      </c>
      <c r="R15" s="14">
        <v>28441.8</v>
      </c>
    </row>
    <row r="16" spans="1:18">
      <c r="A16" s="1">
        <f t="shared" si="0"/>
        <v>15</v>
      </c>
      <c r="B16" s="1" t="s">
        <v>55</v>
      </c>
      <c r="C16" s="1" t="s">
        <v>14</v>
      </c>
      <c r="D16" s="1" t="s">
        <v>22</v>
      </c>
      <c r="E16" s="1" t="s">
        <v>33</v>
      </c>
      <c r="F16" s="16" t="s">
        <v>66</v>
      </c>
      <c r="G16" s="1" t="s">
        <v>72</v>
      </c>
      <c r="H16" s="1">
        <v>11.892324800000001</v>
      </c>
      <c r="I16" s="5">
        <v>34.685650899999999</v>
      </c>
      <c r="J16" s="14">
        <v>28441.8</v>
      </c>
      <c r="K16" s="14">
        <f t="shared" si="1"/>
        <v>25191.30857142857</v>
      </c>
      <c r="L16" s="8">
        <f t="shared" si="2"/>
        <v>3250.4914285714285</v>
      </c>
      <c r="M16" s="8">
        <f t="shared" si="3"/>
        <v>0.11428571428571428</v>
      </c>
      <c r="N16" s="1" t="s">
        <v>24</v>
      </c>
      <c r="O16" s="1">
        <v>0</v>
      </c>
      <c r="P16" s="1" t="s">
        <v>10</v>
      </c>
      <c r="Q16" s="9">
        <v>12366</v>
      </c>
      <c r="R16" s="14">
        <v>28441.8</v>
      </c>
    </row>
    <row r="17" spans="1:18">
      <c r="A17" s="1">
        <f t="shared" si="0"/>
        <v>16</v>
      </c>
      <c r="B17" s="1" t="s">
        <v>55</v>
      </c>
      <c r="C17" s="1" t="s">
        <v>14</v>
      </c>
      <c r="D17" s="1" t="s">
        <v>22</v>
      </c>
      <c r="E17" s="1" t="s">
        <v>33</v>
      </c>
      <c r="F17" s="16" t="s">
        <v>66</v>
      </c>
      <c r="G17" s="1" t="s">
        <v>72</v>
      </c>
      <c r="H17" s="1">
        <v>11.892324800000001</v>
      </c>
      <c r="I17" s="5">
        <v>34.685650899999999</v>
      </c>
      <c r="J17" s="14">
        <v>28441.8</v>
      </c>
      <c r="K17" s="14">
        <f t="shared" si="1"/>
        <v>25191.30857142857</v>
      </c>
      <c r="L17" s="8">
        <f t="shared" si="2"/>
        <v>3250.4914285714285</v>
      </c>
      <c r="M17" s="8">
        <f t="shared" si="3"/>
        <v>0.11428571428571428</v>
      </c>
      <c r="N17" s="1" t="s">
        <v>24</v>
      </c>
      <c r="O17" s="1">
        <v>0</v>
      </c>
      <c r="P17" s="1" t="s">
        <v>10</v>
      </c>
      <c r="Q17" s="9">
        <v>12366</v>
      </c>
      <c r="R17" s="14">
        <v>28441.8</v>
      </c>
    </row>
    <row r="18" spans="1:18">
      <c r="A18" s="1">
        <f t="shared" si="0"/>
        <v>17</v>
      </c>
      <c r="B18" s="1" t="s">
        <v>55</v>
      </c>
      <c r="C18" s="1" t="s">
        <v>14</v>
      </c>
      <c r="D18" s="1" t="s">
        <v>22</v>
      </c>
      <c r="E18" s="1" t="s">
        <v>33</v>
      </c>
      <c r="F18" s="16" t="s">
        <v>66</v>
      </c>
      <c r="G18" s="1" t="s">
        <v>72</v>
      </c>
      <c r="H18" s="1">
        <v>11.892324800000001</v>
      </c>
      <c r="I18" s="5">
        <v>34.685650899999999</v>
      </c>
      <c r="J18" s="14">
        <v>28441.8</v>
      </c>
      <c r="K18" s="14">
        <f t="shared" si="1"/>
        <v>25191.30857142857</v>
      </c>
      <c r="L18" s="8">
        <f t="shared" si="2"/>
        <v>3250.4914285714285</v>
      </c>
      <c r="M18" s="8">
        <f t="shared" si="3"/>
        <v>0.11428571428571428</v>
      </c>
      <c r="N18" s="1" t="s">
        <v>24</v>
      </c>
      <c r="O18" s="1">
        <v>0</v>
      </c>
      <c r="P18" s="1" t="s">
        <v>10</v>
      </c>
      <c r="Q18" s="9">
        <v>12366</v>
      </c>
      <c r="R18" s="14">
        <v>28441.8</v>
      </c>
    </row>
    <row r="19" spans="1:18">
      <c r="A19" s="1">
        <f t="shared" si="0"/>
        <v>18</v>
      </c>
      <c r="B19" s="1" t="s">
        <v>55</v>
      </c>
      <c r="C19" s="1" t="s">
        <v>14</v>
      </c>
      <c r="D19" s="1" t="s">
        <v>22</v>
      </c>
      <c r="E19" s="1" t="s">
        <v>33</v>
      </c>
      <c r="F19" s="16" t="s">
        <v>66</v>
      </c>
      <c r="G19" s="1" t="s">
        <v>72</v>
      </c>
      <c r="H19" s="1">
        <v>11.892324800000001</v>
      </c>
      <c r="I19" s="5">
        <v>34.685650899999999</v>
      </c>
      <c r="J19" s="14">
        <v>28441.8</v>
      </c>
      <c r="K19" s="14">
        <f t="shared" si="1"/>
        <v>25191.30857142857</v>
      </c>
      <c r="L19" s="8">
        <f t="shared" si="2"/>
        <v>3250.4914285714285</v>
      </c>
      <c r="M19" s="8">
        <f t="shared" si="3"/>
        <v>0.11428571428571428</v>
      </c>
      <c r="N19" s="1" t="s">
        <v>24</v>
      </c>
      <c r="O19" s="1">
        <v>0</v>
      </c>
      <c r="P19" s="1" t="s">
        <v>10</v>
      </c>
      <c r="Q19" s="9">
        <v>12366</v>
      </c>
      <c r="R19" s="14">
        <v>28441.8</v>
      </c>
    </row>
    <row r="20" spans="1:18">
      <c r="A20" s="1">
        <f t="shared" si="0"/>
        <v>19</v>
      </c>
      <c r="B20" s="1" t="s">
        <v>55</v>
      </c>
      <c r="C20" s="1" t="s">
        <v>14</v>
      </c>
      <c r="D20" s="1" t="s">
        <v>22</v>
      </c>
      <c r="E20" s="1" t="s">
        <v>33</v>
      </c>
      <c r="F20" s="16" t="s">
        <v>66</v>
      </c>
      <c r="G20" s="1" t="s">
        <v>72</v>
      </c>
      <c r="H20" s="1">
        <v>11.892324800000001</v>
      </c>
      <c r="I20" s="5">
        <v>34.685650899999999</v>
      </c>
      <c r="J20" s="14">
        <v>28441.8</v>
      </c>
      <c r="K20" s="14">
        <f t="shared" si="1"/>
        <v>25191.30857142857</v>
      </c>
      <c r="L20" s="8">
        <f t="shared" si="2"/>
        <v>3250.4914285714285</v>
      </c>
      <c r="M20" s="8">
        <f t="shared" si="3"/>
        <v>0.11428571428571428</v>
      </c>
      <c r="N20" s="1" t="s">
        <v>24</v>
      </c>
      <c r="O20" s="1">
        <v>0</v>
      </c>
      <c r="P20" s="1" t="s">
        <v>10</v>
      </c>
      <c r="Q20" s="9">
        <v>12366</v>
      </c>
      <c r="R20" s="14">
        <v>28441.8</v>
      </c>
    </row>
    <row r="21" spans="1:18">
      <c r="A21" s="1">
        <f t="shared" si="0"/>
        <v>20</v>
      </c>
      <c r="B21" s="1" t="s">
        <v>55</v>
      </c>
      <c r="C21" s="1" t="s">
        <v>14</v>
      </c>
      <c r="D21" s="1" t="s">
        <v>22</v>
      </c>
      <c r="E21" s="1" t="s">
        <v>33</v>
      </c>
      <c r="F21" s="16" t="s">
        <v>66</v>
      </c>
      <c r="G21" s="1" t="s">
        <v>72</v>
      </c>
      <c r="H21" s="1">
        <v>11.892324800000001</v>
      </c>
      <c r="I21" s="5">
        <v>34.685650899999999</v>
      </c>
      <c r="J21" s="14">
        <v>28441.8</v>
      </c>
      <c r="K21" s="14">
        <f t="shared" si="1"/>
        <v>25191.30857142857</v>
      </c>
      <c r="L21" s="8">
        <f t="shared" si="2"/>
        <v>3250.4914285714285</v>
      </c>
      <c r="M21" s="8">
        <f t="shared" si="3"/>
        <v>0.11428571428571428</v>
      </c>
      <c r="N21" s="1" t="s">
        <v>24</v>
      </c>
      <c r="O21" s="1">
        <v>0</v>
      </c>
      <c r="P21" s="1" t="s">
        <v>10</v>
      </c>
      <c r="Q21" s="9">
        <v>12366</v>
      </c>
      <c r="R21" s="14">
        <v>28441.8</v>
      </c>
    </row>
    <row r="22" spans="1:18">
      <c r="A22" s="1">
        <f t="shared" si="0"/>
        <v>21</v>
      </c>
      <c r="B22" s="1" t="s">
        <v>55</v>
      </c>
      <c r="C22" s="1" t="s">
        <v>14</v>
      </c>
      <c r="D22" s="1" t="s">
        <v>22</v>
      </c>
      <c r="E22" s="1" t="s">
        <v>33</v>
      </c>
      <c r="F22" s="16" t="s">
        <v>66</v>
      </c>
      <c r="G22" s="1" t="s">
        <v>72</v>
      </c>
      <c r="H22" s="1">
        <v>11.892324800000001</v>
      </c>
      <c r="I22" s="5">
        <v>34.685650899999999</v>
      </c>
      <c r="J22" s="14">
        <v>28441.8</v>
      </c>
      <c r="K22" s="14">
        <f t="shared" si="1"/>
        <v>25191.30857142857</v>
      </c>
      <c r="L22" s="8">
        <f t="shared" si="2"/>
        <v>3250.4914285714285</v>
      </c>
      <c r="M22" s="8">
        <f t="shared" si="3"/>
        <v>0.11428571428571428</v>
      </c>
      <c r="N22" s="1" t="s">
        <v>24</v>
      </c>
      <c r="O22" s="1">
        <v>1</v>
      </c>
      <c r="P22" s="1" t="s">
        <v>10</v>
      </c>
      <c r="Q22" s="9">
        <v>12366</v>
      </c>
      <c r="R22" s="14">
        <v>28441.8</v>
      </c>
    </row>
    <row r="23" spans="1:18">
      <c r="A23" s="1">
        <f t="shared" si="0"/>
        <v>22</v>
      </c>
      <c r="B23" s="1" t="s">
        <v>55</v>
      </c>
      <c r="C23" s="1" t="s">
        <v>14</v>
      </c>
      <c r="D23" s="1" t="s">
        <v>22</v>
      </c>
      <c r="E23" s="1" t="s">
        <v>33</v>
      </c>
      <c r="F23" s="16" t="s">
        <v>66</v>
      </c>
      <c r="G23" s="1" t="s">
        <v>72</v>
      </c>
      <c r="H23" s="1">
        <v>11.892324800000001</v>
      </c>
      <c r="I23" s="5">
        <v>34.685650899999999</v>
      </c>
      <c r="J23" s="14">
        <v>28441.8</v>
      </c>
      <c r="K23" s="14">
        <f t="shared" si="1"/>
        <v>25191.30857142857</v>
      </c>
      <c r="L23" s="8">
        <f t="shared" si="2"/>
        <v>3250.4914285714285</v>
      </c>
      <c r="M23" s="8">
        <f t="shared" si="3"/>
        <v>0.11428571428571428</v>
      </c>
      <c r="N23" s="1" t="s">
        <v>24</v>
      </c>
      <c r="O23" s="1">
        <v>0</v>
      </c>
      <c r="P23" s="1" t="s">
        <v>10</v>
      </c>
      <c r="Q23" s="9">
        <v>12366</v>
      </c>
      <c r="R23" s="14">
        <v>28441.8</v>
      </c>
    </row>
    <row r="24" spans="1:18">
      <c r="A24" s="1">
        <f t="shared" si="0"/>
        <v>23</v>
      </c>
      <c r="B24" s="1" t="s">
        <v>55</v>
      </c>
      <c r="C24" s="1" t="s">
        <v>14</v>
      </c>
      <c r="D24" s="1" t="s">
        <v>22</v>
      </c>
      <c r="E24" s="1" t="s">
        <v>33</v>
      </c>
      <c r="F24" s="16" t="s">
        <v>66</v>
      </c>
      <c r="G24" s="1" t="s">
        <v>72</v>
      </c>
      <c r="H24" s="1">
        <v>11.892324800000001</v>
      </c>
      <c r="I24" s="5">
        <v>34.685650899999999</v>
      </c>
      <c r="J24" s="14">
        <v>28441.8</v>
      </c>
      <c r="K24" s="14">
        <f t="shared" si="1"/>
        <v>25191.30857142857</v>
      </c>
      <c r="L24" s="8">
        <f t="shared" si="2"/>
        <v>3250.4914285714285</v>
      </c>
      <c r="M24" s="8">
        <f t="shared" si="3"/>
        <v>0.11428571428571428</v>
      </c>
      <c r="N24" s="1" t="s">
        <v>24</v>
      </c>
      <c r="O24" s="1">
        <v>0</v>
      </c>
      <c r="P24" s="1" t="s">
        <v>10</v>
      </c>
      <c r="Q24" s="9">
        <v>12366</v>
      </c>
      <c r="R24" s="14">
        <v>28441.8</v>
      </c>
    </row>
    <row r="25" spans="1:18">
      <c r="A25" s="1">
        <f t="shared" si="0"/>
        <v>24</v>
      </c>
      <c r="B25" s="1" t="s">
        <v>55</v>
      </c>
      <c r="C25" s="1" t="s">
        <v>14</v>
      </c>
      <c r="D25" s="1" t="s">
        <v>22</v>
      </c>
      <c r="E25" s="1" t="s">
        <v>33</v>
      </c>
      <c r="F25" s="16" t="s">
        <v>66</v>
      </c>
      <c r="G25" s="1" t="s">
        <v>72</v>
      </c>
      <c r="H25" s="1">
        <v>11.892324800000001</v>
      </c>
      <c r="I25" s="5">
        <v>34.685650899999999</v>
      </c>
      <c r="J25" s="14">
        <v>28441.8</v>
      </c>
      <c r="K25" s="14">
        <f t="shared" si="1"/>
        <v>25191.30857142857</v>
      </c>
      <c r="L25" s="8">
        <f t="shared" si="2"/>
        <v>3250.4914285714285</v>
      </c>
      <c r="M25" s="8">
        <f t="shared" si="3"/>
        <v>0.11428571428571428</v>
      </c>
      <c r="N25" s="1" t="s">
        <v>24</v>
      </c>
      <c r="O25" s="1">
        <v>1</v>
      </c>
      <c r="P25" s="1" t="s">
        <v>10</v>
      </c>
      <c r="Q25" s="9">
        <v>12366</v>
      </c>
      <c r="R25" s="14">
        <v>28441.8</v>
      </c>
    </row>
    <row r="26" spans="1:18">
      <c r="A26" s="1">
        <f t="shared" si="0"/>
        <v>25</v>
      </c>
      <c r="B26" s="1" t="s">
        <v>55</v>
      </c>
      <c r="C26" s="1" t="s">
        <v>14</v>
      </c>
      <c r="D26" s="1" t="s">
        <v>22</v>
      </c>
      <c r="E26" s="1" t="s">
        <v>33</v>
      </c>
      <c r="F26" s="16" t="s">
        <v>66</v>
      </c>
      <c r="G26" s="1" t="s">
        <v>72</v>
      </c>
      <c r="H26" s="1">
        <v>11.892324800000001</v>
      </c>
      <c r="I26" s="5">
        <v>34.685650899999999</v>
      </c>
      <c r="J26" s="14">
        <v>28441.8</v>
      </c>
      <c r="K26" s="14">
        <f t="shared" si="1"/>
        <v>25191.30857142857</v>
      </c>
      <c r="L26" s="8">
        <f t="shared" si="2"/>
        <v>3250.4914285714285</v>
      </c>
      <c r="M26" s="8">
        <f t="shared" si="3"/>
        <v>0.11428571428571428</v>
      </c>
      <c r="N26" s="1" t="s">
        <v>24</v>
      </c>
      <c r="O26" s="1">
        <v>0</v>
      </c>
      <c r="P26" s="1" t="s">
        <v>10</v>
      </c>
      <c r="Q26" s="9">
        <v>12366</v>
      </c>
      <c r="R26" s="14">
        <v>28441.8</v>
      </c>
    </row>
    <row r="27" spans="1:18">
      <c r="A27" s="1">
        <f t="shared" si="0"/>
        <v>26</v>
      </c>
      <c r="B27" s="1" t="s">
        <v>55</v>
      </c>
      <c r="C27" s="1" t="s">
        <v>14</v>
      </c>
      <c r="D27" s="1" t="s">
        <v>22</v>
      </c>
      <c r="E27" s="1" t="s">
        <v>33</v>
      </c>
      <c r="F27" s="16" t="s">
        <v>66</v>
      </c>
      <c r="G27" s="1" t="s">
        <v>72</v>
      </c>
      <c r="H27" s="1">
        <v>11.892324800000001</v>
      </c>
      <c r="I27" s="5">
        <v>34.685650899999999</v>
      </c>
      <c r="J27" s="14">
        <v>28441.8</v>
      </c>
      <c r="K27" s="14">
        <f t="shared" si="1"/>
        <v>25191.30857142857</v>
      </c>
      <c r="L27" s="8">
        <f t="shared" si="2"/>
        <v>3250.4914285714285</v>
      </c>
      <c r="M27" s="8">
        <f t="shared" si="3"/>
        <v>0.11428571428571428</v>
      </c>
      <c r="N27" s="1" t="s">
        <v>24</v>
      </c>
      <c r="O27" s="1">
        <v>0</v>
      </c>
      <c r="P27" s="1" t="s">
        <v>10</v>
      </c>
      <c r="Q27" s="9">
        <v>12366</v>
      </c>
      <c r="R27" s="14">
        <v>28441.8</v>
      </c>
    </row>
    <row r="28" spans="1:18">
      <c r="A28" s="1">
        <f t="shared" si="0"/>
        <v>27</v>
      </c>
      <c r="B28" s="1" t="s">
        <v>55</v>
      </c>
      <c r="C28" s="1" t="s">
        <v>14</v>
      </c>
      <c r="D28" s="1" t="s">
        <v>22</v>
      </c>
      <c r="E28" s="1" t="s">
        <v>33</v>
      </c>
      <c r="F28" s="16" t="s">
        <v>66</v>
      </c>
      <c r="G28" s="1" t="s">
        <v>72</v>
      </c>
      <c r="H28" s="1">
        <v>11.892324800000001</v>
      </c>
      <c r="I28" s="5">
        <v>34.685650899999999</v>
      </c>
      <c r="J28" s="14">
        <v>28441.8</v>
      </c>
      <c r="K28" s="14">
        <f t="shared" si="1"/>
        <v>25191.30857142857</v>
      </c>
      <c r="L28" s="8">
        <f t="shared" si="2"/>
        <v>3250.4914285714285</v>
      </c>
      <c r="M28" s="8">
        <f t="shared" si="3"/>
        <v>0.11428571428571428</v>
      </c>
      <c r="N28" s="1" t="s">
        <v>24</v>
      </c>
      <c r="O28" s="1">
        <v>1</v>
      </c>
      <c r="P28" s="1" t="s">
        <v>10</v>
      </c>
      <c r="Q28" s="9">
        <v>12366</v>
      </c>
      <c r="R28" s="14">
        <v>28441.8</v>
      </c>
    </row>
    <row r="29" spans="1:18">
      <c r="A29" s="1">
        <f t="shared" si="0"/>
        <v>28</v>
      </c>
      <c r="B29" s="1" t="s">
        <v>55</v>
      </c>
      <c r="C29" s="1" t="s">
        <v>14</v>
      </c>
      <c r="D29" s="1" t="s">
        <v>22</v>
      </c>
      <c r="E29" s="1" t="s">
        <v>33</v>
      </c>
      <c r="F29" s="16" t="s">
        <v>66</v>
      </c>
      <c r="G29" s="1" t="s">
        <v>72</v>
      </c>
      <c r="H29" s="1">
        <v>11.892324800000001</v>
      </c>
      <c r="I29" s="5">
        <v>34.685650899999999</v>
      </c>
      <c r="J29" s="14">
        <v>28441.8</v>
      </c>
      <c r="K29" s="14">
        <f t="shared" si="1"/>
        <v>25191.30857142857</v>
      </c>
      <c r="L29" s="8">
        <f t="shared" si="2"/>
        <v>3250.4914285714285</v>
      </c>
      <c r="M29" s="8">
        <f t="shared" si="3"/>
        <v>0.11428571428571428</v>
      </c>
      <c r="N29" s="1" t="s">
        <v>24</v>
      </c>
      <c r="O29" s="1">
        <v>0</v>
      </c>
      <c r="P29" s="1" t="s">
        <v>10</v>
      </c>
      <c r="Q29" s="9">
        <v>12366</v>
      </c>
      <c r="R29" s="14">
        <v>28441.8</v>
      </c>
    </row>
    <row r="30" spans="1:18">
      <c r="A30" s="1">
        <f t="shared" si="0"/>
        <v>29</v>
      </c>
      <c r="B30" s="1" t="s">
        <v>55</v>
      </c>
      <c r="C30" s="1" t="s">
        <v>14</v>
      </c>
      <c r="D30" s="1" t="s">
        <v>22</v>
      </c>
      <c r="E30" s="1" t="s">
        <v>33</v>
      </c>
      <c r="F30" s="16" t="s">
        <v>66</v>
      </c>
      <c r="G30" s="1" t="s">
        <v>72</v>
      </c>
      <c r="H30" s="1">
        <v>11.892324800000001</v>
      </c>
      <c r="I30" s="5">
        <v>34.685650899999999</v>
      </c>
      <c r="J30" s="14">
        <v>28441.8</v>
      </c>
      <c r="K30" s="14">
        <f t="shared" si="1"/>
        <v>25191.30857142857</v>
      </c>
      <c r="L30" s="8">
        <f t="shared" si="2"/>
        <v>3250.4914285714285</v>
      </c>
      <c r="M30" s="8">
        <f t="shared" si="3"/>
        <v>0.11428571428571428</v>
      </c>
      <c r="N30" s="1" t="s">
        <v>24</v>
      </c>
      <c r="O30" s="1">
        <v>0</v>
      </c>
      <c r="P30" s="1" t="s">
        <v>10</v>
      </c>
      <c r="Q30" s="9">
        <v>12366</v>
      </c>
      <c r="R30" s="14">
        <v>28441.8</v>
      </c>
    </row>
    <row r="31" spans="1:18">
      <c r="A31" s="1">
        <f t="shared" si="0"/>
        <v>30</v>
      </c>
      <c r="B31" s="1" t="s">
        <v>55</v>
      </c>
      <c r="C31" s="1" t="s">
        <v>14</v>
      </c>
      <c r="D31" s="1" t="s">
        <v>22</v>
      </c>
      <c r="E31" s="1" t="s">
        <v>33</v>
      </c>
      <c r="F31" s="16" t="s">
        <v>66</v>
      </c>
      <c r="G31" s="1" t="s">
        <v>72</v>
      </c>
      <c r="H31" s="1">
        <v>11.892324800000001</v>
      </c>
      <c r="I31" s="5">
        <v>34.685650899999999</v>
      </c>
      <c r="J31" s="14">
        <v>28441.8</v>
      </c>
      <c r="K31" s="14">
        <f t="shared" si="1"/>
        <v>25191.30857142857</v>
      </c>
      <c r="L31" s="8">
        <f t="shared" si="2"/>
        <v>3250.4914285714285</v>
      </c>
      <c r="M31" s="8">
        <f t="shared" si="3"/>
        <v>0.11428571428571428</v>
      </c>
      <c r="N31" s="1" t="s">
        <v>24</v>
      </c>
      <c r="O31" s="1">
        <v>0</v>
      </c>
      <c r="P31" s="1" t="s">
        <v>10</v>
      </c>
      <c r="Q31" s="9">
        <v>12366</v>
      </c>
      <c r="R31" s="14">
        <v>28441.8</v>
      </c>
    </row>
    <row r="32" spans="1:18">
      <c r="A32" s="1">
        <f t="shared" si="0"/>
        <v>31</v>
      </c>
      <c r="B32" s="1" t="s">
        <v>55</v>
      </c>
      <c r="C32" s="1" t="s">
        <v>14</v>
      </c>
      <c r="D32" s="1" t="s">
        <v>22</v>
      </c>
      <c r="E32" s="1" t="s">
        <v>33</v>
      </c>
      <c r="F32" s="16" t="s">
        <v>66</v>
      </c>
      <c r="G32" s="1" t="s">
        <v>72</v>
      </c>
      <c r="H32" s="1">
        <v>11.892324800000001</v>
      </c>
      <c r="I32" s="5">
        <v>34.685650899999999</v>
      </c>
      <c r="J32" s="14">
        <v>28441.8</v>
      </c>
      <c r="K32" s="14">
        <f t="shared" si="1"/>
        <v>25191.30857142857</v>
      </c>
      <c r="L32" s="8">
        <f t="shared" si="2"/>
        <v>3250.4914285714285</v>
      </c>
      <c r="M32" s="8">
        <f t="shared" si="3"/>
        <v>0.11428571428571428</v>
      </c>
      <c r="N32" s="1" t="s">
        <v>24</v>
      </c>
      <c r="O32" s="1">
        <v>0</v>
      </c>
      <c r="P32" s="1" t="s">
        <v>10</v>
      </c>
      <c r="Q32" s="9">
        <v>12366</v>
      </c>
      <c r="R32" s="14">
        <v>28441.8</v>
      </c>
    </row>
    <row r="33" spans="1:18">
      <c r="A33" s="1">
        <f t="shared" si="0"/>
        <v>32</v>
      </c>
      <c r="B33" s="1" t="s">
        <v>55</v>
      </c>
      <c r="C33" s="1" t="s">
        <v>14</v>
      </c>
      <c r="D33" s="1" t="s">
        <v>22</v>
      </c>
      <c r="E33" s="1" t="s">
        <v>33</v>
      </c>
      <c r="F33" s="16" t="s">
        <v>66</v>
      </c>
      <c r="G33" s="1" t="s">
        <v>72</v>
      </c>
      <c r="H33" s="1">
        <v>11.892324800000001</v>
      </c>
      <c r="I33" s="5">
        <v>34.685650899999999</v>
      </c>
      <c r="J33" s="14">
        <v>28441.8</v>
      </c>
      <c r="K33" s="14">
        <f t="shared" si="1"/>
        <v>25191.30857142857</v>
      </c>
      <c r="L33" s="8">
        <f t="shared" si="2"/>
        <v>3250.4914285714285</v>
      </c>
      <c r="M33" s="8">
        <f t="shared" si="3"/>
        <v>0.11428571428571428</v>
      </c>
      <c r="N33" s="1" t="s">
        <v>24</v>
      </c>
      <c r="O33" s="1">
        <v>0</v>
      </c>
      <c r="P33" s="1" t="s">
        <v>10</v>
      </c>
      <c r="Q33" s="9">
        <v>12366</v>
      </c>
      <c r="R33" s="14">
        <v>28441.8</v>
      </c>
    </row>
    <row r="34" spans="1:18">
      <c r="A34" s="1">
        <f t="shared" si="0"/>
        <v>33</v>
      </c>
      <c r="B34" s="1" t="s">
        <v>55</v>
      </c>
      <c r="C34" s="1" t="s">
        <v>14</v>
      </c>
      <c r="D34" s="1" t="s">
        <v>22</v>
      </c>
      <c r="E34" s="1" t="s">
        <v>33</v>
      </c>
      <c r="F34" s="16" t="s">
        <v>66</v>
      </c>
      <c r="G34" s="1" t="s">
        <v>72</v>
      </c>
      <c r="H34" s="1">
        <v>11.892324800000001</v>
      </c>
      <c r="I34" s="5">
        <v>34.685650899999999</v>
      </c>
      <c r="J34" s="14">
        <v>28441.8</v>
      </c>
      <c r="K34" s="14">
        <f t="shared" si="1"/>
        <v>25191.30857142857</v>
      </c>
      <c r="L34" s="8">
        <f t="shared" si="2"/>
        <v>3250.4914285714285</v>
      </c>
      <c r="M34" s="8">
        <f t="shared" si="3"/>
        <v>0.11428571428571428</v>
      </c>
      <c r="N34" s="1" t="s">
        <v>24</v>
      </c>
      <c r="O34" s="1">
        <v>0</v>
      </c>
      <c r="P34" s="1" t="s">
        <v>10</v>
      </c>
      <c r="Q34" s="9">
        <v>12366</v>
      </c>
      <c r="R34" s="14">
        <v>28441.8</v>
      </c>
    </row>
    <row r="35" spans="1:18">
      <c r="A35" s="1">
        <f t="shared" si="0"/>
        <v>34</v>
      </c>
      <c r="B35" s="1" t="s">
        <v>55</v>
      </c>
      <c r="C35" s="1" t="s">
        <v>14</v>
      </c>
      <c r="D35" s="1" t="s">
        <v>22</v>
      </c>
      <c r="E35" s="1" t="s">
        <v>33</v>
      </c>
      <c r="F35" s="16" t="s">
        <v>66</v>
      </c>
      <c r="G35" s="1" t="s">
        <v>72</v>
      </c>
      <c r="H35" s="1">
        <v>11.892324800000001</v>
      </c>
      <c r="I35" s="5">
        <v>34.685650899999999</v>
      </c>
      <c r="J35" s="14">
        <v>28441.8</v>
      </c>
      <c r="K35" s="14">
        <f t="shared" si="1"/>
        <v>25191.30857142857</v>
      </c>
      <c r="L35" s="8">
        <f t="shared" si="2"/>
        <v>3250.4914285714285</v>
      </c>
      <c r="M35" s="8">
        <f t="shared" si="3"/>
        <v>0.11428571428571428</v>
      </c>
      <c r="N35" s="1" t="s">
        <v>24</v>
      </c>
      <c r="O35" s="1">
        <v>0</v>
      </c>
      <c r="P35" s="1" t="s">
        <v>10</v>
      </c>
      <c r="Q35" s="9">
        <v>12366</v>
      </c>
      <c r="R35" s="14">
        <v>28441.8</v>
      </c>
    </row>
    <row r="36" spans="1:18">
      <c r="A36" s="1">
        <f t="shared" si="0"/>
        <v>35</v>
      </c>
      <c r="B36" s="1" t="s">
        <v>55</v>
      </c>
      <c r="C36" s="1" t="s">
        <v>14</v>
      </c>
      <c r="D36" s="1" t="s">
        <v>22</v>
      </c>
      <c r="E36" s="1" t="s">
        <v>33</v>
      </c>
      <c r="F36" s="16" t="s">
        <v>66</v>
      </c>
      <c r="G36" s="1" t="s">
        <v>72</v>
      </c>
      <c r="H36" s="1">
        <v>11.892324800000001</v>
      </c>
      <c r="I36" s="5">
        <v>34.685650899999999</v>
      </c>
      <c r="J36" s="14">
        <v>28441.8</v>
      </c>
      <c r="K36" s="14">
        <f t="shared" si="1"/>
        <v>25191.30857142857</v>
      </c>
      <c r="L36" s="8">
        <f t="shared" si="2"/>
        <v>3250.4914285714285</v>
      </c>
      <c r="M36" s="8">
        <f t="shared" si="3"/>
        <v>0.11428571428571428</v>
      </c>
      <c r="N36" s="1" t="s">
        <v>24</v>
      </c>
      <c r="O36" s="1">
        <v>0</v>
      </c>
      <c r="P36" s="1" t="s">
        <v>10</v>
      </c>
      <c r="Q36" s="9">
        <v>12366</v>
      </c>
      <c r="R36" s="14">
        <v>28441.8</v>
      </c>
    </row>
    <row r="37" spans="1:18">
      <c r="A37" s="1">
        <f t="shared" ref="A37:A100" si="4">A36+1</f>
        <v>36</v>
      </c>
      <c r="B37" s="1" t="s">
        <v>55</v>
      </c>
      <c r="C37" s="1" t="s">
        <v>14</v>
      </c>
      <c r="D37" s="1" t="s">
        <v>22</v>
      </c>
      <c r="E37" s="1" t="s">
        <v>33</v>
      </c>
      <c r="F37" s="16" t="s">
        <v>67</v>
      </c>
      <c r="G37" s="1" t="s">
        <v>75</v>
      </c>
      <c r="H37" s="1">
        <v>11.785454</v>
      </c>
      <c r="I37" s="5">
        <v>34.342139699999997</v>
      </c>
      <c r="J37" s="14">
        <v>62518.6</v>
      </c>
      <c r="K37" s="1">
        <f t="shared" si="1"/>
        <v>62518.6</v>
      </c>
      <c r="L37" s="1">
        <f t="shared" si="2"/>
        <v>0</v>
      </c>
      <c r="M37" s="1">
        <f>0/35</f>
        <v>0</v>
      </c>
      <c r="N37" s="1" t="s">
        <v>24</v>
      </c>
      <c r="O37" s="1">
        <v>0</v>
      </c>
      <c r="P37" s="1" t="s">
        <v>10</v>
      </c>
      <c r="Q37" s="9">
        <v>27182</v>
      </c>
      <c r="R37" s="14">
        <v>62518.6</v>
      </c>
    </row>
    <row r="38" spans="1:18">
      <c r="A38" s="1">
        <f t="shared" si="4"/>
        <v>37</v>
      </c>
      <c r="B38" s="1" t="s">
        <v>55</v>
      </c>
      <c r="C38" s="1" t="s">
        <v>14</v>
      </c>
      <c r="D38" s="1" t="s">
        <v>22</v>
      </c>
      <c r="E38" s="1" t="s">
        <v>33</v>
      </c>
      <c r="F38" s="16" t="s">
        <v>67</v>
      </c>
      <c r="G38" s="1" t="s">
        <v>75</v>
      </c>
      <c r="H38" s="1">
        <v>11.785454</v>
      </c>
      <c r="I38" s="5">
        <v>34.342139699999997</v>
      </c>
      <c r="J38" s="14">
        <v>62518.6</v>
      </c>
      <c r="K38" s="1">
        <f t="shared" si="1"/>
        <v>62518.6</v>
      </c>
      <c r="L38" s="1">
        <f t="shared" ref="L38:L71" si="5">M38*J38</f>
        <v>0</v>
      </c>
      <c r="M38" s="1">
        <f t="shared" ref="M38:M71" si="6">0/35</f>
        <v>0</v>
      </c>
      <c r="N38" s="1" t="s">
        <v>24</v>
      </c>
      <c r="O38" s="1">
        <v>0</v>
      </c>
      <c r="P38" s="1" t="s">
        <v>10</v>
      </c>
      <c r="Q38" s="9">
        <v>27182</v>
      </c>
      <c r="R38" s="14">
        <v>62518.6</v>
      </c>
    </row>
    <row r="39" spans="1:18">
      <c r="A39" s="1">
        <f t="shared" si="4"/>
        <v>38</v>
      </c>
      <c r="B39" s="1" t="s">
        <v>55</v>
      </c>
      <c r="C39" s="1" t="s">
        <v>14</v>
      </c>
      <c r="D39" s="1" t="s">
        <v>22</v>
      </c>
      <c r="E39" s="1" t="s">
        <v>33</v>
      </c>
      <c r="F39" s="16" t="s">
        <v>67</v>
      </c>
      <c r="G39" s="1" t="s">
        <v>75</v>
      </c>
      <c r="H39" s="1">
        <v>11.785454</v>
      </c>
      <c r="I39" s="5">
        <v>34.342139699999997</v>
      </c>
      <c r="J39" s="14">
        <v>62518.6</v>
      </c>
      <c r="K39" s="1">
        <f t="shared" si="1"/>
        <v>62518.6</v>
      </c>
      <c r="L39" s="1">
        <f t="shared" si="5"/>
        <v>0</v>
      </c>
      <c r="M39" s="1">
        <f t="shared" si="6"/>
        <v>0</v>
      </c>
      <c r="N39" s="1" t="s">
        <v>24</v>
      </c>
      <c r="O39" s="1">
        <v>0</v>
      </c>
      <c r="P39" s="1" t="s">
        <v>10</v>
      </c>
      <c r="Q39" s="9">
        <v>27182</v>
      </c>
      <c r="R39" s="14">
        <v>62518.6</v>
      </c>
    </row>
    <row r="40" spans="1:18">
      <c r="A40" s="1">
        <f t="shared" si="4"/>
        <v>39</v>
      </c>
      <c r="B40" s="1" t="s">
        <v>55</v>
      </c>
      <c r="C40" s="1" t="s">
        <v>14</v>
      </c>
      <c r="D40" s="1" t="s">
        <v>22</v>
      </c>
      <c r="E40" s="1" t="s">
        <v>33</v>
      </c>
      <c r="F40" s="16" t="s">
        <v>67</v>
      </c>
      <c r="G40" s="1" t="s">
        <v>75</v>
      </c>
      <c r="H40" s="1">
        <v>11.785454</v>
      </c>
      <c r="I40" s="5">
        <v>34.342139699999997</v>
      </c>
      <c r="J40" s="14">
        <v>62518.6</v>
      </c>
      <c r="K40" s="1">
        <f t="shared" si="1"/>
        <v>62518.6</v>
      </c>
      <c r="L40" s="1">
        <f t="shared" si="5"/>
        <v>0</v>
      </c>
      <c r="M40" s="1">
        <f t="shared" si="6"/>
        <v>0</v>
      </c>
      <c r="N40" s="1" t="s">
        <v>24</v>
      </c>
      <c r="O40" s="1">
        <v>0</v>
      </c>
      <c r="P40" s="1" t="s">
        <v>10</v>
      </c>
      <c r="Q40" s="9">
        <v>27182</v>
      </c>
      <c r="R40" s="14">
        <v>62518.6</v>
      </c>
    </row>
    <row r="41" spans="1:18">
      <c r="A41" s="1">
        <f t="shared" si="4"/>
        <v>40</v>
      </c>
      <c r="B41" s="1" t="s">
        <v>55</v>
      </c>
      <c r="C41" s="1" t="s">
        <v>14</v>
      </c>
      <c r="D41" s="1" t="s">
        <v>22</v>
      </c>
      <c r="E41" s="1" t="s">
        <v>33</v>
      </c>
      <c r="F41" s="16" t="s">
        <v>67</v>
      </c>
      <c r="G41" s="1" t="s">
        <v>75</v>
      </c>
      <c r="H41" s="1">
        <v>11.785454</v>
      </c>
      <c r="I41" s="5">
        <v>34.342139699999997</v>
      </c>
      <c r="J41" s="14">
        <v>62518.6</v>
      </c>
      <c r="K41" s="1">
        <f t="shared" si="1"/>
        <v>62518.6</v>
      </c>
      <c r="L41" s="1">
        <f t="shared" si="5"/>
        <v>0</v>
      </c>
      <c r="M41" s="1">
        <f t="shared" si="6"/>
        <v>0</v>
      </c>
      <c r="N41" s="1" t="s">
        <v>24</v>
      </c>
      <c r="O41" s="1">
        <v>0</v>
      </c>
      <c r="P41" s="1" t="s">
        <v>10</v>
      </c>
      <c r="Q41" s="9">
        <v>27182</v>
      </c>
      <c r="R41" s="14">
        <v>62518.6</v>
      </c>
    </row>
    <row r="42" spans="1:18">
      <c r="A42" s="1">
        <f t="shared" si="4"/>
        <v>41</v>
      </c>
      <c r="B42" s="1" t="s">
        <v>55</v>
      </c>
      <c r="C42" s="1" t="s">
        <v>14</v>
      </c>
      <c r="D42" s="1" t="s">
        <v>22</v>
      </c>
      <c r="E42" s="1" t="s">
        <v>33</v>
      </c>
      <c r="F42" s="16" t="s">
        <v>67</v>
      </c>
      <c r="G42" s="1" t="s">
        <v>75</v>
      </c>
      <c r="H42" s="1">
        <v>11.785454</v>
      </c>
      <c r="I42" s="5">
        <v>34.342139699999997</v>
      </c>
      <c r="J42" s="14">
        <v>62518.6</v>
      </c>
      <c r="K42" s="1">
        <f t="shared" si="1"/>
        <v>62518.6</v>
      </c>
      <c r="L42" s="1">
        <f t="shared" si="5"/>
        <v>0</v>
      </c>
      <c r="M42" s="1">
        <f t="shared" si="6"/>
        <v>0</v>
      </c>
      <c r="N42" s="1" t="s">
        <v>24</v>
      </c>
      <c r="O42" s="1">
        <v>0</v>
      </c>
      <c r="P42" s="1" t="s">
        <v>10</v>
      </c>
      <c r="Q42" s="9">
        <v>27182</v>
      </c>
      <c r="R42" s="14">
        <v>62518.6</v>
      </c>
    </row>
    <row r="43" spans="1:18">
      <c r="A43" s="1">
        <f t="shared" si="4"/>
        <v>42</v>
      </c>
      <c r="B43" s="1" t="s">
        <v>55</v>
      </c>
      <c r="C43" s="1" t="s">
        <v>14</v>
      </c>
      <c r="D43" s="1" t="s">
        <v>22</v>
      </c>
      <c r="E43" s="1" t="s">
        <v>33</v>
      </c>
      <c r="F43" s="16" t="s">
        <v>67</v>
      </c>
      <c r="G43" s="1" t="s">
        <v>75</v>
      </c>
      <c r="H43" s="1">
        <v>11.785454</v>
      </c>
      <c r="I43" s="5">
        <v>34.342139699999997</v>
      </c>
      <c r="J43" s="14">
        <v>62518.6</v>
      </c>
      <c r="K43" s="1">
        <f t="shared" si="1"/>
        <v>62518.6</v>
      </c>
      <c r="L43" s="1">
        <f t="shared" si="5"/>
        <v>0</v>
      </c>
      <c r="M43" s="1">
        <f t="shared" si="6"/>
        <v>0</v>
      </c>
      <c r="N43" s="1" t="s">
        <v>24</v>
      </c>
      <c r="O43" s="1">
        <v>0</v>
      </c>
      <c r="P43" s="1" t="s">
        <v>10</v>
      </c>
      <c r="Q43" s="9">
        <v>27182</v>
      </c>
      <c r="R43" s="14">
        <v>62518.6</v>
      </c>
    </row>
    <row r="44" spans="1:18">
      <c r="A44" s="1">
        <f t="shared" si="4"/>
        <v>43</v>
      </c>
      <c r="B44" s="1" t="s">
        <v>55</v>
      </c>
      <c r="C44" s="1" t="s">
        <v>14</v>
      </c>
      <c r="D44" s="1" t="s">
        <v>22</v>
      </c>
      <c r="E44" s="1" t="s">
        <v>33</v>
      </c>
      <c r="F44" s="16" t="s">
        <v>67</v>
      </c>
      <c r="G44" s="1" t="s">
        <v>75</v>
      </c>
      <c r="H44" s="1">
        <v>11.785454</v>
      </c>
      <c r="I44" s="5">
        <v>34.342139699999997</v>
      </c>
      <c r="J44" s="14">
        <v>62518.6</v>
      </c>
      <c r="K44" s="1">
        <f t="shared" si="1"/>
        <v>62518.6</v>
      </c>
      <c r="L44" s="1">
        <f t="shared" si="5"/>
        <v>0</v>
      </c>
      <c r="M44" s="1">
        <f t="shared" si="6"/>
        <v>0</v>
      </c>
      <c r="N44" s="1" t="s">
        <v>24</v>
      </c>
      <c r="O44" s="1">
        <v>0</v>
      </c>
      <c r="P44" s="1" t="s">
        <v>10</v>
      </c>
      <c r="Q44" s="9">
        <v>27182</v>
      </c>
      <c r="R44" s="14">
        <v>62518.6</v>
      </c>
    </row>
    <row r="45" spans="1:18">
      <c r="A45" s="1">
        <f t="shared" si="4"/>
        <v>44</v>
      </c>
      <c r="B45" s="1" t="s">
        <v>55</v>
      </c>
      <c r="C45" s="1" t="s">
        <v>14</v>
      </c>
      <c r="D45" s="1" t="s">
        <v>22</v>
      </c>
      <c r="E45" s="1" t="s">
        <v>33</v>
      </c>
      <c r="F45" s="16" t="s">
        <v>67</v>
      </c>
      <c r="G45" s="1" t="s">
        <v>75</v>
      </c>
      <c r="H45" s="1">
        <v>11.785454</v>
      </c>
      <c r="I45" s="5">
        <v>34.342139699999997</v>
      </c>
      <c r="J45" s="14">
        <v>62518.6</v>
      </c>
      <c r="K45" s="1">
        <f t="shared" si="1"/>
        <v>62518.6</v>
      </c>
      <c r="L45" s="1">
        <f t="shared" si="5"/>
        <v>0</v>
      </c>
      <c r="M45" s="1">
        <f t="shared" si="6"/>
        <v>0</v>
      </c>
      <c r="N45" s="1" t="s">
        <v>24</v>
      </c>
      <c r="O45" s="1">
        <v>0</v>
      </c>
      <c r="P45" s="1" t="s">
        <v>10</v>
      </c>
      <c r="Q45" s="9">
        <v>27182</v>
      </c>
      <c r="R45" s="14">
        <v>62518.6</v>
      </c>
    </row>
    <row r="46" spans="1:18">
      <c r="A46" s="1">
        <f t="shared" si="4"/>
        <v>45</v>
      </c>
      <c r="B46" s="1" t="s">
        <v>55</v>
      </c>
      <c r="C46" s="1" t="s">
        <v>14</v>
      </c>
      <c r="D46" s="1" t="s">
        <v>22</v>
      </c>
      <c r="E46" s="1" t="s">
        <v>33</v>
      </c>
      <c r="F46" s="16" t="s">
        <v>67</v>
      </c>
      <c r="G46" s="1" t="s">
        <v>75</v>
      </c>
      <c r="H46" s="1">
        <v>11.785454</v>
      </c>
      <c r="I46" s="5">
        <v>34.342139699999997</v>
      </c>
      <c r="J46" s="14">
        <v>62518.6</v>
      </c>
      <c r="K46" s="1">
        <f t="shared" si="1"/>
        <v>62518.6</v>
      </c>
      <c r="L46" s="1">
        <f t="shared" si="5"/>
        <v>0</v>
      </c>
      <c r="M46" s="1">
        <f t="shared" si="6"/>
        <v>0</v>
      </c>
      <c r="N46" s="1" t="s">
        <v>24</v>
      </c>
      <c r="O46" s="1">
        <v>0</v>
      </c>
      <c r="P46" s="1" t="s">
        <v>10</v>
      </c>
      <c r="Q46" s="9">
        <v>27182</v>
      </c>
      <c r="R46" s="14">
        <v>62518.6</v>
      </c>
    </row>
    <row r="47" spans="1:18">
      <c r="A47" s="1">
        <f t="shared" si="4"/>
        <v>46</v>
      </c>
      <c r="B47" s="1" t="s">
        <v>55</v>
      </c>
      <c r="C47" s="1" t="s">
        <v>14</v>
      </c>
      <c r="D47" s="1" t="s">
        <v>22</v>
      </c>
      <c r="E47" s="1" t="s">
        <v>33</v>
      </c>
      <c r="F47" s="16" t="s">
        <v>67</v>
      </c>
      <c r="G47" s="1" t="s">
        <v>75</v>
      </c>
      <c r="H47" s="1">
        <v>11.785454</v>
      </c>
      <c r="I47" s="5">
        <v>34.342139699999997</v>
      </c>
      <c r="J47" s="14">
        <v>62518.6</v>
      </c>
      <c r="K47" s="1">
        <f t="shared" si="1"/>
        <v>62518.6</v>
      </c>
      <c r="L47" s="1">
        <f t="shared" si="5"/>
        <v>0</v>
      </c>
      <c r="M47" s="1">
        <f t="shared" si="6"/>
        <v>0</v>
      </c>
      <c r="N47" s="1" t="s">
        <v>24</v>
      </c>
      <c r="O47" s="1">
        <v>0</v>
      </c>
      <c r="P47" s="1" t="s">
        <v>10</v>
      </c>
      <c r="Q47" s="9">
        <v>27182</v>
      </c>
      <c r="R47" s="14">
        <v>62518.6</v>
      </c>
    </row>
    <row r="48" spans="1:18">
      <c r="A48" s="1">
        <f t="shared" si="4"/>
        <v>47</v>
      </c>
      <c r="B48" s="1" t="s">
        <v>55</v>
      </c>
      <c r="C48" s="1" t="s">
        <v>14</v>
      </c>
      <c r="D48" s="1" t="s">
        <v>22</v>
      </c>
      <c r="E48" s="1" t="s">
        <v>33</v>
      </c>
      <c r="F48" s="16" t="s">
        <v>67</v>
      </c>
      <c r="G48" s="1" t="s">
        <v>75</v>
      </c>
      <c r="H48" s="1">
        <v>11.785454</v>
      </c>
      <c r="I48" s="5">
        <v>34.342139699999997</v>
      </c>
      <c r="J48" s="14">
        <v>62518.6</v>
      </c>
      <c r="K48" s="1">
        <f t="shared" si="1"/>
        <v>62518.6</v>
      </c>
      <c r="L48" s="1">
        <f t="shared" si="5"/>
        <v>0</v>
      </c>
      <c r="M48" s="1">
        <f t="shared" si="6"/>
        <v>0</v>
      </c>
      <c r="N48" s="1" t="s">
        <v>24</v>
      </c>
      <c r="O48" s="1">
        <v>0</v>
      </c>
      <c r="P48" s="1" t="s">
        <v>10</v>
      </c>
      <c r="Q48" s="9">
        <v>27182</v>
      </c>
      <c r="R48" s="14">
        <v>62518.6</v>
      </c>
    </row>
    <row r="49" spans="1:18">
      <c r="A49" s="1">
        <f t="shared" si="4"/>
        <v>48</v>
      </c>
      <c r="B49" s="1" t="s">
        <v>55</v>
      </c>
      <c r="C49" s="1" t="s">
        <v>14</v>
      </c>
      <c r="D49" s="1" t="s">
        <v>22</v>
      </c>
      <c r="E49" s="1" t="s">
        <v>33</v>
      </c>
      <c r="F49" s="16" t="s">
        <v>67</v>
      </c>
      <c r="G49" s="1" t="s">
        <v>75</v>
      </c>
      <c r="H49" s="1">
        <v>11.785454</v>
      </c>
      <c r="I49" s="5">
        <v>34.342139699999997</v>
      </c>
      <c r="J49" s="14">
        <v>62518.6</v>
      </c>
      <c r="K49" s="1">
        <f t="shared" si="1"/>
        <v>62518.6</v>
      </c>
      <c r="L49" s="1">
        <f t="shared" si="5"/>
        <v>0</v>
      </c>
      <c r="M49" s="1">
        <f t="shared" si="6"/>
        <v>0</v>
      </c>
      <c r="N49" s="1" t="s">
        <v>24</v>
      </c>
      <c r="O49" s="1">
        <v>0</v>
      </c>
      <c r="P49" s="1" t="s">
        <v>10</v>
      </c>
      <c r="Q49" s="9">
        <v>27182</v>
      </c>
      <c r="R49" s="14">
        <v>62518.6</v>
      </c>
    </row>
    <row r="50" spans="1:18">
      <c r="A50" s="1">
        <f t="shared" si="4"/>
        <v>49</v>
      </c>
      <c r="B50" s="1" t="s">
        <v>55</v>
      </c>
      <c r="C50" s="1" t="s">
        <v>14</v>
      </c>
      <c r="D50" s="1" t="s">
        <v>22</v>
      </c>
      <c r="E50" s="1" t="s">
        <v>33</v>
      </c>
      <c r="F50" s="16" t="s">
        <v>67</v>
      </c>
      <c r="G50" s="1" t="s">
        <v>75</v>
      </c>
      <c r="H50" s="1">
        <v>11.785454</v>
      </c>
      <c r="I50" s="5">
        <v>34.342139699999997</v>
      </c>
      <c r="J50" s="14">
        <v>62518.6</v>
      </c>
      <c r="K50" s="1">
        <f t="shared" si="1"/>
        <v>62518.6</v>
      </c>
      <c r="L50" s="1">
        <f t="shared" si="5"/>
        <v>0</v>
      </c>
      <c r="M50" s="1">
        <f t="shared" si="6"/>
        <v>0</v>
      </c>
      <c r="N50" s="1" t="s">
        <v>24</v>
      </c>
      <c r="O50" s="1">
        <v>0</v>
      </c>
      <c r="P50" s="1" t="s">
        <v>10</v>
      </c>
      <c r="Q50" s="9">
        <v>27182</v>
      </c>
      <c r="R50" s="14">
        <v>62518.6</v>
      </c>
    </row>
    <row r="51" spans="1:18">
      <c r="A51" s="1">
        <f t="shared" si="4"/>
        <v>50</v>
      </c>
      <c r="B51" s="1" t="s">
        <v>55</v>
      </c>
      <c r="C51" s="1" t="s">
        <v>14</v>
      </c>
      <c r="D51" s="1" t="s">
        <v>22</v>
      </c>
      <c r="E51" s="1" t="s">
        <v>33</v>
      </c>
      <c r="F51" s="16" t="s">
        <v>67</v>
      </c>
      <c r="G51" s="1" t="s">
        <v>75</v>
      </c>
      <c r="H51" s="1">
        <v>11.785454</v>
      </c>
      <c r="I51" s="5">
        <v>34.342139699999997</v>
      </c>
      <c r="J51" s="14">
        <v>62518.6</v>
      </c>
      <c r="K51" s="1">
        <f t="shared" si="1"/>
        <v>62518.6</v>
      </c>
      <c r="L51" s="1">
        <f t="shared" si="5"/>
        <v>0</v>
      </c>
      <c r="M51" s="1">
        <f t="shared" si="6"/>
        <v>0</v>
      </c>
      <c r="N51" s="1" t="s">
        <v>24</v>
      </c>
      <c r="O51" s="1">
        <v>0</v>
      </c>
      <c r="P51" s="1" t="s">
        <v>10</v>
      </c>
      <c r="Q51" s="9">
        <v>27182</v>
      </c>
      <c r="R51" s="14">
        <v>62518.6</v>
      </c>
    </row>
    <row r="52" spans="1:18">
      <c r="A52" s="1">
        <f t="shared" si="4"/>
        <v>51</v>
      </c>
      <c r="B52" s="1" t="s">
        <v>55</v>
      </c>
      <c r="C52" s="1" t="s">
        <v>14</v>
      </c>
      <c r="D52" s="1" t="s">
        <v>22</v>
      </c>
      <c r="E52" s="1" t="s">
        <v>33</v>
      </c>
      <c r="F52" s="16" t="s">
        <v>67</v>
      </c>
      <c r="G52" s="1" t="s">
        <v>75</v>
      </c>
      <c r="H52" s="1">
        <v>11.785454</v>
      </c>
      <c r="I52" s="5">
        <v>34.342139699999997</v>
      </c>
      <c r="J52" s="14">
        <v>62518.6</v>
      </c>
      <c r="K52" s="1">
        <f t="shared" si="1"/>
        <v>62518.6</v>
      </c>
      <c r="L52" s="1">
        <f t="shared" si="5"/>
        <v>0</v>
      </c>
      <c r="M52" s="1">
        <f t="shared" si="6"/>
        <v>0</v>
      </c>
      <c r="N52" s="1" t="s">
        <v>24</v>
      </c>
      <c r="O52" s="1">
        <v>0</v>
      </c>
      <c r="P52" s="1" t="s">
        <v>10</v>
      </c>
      <c r="Q52" s="9">
        <v>27182</v>
      </c>
      <c r="R52" s="14">
        <v>62518.6</v>
      </c>
    </row>
    <row r="53" spans="1:18">
      <c r="A53" s="1">
        <f t="shared" si="4"/>
        <v>52</v>
      </c>
      <c r="B53" s="1" t="s">
        <v>55</v>
      </c>
      <c r="C53" s="1" t="s">
        <v>14</v>
      </c>
      <c r="D53" s="1" t="s">
        <v>22</v>
      </c>
      <c r="E53" s="1" t="s">
        <v>33</v>
      </c>
      <c r="F53" s="16" t="s">
        <v>67</v>
      </c>
      <c r="G53" s="1" t="s">
        <v>75</v>
      </c>
      <c r="H53" s="1">
        <v>11.785454</v>
      </c>
      <c r="I53" s="5">
        <v>34.342139699999997</v>
      </c>
      <c r="J53" s="14">
        <v>62518.6</v>
      </c>
      <c r="K53" s="1">
        <f t="shared" si="1"/>
        <v>62518.6</v>
      </c>
      <c r="L53" s="1">
        <f t="shared" si="5"/>
        <v>0</v>
      </c>
      <c r="M53" s="1">
        <f t="shared" si="6"/>
        <v>0</v>
      </c>
      <c r="N53" s="1" t="s">
        <v>24</v>
      </c>
      <c r="O53" s="1">
        <v>0</v>
      </c>
      <c r="P53" s="1" t="s">
        <v>10</v>
      </c>
      <c r="Q53" s="9">
        <v>27182</v>
      </c>
      <c r="R53" s="14">
        <v>62518.6</v>
      </c>
    </row>
    <row r="54" spans="1:18">
      <c r="A54" s="1">
        <f t="shared" si="4"/>
        <v>53</v>
      </c>
      <c r="B54" s="1" t="s">
        <v>55</v>
      </c>
      <c r="C54" s="1" t="s">
        <v>14</v>
      </c>
      <c r="D54" s="1" t="s">
        <v>22</v>
      </c>
      <c r="E54" s="1" t="s">
        <v>33</v>
      </c>
      <c r="F54" s="16" t="s">
        <v>67</v>
      </c>
      <c r="G54" s="1" t="s">
        <v>75</v>
      </c>
      <c r="H54" s="1">
        <v>11.785454</v>
      </c>
      <c r="I54" s="5">
        <v>34.342139699999997</v>
      </c>
      <c r="J54" s="14">
        <v>62518.6</v>
      </c>
      <c r="K54" s="1">
        <f t="shared" si="1"/>
        <v>62518.6</v>
      </c>
      <c r="L54" s="1">
        <f t="shared" si="5"/>
        <v>0</v>
      </c>
      <c r="M54" s="1">
        <f t="shared" si="6"/>
        <v>0</v>
      </c>
      <c r="N54" s="1" t="s">
        <v>24</v>
      </c>
      <c r="O54" s="1">
        <v>0</v>
      </c>
      <c r="P54" s="1" t="s">
        <v>10</v>
      </c>
      <c r="Q54" s="9">
        <v>27182</v>
      </c>
      <c r="R54" s="14">
        <v>62518.6</v>
      </c>
    </row>
    <row r="55" spans="1:18">
      <c r="A55" s="1">
        <f t="shared" si="4"/>
        <v>54</v>
      </c>
      <c r="B55" s="1" t="s">
        <v>55</v>
      </c>
      <c r="C55" s="1" t="s">
        <v>14</v>
      </c>
      <c r="D55" s="1" t="s">
        <v>22</v>
      </c>
      <c r="E55" s="1" t="s">
        <v>33</v>
      </c>
      <c r="F55" s="16" t="s">
        <v>67</v>
      </c>
      <c r="G55" s="1" t="s">
        <v>75</v>
      </c>
      <c r="H55" s="1">
        <v>11.785454</v>
      </c>
      <c r="I55" s="5">
        <v>34.342139699999997</v>
      </c>
      <c r="J55" s="14">
        <v>62518.6</v>
      </c>
      <c r="K55" s="1">
        <f t="shared" si="1"/>
        <v>62518.6</v>
      </c>
      <c r="L55" s="1">
        <f t="shared" si="5"/>
        <v>0</v>
      </c>
      <c r="M55" s="1">
        <f t="shared" si="6"/>
        <v>0</v>
      </c>
      <c r="N55" s="1" t="s">
        <v>24</v>
      </c>
      <c r="O55" s="1">
        <v>0</v>
      </c>
      <c r="P55" s="1" t="s">
        <v>10</v>
      </c>
      <c r="Q55" s="9">
        <v>27182</v>
      </c>
      <c r="R55" s="14">
        <v>62518.6</v>
      </c>
    </row>
    <row r="56" spans="1:18">
      <c r="A56" s="1">
        <f t="shared" si="4"/>
        <v>55</v>
      </c>
      <c r="B56" s="1" t="s">
        <v>55</v>
      </c>
      <c r="C56" s="1" t="s">
        <v>14</v>
      </c>
      <c r="D56" s="1" t="s">
        <v>22</v>
      </c>
      <c r="E56" s="1" t="s">
        <v>33</v>
      </c>
      <c r="F56" s="16" t="s">
        <v>67</v>
      </c>
      <c r="G56" s="1" t="s">
        <v>75</v>
      </c>
      <c r="H56" s="1">
        <v>11.785454</v>
      </c>
      <c r="I56" s="5">
        <v>34.342139699999997</v>
      </c>
      <c r="J56" s="14">
        <v>62518.6</v>
      </c>
      <c r="K56" s="1">
        <f t="shared" si="1"/>
        <v>62518.6</v>
      </c>
      <c r="L56" s="1">
        <f t="shared" si="5"/>
        <v>0</v>
      </c>
      <c r="M56" s="1">
        <f t="shared" si="6"/>
        <v>0</v>
      </c>
      <c r="N56" s="1" t="s">
        <v>24</v>
      </c>
      <c r="O56" s="1">
        <v>0</v>
      </c>
      <c r="P56" s="1" t="s">
        <v>10</v>
      </c>
      <c r="Q56" s="9">
        <v>27182</v>
      </c>
      <c r="R56" s="14">
        <v>62518.6</v>
      </c>
    </row>
    <row r="57" spans="1:18">
      <c r="A57" s="1">
        <f t="shared" si="4"/>
        <v>56</v>
      </c>
      <c r="B57" s="1" t="s">
        <v>55</v>
      </c>
      <c r="C57" s="1" t="s">
        <v>14</v>
      </c>
      <c r="D57" s="1" t="s">
        <v>22</v>
      </c>
      <c r="E57" s="1" t="s">
        <v>33</v>
      </c>
      <c r="F57" s="16" t="s">
        <v>67</v>
      </c>
      <c r="G57" s="1" t="s">
        <v>75</v>
      </c>
      <c r="H57" s="1">
        <v>11.785454</v>
      </c>
      <c r="I57" s="5">
        <v>34.342139699999997</v>
      </c>
      <c r="J57" s="14">
        <v>62518.6</v>
      </c>
      <c r="K57" s="1">
        <f t="shared" si="1"/>
        <v>62518.6</v>
      </c>
      <c r="L57" s="1">
        <f t="shared" si="5"/>
        <v>0</v>
      </c>
      <c r="M57" s="1">
        <f t="shared" si="6"/>
        <v>0</v>
      </c>
      <c r="N57" s="1" t="s">
        <v>24</v>
      </c>
      <c r="O57" s="1">
        <v>0</v>
      </c>
      <c r="P57" s="1" t="s">
        <v>10</v>
      </c>
      <c r="Q57" s="9">
        <v>27182</v>
      </c>
      <c r="R57" s="14">
        <v>62518.6</v>
      </c>
    </row>
    <row r="58" spans="1:18">
      <c r="A58" s="1">
        <f t="shared" si="4"/>
        <v>57</v>
      </c>
      <c r="B58" s="1" t="s">
        <v>55</v>
      </c>
      <c r="C58" s="1" t="s">
        <v>14</v>
      </c>
      <c r="D58" s="1" t="s">
        <v>22</v>
      </c>
      <c r="E58" s="1" t="s">
        <v>33</v>
      </c>
      <c r="F58" s="16" t="s">
        <v>67</v>
      </c>
      <c r="G58" s="1" t="s">
        <v>75</v>
      </c>
      <c r="H58" s="1">
        <v>11.785454</v>
      </c>
      <c r="I58" s="5">
        <v>34.342139699999997</v>
      </c>
      <c r="J58" s="14">
        <v>62518.6</v>
      </c>
      <c r="K58" s="1">
        <f t="shared" si="1"/>
        <v>62518.6</v>
      </c>
      <c r="L58" s="1">
        <f t="shared" si="5"/>
        <v>0</v>
      </c>
      <c r="M58" s="1">
        <f t="shared" si="6"/>
        <v>0</v>
      </c>
      <c r="N58" s="1" t="s">
        <v>24</v>
      </c>
      <c r="O58" s="1">
        <v>0</v>
      </c>
      <c r="P58" s="1" t="s">
        <v>10</v>
      </c>
      <c r="Q58" s="9">
        <v>27182</v>
      </c>
      <c r="R58" s="14">
        <v>62518.6</v>
      </c>
    </row>
    <row r="59" spans="1:18">
      <c r="A59" s="1">
        <f t="shared" si="4"/>
        <v>58</v>
      </c>
      <c r="B59" s="1" t="s">
        <v>55</v>
      </c>
      <c r="C59" s="1" t="s">
        <v>14</v>
      </c>
      <c r="D59" s="1" t="s">
        <v>22</v>
      </c>
      <c r="E59" s="1" t="s">
        <v>33</v>
      </c>
      <c r="F59" s="16" t="s">
        <v>67</v>
      </c>
      <c r="G59" s="1" t="s">
        <v>75</v>
      </c>
      <c r="H59" s="1">
        <v>11.785454</v>
      </c>
      <c r="I59" s="5">
        <v>34.342139699999997</v>
      </c>
      <c r="J59" s="14">
        <v>62518.6</v>
      </c>
      <c r="K59" s="1">
        <f t="shared" si="1"/>
        <v>62518.6</v>
      </c>
      <c r="L59" s="1">
        <f t="shared" si="5"/>
        <v>0</v>
      </c>
      <c r="M59" s="1">
        <f t="shared" si="6"/>
        <v>0</v>
      </c>
      <c r="N59" s="1" t="s">
        <v>24</v>
      </c>
      <c r="O59" s="1">
        <v>0</v>
      </c>
      <c r="P59" s="1" t="s">
        <v>10</v>
      </c>
      <c r="Q59" s="9">
        <v>27182</v>
      </c>
      <c r="R59" s="14">
        <v>62518.6</v>
      </c>
    </row>
    <row r="60" spans="1:18">
      <c r="A60" s="1">
        <f t="shared" si="4"/>
        <v>59</v>
      </c>
      <c r="B60" s="1" t="s">
        <v>55</v>
      </c>
      <c r="C60" s="1" t="s">
        <v>14</v>
      </c>
      <c r="D60" s="1" t="s">
        <v>22</v>
      </c>
      <c r="E60" s="1" t="s">
        <v>33</v>
      </c>
      <c r="F60" s="16" t="s">
        <v>67</v>
      </c>
      <c r="G60" s="1" t="s">
        <v>75</v>
      </c>
      <c r="H60" s="1">
        <v>11.785454</v>
      </c>
      <c r="I60" s="5">
        <v>34.342139699999997</v>
      </c>
      <c r="J60" s="14">
        <v>62518.6</v>
      </c>
      <c r="K60" s="1">
        <f t="shared" si="1"/>
        <v>62518.6</v>
      </c>
      <c r="L60" s="1">
        <f t="shared" si="5"/>
        <v>0</v>
      </c>
      <c r="M60" s="1">
        <f t="shared" si="6"/>
        <v>0</v>
      </c>
      <c r="N60" s="1" t="s">
        <v>24</v>
      </c>
      <c r="O60" s="1">
        <v>0</v>
      </c>
      <c r="P60" s="1" t="s">
        <v>10</v>
      </c>
      <c r="Q60" s="9">
        <v>27182</v>
      </c>
      <c r="R60" s="14">
        <v>62518.6</v>
      </c>
    </row>
    <row r="61" spans="1:18">
      <c r="A61" s="1">
        <f t="shared" si="4"/>
        <v>60</v>
      </c>
      <c r="B61" s="1" t="s">
        <v>55</v>
      </c>
      <c r="C61" s="1" t="s">
        <v>14</v>
      </c>
      <c r="D61" s="1" t="s">
        <v>22</v>
      </c>
      <c r="E61" s="1" t="s">
        <v>33</v>
      </c>
      <c r="F61" s="16" t="s">
        <v>67</v>
      </c>
      <c r="G61" s="1" t="s">
        <v>75</v>
      </c>
      <c r="H61" s="1">
        <v>11.785454</v>
      </c>
      <c r="I61" s="5">
        <v>34.342139699999997</v>
      </c>
      <c r="J61" s="14">
        <v>62518.6</v>
      </c>
      <c r="K61" s="1">
        <f t="shared" si="1"/>
        <v>62518.6</v>
      </c>
      <c r="L61" s="1">
        <f t="shared" si="5"/>
        <v>0</v>
      </c>
      <c r="M61" s="1">
        <f t="shared" si="6"/>
        <v>0</v>
      </c>
      <c r="N61" s="1" t="s">
        <v>24</v>
      </c>
      <c r="O61" s="1">
        <v>0</v>
      </c>
      <c r="P61" s="1" t="s">
        <v>10</v>
      </c>
      <c r="Q61" s="9">
        <v>27182</v>
      </c>
      <c r="R61" s="14">
        <v>62518.6</v>
      </c>
    </row>
    <row r="62" spans="1:18">
      <c r="A62" s="1">
        <f t="shared" si="4"/>
        <v>61</v>
      </c>
      <c r="B62" s="1" t="s">
        <v>55</v>
      </c>
      <c r="C62" s="1" t="s">
        <v>14</v>
      </c>
      <c r="D62" s="1" t="s">
        <v>22</v>
      </c>
      <c r="E62" s="1" t="s">
        <v>33</v>
      </c>
      <c r="F62" s="16" t="s">
        <v>67</v>
      </c>
      <c r="G62" s="1" t="s">
        <v>75</v>
      </c>
      <c r="H62" s="1">
        <v>11.785454</v>
      </c>
      <c r="I62" s="5">
        <v>34.342139699999997</v>
      </c>
      <c r="J62" s="14">
        <v>62518.6</v>
      </c>
      <c r="K62" s="1">
        <f t="shared" si="1"/>
        <v>62518.6</v>
      </c>
      <c r="L62" s="1">
        <f t="shared" si="5"/>
        <v>0</v>
      </c>
      <c r="M62" s="1">
        <f t="shared" si="6"/>
        <v>0</v>
      </c>
      <c r="N62" s="1" t="s">
        <v>24</v>
      </c>
      <c r="O62" s="1">
        <v>0</v>
      </c>
      <c r="P62" s="1" t="s">
        <v>10</v>
      </c>
      <c r="Q62" s="9">
        <v>27182</v>
      </c>
      <c r="R62" s="14">
        <v>62518.6</v>
      </c>
    </row>
    <row r="63" spans="1:18">
      <c r="A63" s="1">
        <f t="shared" si="4"/>
        <v>62</v>
      </c>
      <c r="B63" s="1" t="s">
        <v>55</v>
      </c>
      <c r="C63" s="1" t="s">
        <v>14</v>
      </c>
      <c r="D63" s="1" t="s">
        <v>22</v>
      </c>
      <c r="E63" s="1" t="s">
        <v>33</v>
      </c>
      <c r="F63" s="16" t="s">
        <v>67</v>
      </c>
      <c r="G63" s="1" t="s">
        <v>75</v>
      </c>
      <c r="H63" s="1">
        <v>11.785454</v>
      </c>
      <c r="I63" s="5">
        <v>34.342139699999997</v>
      </c>
      <c r="J63" s="14">
        <v>62518.6</v>
      </c>
      <c r="K63" s="1">
        <f t="shared" si="1"/>
        <v>62518.6</v>
      </c>
      <c r="L63" s="1">
        <f t="shared" si="5"/>
        <v>0</v>
      </c>
      <c r="M63" s="1">
        <f t="shared" si="6"/>
        <v>0</v>
      </c>
      <c r="N63" s="1" t="s">
        <v>24</v>
      </c>
      <c r="O63" s="1">
        <v>0</v>
      </c>
      <c r="P63" s="1" t="s">
        <v>10</v>
      </c>
      <c r="Q63" s="9">
        <v>27182</v>
      </c>
      <c r="R63" s="14">
        <v>62518.6</v>
      </c>
    </row>
    <row r="64" spans="1:18">
      <c r="A64" s="1">
        <f t="shared" si="4"/>
        <v>63</v>
      </c>
      <c r="B64" s="1" t="s">
        <v>55</v>
      </c>
      <c r="C64" s="1" t="s">
        <v>14</v>
      </c>
      <c r="D64" s="1" t="s">
        <v>22</v>
      </c>
      <c r="E64" s="1" t="s">
        <v>33</v>
      </c>
      <c r="F64" s="16" t="s">
        <v>67</v>
      </c>
      <c r="G64" s="1" t="s">
        <v>75</v>
      </c>
      <c r="H64" s="1">
        <v>11.785454</v>
      </c>
      <c r="I64" s="5">
        <v>34.342139699999997</v>
      </c>
      <c r="J64" s="14">
        <v>62518.6</v>
      </c>
      <c r="K64" s="1">
        <f t="shared" si="1"/>
        <v>62518.6</v>
      </c>
      <c r="L64" s="1">
        <f t="shared" si="5"/>
        <v>0</v>
      </c>
      <c r="M64" s="1">
        <f t="shared" si="6"/>
        <v>0</v>
      </c>
      <c r="N64" s="1" t="s">
        <v>24</v>
      </c>
      <c r="O64" s="1">
        <v>0</v>
      </c>
      <c r="P64" s="1" t="s">
        <v>10</v>
      </c>
      <c r="Q64" s="9">
        <v>27182</v>
      </c>
      <c r="R64" s="14">
        <v>62518.6</v>
      </c>
    </row>
    <row r="65" spans="1:18">
      <c r="A65" s="1">
        <f t="shared" si="4"/>
        <v>64</v>
      </c>
      <c r="B65" s="1" t="s">
        <v>55</v>
      </c>
      <c r="C65" s="1" t="s">
        <v>14</v>
      </c>
      <c r="D65" s="1" t="s">
        <v>22</v>
      </c>
      <c r="E65" s="1" t="s">
        <v>33</v>
      </c>
      <c r="F65" s="16" t="s">
        <v>67</v>
      </c>
      <c r="G65" s="1" t="s">
        <v>75</v>
      </c>
      <c r="H65" s="1">
        <v>11.785454</v>
      </c>
      <c r="I65" s="5">
        <v>34.342139699999997</v>
      </c>
      <c r="J65" s="14">
        <v>62518.6</v>
      </c>
      <c r="K65" s="1">
        <f t="shared" si="1"/>
        <v>62518.6</v>
      </c>
      <c r="L65" s="1">
        <f t="shared" si="5"/>
        <v>0</v>
      </c>
      <c r="M65" s="1">
        <f t="shared" si="6"/>
        <v>0</v>
      </c>
      <c r="N65" s="1" t="s">
        <v>24</v>
      </c>
      <c r="O65" s="1">
        <v>0</v>
      </c>
      <c r="P65" s="1" t="s">
        <v>10</v>
      </c>
      <c r="Q65" s="9">
        <v>27182</v>
      </c>
      <c r="R65" s="14">
        <v>62518.6</v>
      </c>
    </row>
    <row r="66" spans="1:18">
      <c r="A66" s="1">
        <f t="shared" si="4"/>
        <v>65</v>
      </c>
      <c r="B66" s="1" t="s">
        <v>55</v>
      </c>
      <c r="C66" s="1" t="s">
        <v>14</v>
      </c>
      <c r="D66" s="1" t="s">
        <v>22</v>
      </c>
      <c r="E66" s="1" t="s">
        <v>33</v>
      </c>
      <c r="F66" s="16" t="s">
        <v>67</v>
      </c>
      <c r="G66" s="1" t="s">
        <v>75</v>
      </c>
      <c r="H66" s="1">
        <v>11.785454</v>
      </c>
      <c r="I66" s="5">
        <v>34.342139699999997</v>
      </c>
      <c r="J66" s="14">
        <v>62518.6</v>
      </c>
      <c r="K66" s="1">
        <f t="shared" si="1"/>
        <v>62518.6</v>
      </c>
      <c r="L66" s="1">
        <f t="shared" si="5"/>
        <v>0</v>
      </c>
      <c r="M66" s="1">
        <f t="shared" si="6"/>
        <v>0</v>
      </c>
      <c r="N66" s="1" t="s">
        <v>24</v>
      </c>
      <c r="O66" s="1">
        <v>0</v>
      </c>
      <c r="P66" s="1" t="s">
        <v>10</v>
      </c>
      <c r="Q66" s="9">
        <v>27182</v>
      </c>
      <c r="R66" s="14">
        <v>62518.6</v>
      </c>
    </row>
    <row r="67" spans="1:18">
      <c r="A67" s="1">
        <f t="shared" si="4"/>
        <v>66</v>
      </c>
      <c r="B67" s="1" t="s">
        <v>55</v>
      </c>
      <c r="C67" s="1" t="s">
        <v>14</v>
      </c>
      <c r="D67" s="1" t="s">
        <v>22</v>
      </c>
      <c r="E67" s="1" t="s">
        <v>33</v>
      </c>
      <c r="F67" s="16" t="s">
        <v>67</v>
      </c>
      <c r="G67" s="1" t="s">
        <v>75</v>
      </c>
      <c r="H67" s="1">
        <v>11.785454</v>
      </c>
      <c r="I67" s="5">
        <v>34.342139699999997</v>
      </c>
      <c r="J67" s="14">
        <v>62518.6</v>
      </c>
      <c r="K67" s="1">
        <f t="shared" ref="K67:K132" si="7">J67-L67</f>
        <v>62518.6</v>
      </c>
      <c r="L67" s="1">
        <f t="shared" si="5"/>
        <v>0</v>
      </c>
      <c r="M67" s="1">
        <f t="shared" si="6"/>
        <v>0</v>
      </c>
      <c r="N67" s="1" t="s">
        <v>24</v>
      </c>
      <c r="O67" s="1">
        <v>0</v>
      </c>
      <c r="P67" s="1" t="s">
        <v>10</v>
      </c>
      <c r="Q67" s="9">
        <v>27182</v>
      </c>
      <c r="R67" s="14">
        <v>62518.6</v>
      </c>
    </row>
    <row r="68" spans="1:18">
      <c r="A68" s="1">
        <f t="shared" si="4"/>
        <v>67</v>
      </c>
      <c r="B68" s="1" t="s">
        <v>55</v>
      </c>
      <c r="C68" s="1" t="s">
        <v>14</v>
      </c>
      <c r="D68" s="1" t="s">
        <v>22</v>
      </c>
      <c r="E68" s="1" t="s">
        <v>33</v>
      </c>
      <c r="F68" s="16" t="s">
        <v>67</v>
      </c>
      <c r="G68" s="1" t="s">
        <v>75</v>
      </c>
      <c r="H68" s="1">
        <v>11.785454</v>
      </c>
      <c r="I68" s="5">
        <v>34.342139699999997</v>
      </c>
      <c r="J68" s="14">
        <v>62518.6</v>
      </c>
      <c r="K68" s="1">
        <f t="shared" si="7"/>
        <v>62518.6</v>
      </c>
      <c r="L68" s="1">
        <f t="shared" si="5"/>
        <v>0</v>
      </c>
      <c r="M68" s="1">
        <f t="shared" si="6"/>
        <v>0</v>
      </c>
      <c r="N68" s="1" t="s">
        <v>24</v>
      </c>
      <c r="O68" s="1">
        <v>0</v>
      </c>
      <c r="P68" s="1" t="s">
        <v>10</v>
      </c>
      <c r="Q68" s="9">
        <v>27182</v>
      </c>
      <c r="R68" s="14">
        <v>62518.6</v>
      </c>
    </row>
    <row r="69" spans="1:18">
      <c r="A69" s="1">
        <f t="shared" si="4"/>
        <v>68</v>
      </c>
      <c r="B69" s="1" t="s">
        <v>55</v>
      </c>
      <c r="C69" s="1" t="s">
        <v>14</v>
      </c>
      <c r="D69" s="1" t="s">
        <v>22</v>
      </c>
      <c r="E69" s="1" t="s">
        <v>33</v>
      </c>
      <c r="F69" s="16" t="s">
        <v>67</v>
      </c>
      <c r="G69" s="1" t="s">
        <v>75</v>
      </c>
      <c r="H69" s="1">
        <v>11.785454</v>
      </c>
      <c r="I69" s="5">
        <v>34.342139699999997</v>
      </c>
      <c r="J69" s="14">
        <v>62518.6</v>
      </c>
      <c r="K69" s="1">
        <f t="shared" si="7"/>
        <v>62518.6</v>
      </c>
      <c r="L69" s="1">
        <f t="shared" si="5"/>
        <v>0</v>
      </c>
      <c r="M69" s="1">
        <f t="shared" si="6"/>
        <v>0</v>
      </c>
      <c r="N69" s="1" t="s">
        <v>24</v>
      </c>
      <c r="O69" s="1">
        <v>0</v>
      </c>
      <c r="P69" s="1" t="s">
        <v>10</v>
      </c>
      <c r="Q69" s="9">
        <v>27182</v>
      </c>
      <c r="R69" s="14">
        <v>62518.6</v>
      </c>
    </row>
    <row r="70" spans="1:18">
      <c r="A70" s="1">
        <f t="shared" si="4"/>
        <v>69</v>
      </c>
      <c r="B70" s="1" t="s">
        <v>55</v>
      </c>
      <c r="C70" s="1" t="s">
        <v>14</v>
      </c>
      <c r="D70" s="1" t="s">
        <v>22</v>
      </c>
      <c r="E70" s="1" t="s">
        <v>33</v>
      </c>
      <c r="F70" s="16" t="s">
        <v>67</v>
      </c>
      <c r="G70" s="1" t="s">
        <v>75</v>
      </c>
      <c r="H70" s="1">
        <v>11.785454</v>
      </c>
      <c r="I70" s="5">
        <v>34.342139699999997</v>
      </c>
      <c r="J70" s="14">
        <v>62518.6</v>
      </c>
      <c r="K70" s="1">
        <f t="shared" si="7"/>
        <v>62518.6</v>
      </c>
      <c r="L70" s="1">
        <f t="shared" si="5"/>
        <v>0</v>
      </c>
      <c r="M70" s="1">
        <f t="shared" si="6"/>
        <v>0</v>
      </c>
      <c r="N70" s="1" t="s">
        <v>24</v>
      </c>
      <c r="O70" s="1">
        <v>0</v>
      </c>
      <c r="P70" s="1" t="s">
        <v>10</v>
      </c>
      <c r="Q70" s="9">
        <v>27182</v>
      </c>
      <c r="R70" s="14">
        <v>62518.6</v>
      </c>
    </row>
    <row r="71" spans="1:18">
      <c r="A71" s="1">
        <f t="shared" si="4"/>
        <v>70</v>
      </c>
      <c r="B71" s="1" t="s">
        <v>55</v>
      </c>
      <c r="C71" s="1" t="s">
        <v>14</v>
      </c>
      <c r="D71" s="1" t="s">
        <v>22</v>
      </c>
      <c r="E71" s="1" t="s">
        <v>33</v>
      </c>
      <c r="F71" s="16" t="s">
        <v>67</v>
      </c>
      <c r="G71" s="1" t="s">
        <v>75</v>
      </c>
      <c r="H71" s="1">
        <v>11.785454</v>
      </c>
      <c r="I71" s="5">
        <v>34.342139699999997</v>
      </c>
      <c r="J71" s="14">
        <v>62518.6</v>
      </c>
      <c r="K71" s="1">
        <f t="shared" si="7"/>
        <v>62518.6</v>
      </c>
      <c r="L71" s="1">
        <f t="shared" si="5"/>
        <v>0</v>
      </c>
      <c r="M71" s="1">
        <f t="shared" si="6"/>
        <v>0</v>
      </c>
      <c r="N71" s="1" t="s">
        <v>24</v>
      </c>
      <c r="O71" s="1">
        <v>0</v>
      </c>
      <c r="P71" s="1" t="s">
        <v>10</v>
      </c>
      <c r="Q71" s="9">
        <v>27182</v>
      </c>
      <c r="R71" s="14">
        <v>62518.6</v>
      </c>
    </row>
    <row r="72" spans="1:18">
      <c r="A72" s="1">
        <f t="shared" si="4"/>
        <v>71</v>
      </c>
      <c r="B72" s="1" t="s">
        <v>55</v>
      </c>
      <c r="C72" s="1" t="s">
        <v>14</v>
      </c>
      <c r="D72" s="1" t="s">
        <v>22</v>
      </c>
      <c r="E72" s="1" t="s">
        <v>33</v>
      </c>
      <c r="F72" s="16" t="s">
        <v>68</v>
      </c>
      <c r="G72" s="10" t="s">
        <v>76</v>
      </c>
      <c r="J72" s="14">
        <v>13797.7</v>
      </c>
      <c r="K72" s="1">
        <f t="shared" si="7"/>
        <v>11498.083333333334</v>
      </c>
      <c r="L72" s="1">
        <f t="shared" ref="L72:L90" si="8">M72*J72</f>
        <v>2299.6166666666668</v>
      </c>
      <c r="M72" s="3">
        <f>3/18</f>
        <v>0.16666666666666666</v>
      </c>
      <c r="N72" s="1" t="s">
        <v>24</v>
      </c>
      <c r="O72" s="1">
        <v>0</v>
      </c>
      <c r="P72" s="1" t="s">
        <v>10</v>
      </c>
      <c r="Q72" s="9">
        <v>5999</v>
      </c>
      <c r="R72" s="14">
        <v>13797.7</v>
      </c>
    </row>
    <row r="73" spans="1:18">
      <c r="A73" s="1">
        <f t="shared" si="4"/>
        <v>72</v>
      </c>
      <c r="B73" s="1" t="s">
        <v>55</v>
      </c>
      <c r="C73" s="1" t="s">
        <v>14</v>
      </c>
      <c r="D73" s="1" t="s">
        <v>22</v>
      </c>
      <c r="E73" s="1" t="s">
        <v>33</v>
      </c>
      <c r="F73" s="16" t="s">
        <v>68</v>
      </c>
      <c r="G73" s="10" t="s">
        <v>76</v>
      </c>
      <c r="J73" s="14">
        <v>13797.7</v>
      </c>
      <c r="K73" s="1">
        <f t="shared" si="7"/>
        <v>11498.083333333334</v>
      </c>
      <c r="L73" s="1">
        <f t="shared" si="8"/>
        <v>2299.6166666666668</v>
      </c>
      <c r="M73" s="3">
        <f t="shared" ref="M73:M89" si="9">3/18</f>
        <v>0.16666666666666666</v>
      </c>
      <c r="N73" s="1" t="s">
        <v>24</v>
      </c>
      <c r="O73" s="1">
        <v>1</v>
      </c>
      <c r="P73" s="1" t="s">
        <v>10</v>
      </c>
      <c r="Q73" s="9">
        <v>5999</v>
      </c>
      <c r="R73" s="14">
        <v>13797.7</v>
      </c>
    </row>
    <row r="74" spans="1:18">
      <c r="A74" s="1">
        <f t="shared" si="4"/>
        <v>73</v>
      </c>
      <c r="B74" s="1" t="s">
        <v>55</v>
      </c>
      <c r="C74" s="1" t="s">
        <v>14</v>
      </c>
      <c r="D74" s="1" t="s">
        <v>22</v>
      </c>
      <c r="E74" s="1" t="s">
        <v>33</v>
      </c>
      <c r="F74" s="16" t="s">
        <v>68</v>
      </c>
      <c r="G74" s="10" t="s">
        <v>76</v>
      </c>
      <c r="J74" s="14">
        <v>13797.7</v>
      </c>
      <c r="K74" s="1">
        <f t="shared" si="7"/>
        <v>11498.083333333334</v>
      </c>
      <c r="L74" s="1">
        <f t="shared" si="8"/>
        <v>2299.6166666666668</v>
      </c>
      <c r="M74" s="3">
        <f t="shared" si="9"/>
        <v>0.16666666666666666</v>
      </c>
      <c r="N74" s="1" t="s">
        <v>24</v>
      </c>
      <c r="O74" s="1">
        <v>0</v>
      </c>
      <c r="P74" s="1" t="s">
        <v>10</v>
      </c>
      <c r="Q74" s="9">
        <v>5999</v>
      </c>
      <c r="R74" s="14">
        <v>13797.7</v>
      </c>
    </row>
    <row r="75" spans="1:18">
      <c r="A75" s="1">
        <f t="shared" si="4"/>
        <v>74</v>
      </c>
      <c r="B75" s="1" t="s">
        <v>55</v>
      </c>
      <c r="C75" s="1" t="s">
        <v>14</v>
      </c>
      <c r="D75" s="1" t="s">
        <v>22</v>
      </c>
      <c r="E75" s="1" t="s">
        <v>33</v>
      </c>
      <c r="F75" s="16" t="s">
        <v>68</v>
      </c>
      <c r="G75" s="10" t="s">
        <v>76</v>
      </c>
      <c r="J75" s="14">
        <v>13797.7</v>
      </c>
      <c r="K75" s="1">
        <f t="shared" si="7"/>
        <v>11498.083333333334</v>
      </c>
      <c r="L75" s="1">
        <f t="shared" si="8"/>
        <v>2299.6166666666668</v>
      </c>
      <c r="M75" s="3">
        <f t="shared" si="9"/>
        <v>0.16666666666666666</v>
      </c>
      <c r="N75" s="1" t="s">
        <v>24</v>
      </c>
      <c r="O75" s="1">
        <v>0</v>
      </c>
      <c r="P75" s="1" t="s">
        <v>10</v>
      </c>
      <c r="Q75" s="9">
        <v>5999</v>
      </c>
      <c r="R75" s="14">
        <v>13797.7</v>
      </c>
    </row>
    <row r="76" spans="1:18">
      <c r="A76" s="1">
        <f t="shared" si="4"/>
        <v>75</v>
      </c>
      <c r="B76" s="1" t="s">
        <v>55</v>
      </c>
      <c r="C76" s="1" t="s">
        <v>14</v>
      </c>
      <c r="D76" s="1" t="s">
        <v>22</v>
      </c>
      <c r="E76" s="1" t="s">
        <v>33</v>
      </c>
      <c r="F76" s="16" t="s">
        <v>68</v>
      </c>
      <c r="G76" s="10" t="s">
        <v>76</v>
      </c>
      <c r="J76" s="14">
        <v>13797.7</v>
      </c>
      <c r="K76" s="1">
        <f t="shared" si="7"/>
        <v>11498.083333333334</v>
      </c>
      <c r="L76" s="1">
        <f t="shared" si="8"/>
        <v>2299.6166666666668</v>
      </c>
      <c r="M76" s="3">
        <f t="shared" si="9"/>
        <v>0.16666666666666666</v>
      </c>
      <c r="N76" s="1" t="s">
        <v>24</v>
      </c>
      <c r="O76" s="1">
        <v>0</v>
      </c>
      <c r="P76" s="1" t="s">
        <v>10</v>
      </c>
      <c r="Q76" s="9">
        <v>5999</v>
      </c>
      <c r="R76" s="14">
        <v>13797.7</v>
      </c>
    </row>
    <row r="77" spans="1:18">
      <c r="A77" s="1">
        <f t="shared" si="4"/>
        <v>76</v>
      </c>
      <c r="B77" s="1" t="s">
        <v>55</v>
      </c>
      <c r="C77" s="1" t="s">
        <v>14</v>
      </c>
      <c r="D77" s="1" t="s">
        <v>22</v>
      </c>
      <c r="E77" s="1" t="s">
        <v>33</v>
      </c>
      <c r="F77" s="16" t="s">
        <v>68</v>
      </c>
      <c r="G77" s="10" t="s">
        <v>76</v>
      </c>
      <c r="J77" s="14">
        <v>13797.7</v>
      </c>
      <c r="K77" s="1">
        <f t="shared" si="7"/>
        <v>11498.083333333334</v>
      </c>
      <c r="L77" s="1">
        <f t="shared" si="8"/>
        <v>2299.6166666666668</v>
      </c>
      <c r="M77" s="3">
        <f t="shared" si="9"/>
        <v>0.16666666666666666</v>
      </c>
      <c r="N77" s="1" t="s">
        <v>24</v>
      </c>
      <c r="O77" s="1">
        <v>0</v>
      </c>
      <c r="P77" s="1" t="s">
        <v>10</v>
      </c>
      <c r="Q77" s="9">
        <v>5999</v>
      </c>
      <c r="R77" s="14">
        <v>13797.7</v>
      </c>
    </row>
    <row r="78" spans="1:18">
      <c r="A78" s="1">
        <f t="shared" si="4"/>
        <v>77</v>
      </c>
      <c r="B78" s="1" t="s">
        <v>55</v>
      </c>
      <c r="C78" s="1" t="s">
        <v>14</v>
      </c>
      <c r="D78" s="1" t="s">
        <v>22</v>
      </c>
      <c r="E78" s="1" t="s">
        <v>33</v>
      </c>
      <c r="F78" s="16" t="s">
        <v>68</v>
      </c>
      <c r="G78" s="10" t="s">
        <v>76</v>
      </c>
      <c r="J78" s="14">
        <v>13797.7</v>
      </c>
      <c r="K78" s="1">
        <f t="shared" si="7"/>
        <v>11498.083333333334</v>
      </c>
      <c r="L78" s="1">
        <f t="shared" si="8"/>
        <v>2299.6166666666668</v>
      </c>
      <c r="M78" s="3">
        <f t="shared" si="9"/>
        <v>0.16666666666666666</v>
      </c>
      <c r="N78" s="1" t="s">
        <v>24</v>
      </c>
      <c r="O78" s="1">
        <v>0</v>
      </c>
      <c r="P78" s="1" t="s">
        <v>10</v>
      </c>
      <c r="Q78" s="9">
        <v>5999</v>
      </c>
      <c r="R78" s="14">
        <v>13797.7</v>
      </c>
    </row>
    <row r="79" spans="1:18">
      <c r="A79" s="1">
        <f t="shared" si="4"/>
        <v>78</v>
      </c>
      <c r="B79" s="1" t="s">
        <v>55</v>
      </c>
      <c r="C79" s="1" t="s">
        <v>14</v>
      </c>
      <c r="D79" s="1" t="s">
        <v>22</v>
      </c>
      <c r="E79" s="1" t="s">
        <v>33</v>
      </c>
      <c r="F79" s="16" t="s">
        <v>68</v>
      </c>
      <c r="G79" s="10" t="s">
        <v>76</v>
      </c>
      <c r="J79" s="14">
        <v>13797.7</v>
      </c>
      <c r="K79" s="1">
        <f t="shared" si="7"/>
        <v>11498.083333333334</v>
      </c>
      <c r="L79" s="1">
        <f t="shared" si="8"/>
        <v>2299.6166666666668</v>
      </c>
      <c r="M79" s="3">
        <f t="shared" si="9"/>
        <v>0.16666666666666666</v>
      </c>
      <c r="N79" s="1" t="s">
        <v>24</v>
      </c>
      <c r="O79" s="1">
        <v>0</v>
      </c>
      <c r="P79" s="1" t="s">
        <v>10</v>
      </c>
      <c r="Q79" s="9">
        <v>5999</v>
      </c>
      <c r="R79" s="14">
        <v>13797.7</v>
      </c>
    </row>
    <row r="80" spans="1:18">
      <c r="A80" s="1">
        <f t="shared" si="4"/>
        <v>79</v>
      </c>
      <c r="B80" s="1" t="s">
        <v>55</v>
      </c>
      <c r="C80" s="1" t="s">
        <v>14</v>
      </c>
      <c r="D80" s="1" t="s">
        <v>22</v>
      </c>
      <c r="E80" s="1" t="s">
        <v>33</v>
      </c>
      <c r="F80" s="16" t="s">
        <v>68</v>
      </c>
      <c r="G80" s="10" t="s">
        <v>76</v>
      </c>
      <c r="J80" s="14">
        <v>13797.7</v>
      </c>
      <c r="K80" s="1">
        <f t="shared" si="7"/>
        <v>11498.083333333334</v>
      </c>
      <c r="L80" s="1">
        <f t="shared" si="8"/>
        <v>2299.6166666666668</v>
      </c>
      <c r="M80" s="3">
        <f t="shared" si="9"/>
        <v>0.16666666666666666</v>
      </c>
      <c r="N80" s="1" t="s">
        <v>24</v>
      </c>
      <c r="O80" s="1">
        <v>0</v>
      </c>
      <c r="P80" s="1" t="s">
        <v>10</v>
      </c>
      <c r="Q80" s="9">
        <v>5999</v>
      </c>
      <c r="R80" s="14">
        <v>13797.7</v>
      </c>
    </row>
    <row r="81" spans="1:18">
      <c r="A81" s="1">
        <f t="shared" si="4"/>
        <v>80</v>
      </c>
      <c r="B81" s="1" t="s">
        <v>55</v>
      </c>
      <c r="C81" s="1" t="s">
        <v>14</v>
      </c>
      <c r="D81" s="1" t="s">
        <v>22</v>
      </c>
      <c r="E81" s="1" t="s">
        <v>33</v>
      </c>
      <c r="F81" s="16" t="s">
        <v>68</v>
      </c>
      <c r="G81" s="10" t="s">
        <v>76</v>
      </c>
      <c r="J81" s="14">
        <v>13797.7</v>
      </c>
      <c r="K81" s="1">
        <f t="shared" si="7"/>
        <v>11498.083333333334</v>
      </c>
      <c r="L81" s="1">
        <f t="shared" si="8"/>
        <v>2299.6166666666668</v>
      </c>
      <c r="M81" s="3">
        <f t="shared" si="9"/>
        <v>0.16666666666666666</v>
      </c>
      <c r="N81" s="1" t="s">
        <v>24</v>
      </c>
      <c r="O81" s="1">
        <v>0</v>
      </c>
      <c r="P81" s="1" t="s">
        <v>10</v>
      </c>
      <c r="Q81" s="9">
        <v>5999</v>
      </c>
      <c r="R81" s="14">
        <v>13797.7</v>
      </c>
    </row>
    <row r="82" spans="1:18">
      <c r="A82" s="1">
        <f t="shared" si="4"/>
        <v>81</v>
      </c>
      <c r="B82" s="1" t="s">
        <v>55</v>
      </c>
      <c r="C82" s="1" t="s">
        <v>14</v>
      </c>
      <c r="D82" s="1" t="s">
        <v>22</v>
      </c>
      <c r="E82" s="1" t="s">
        <v>33</v>
      </c>
      <c r="F82" s="16" t="s">
        <v>68</v>
      </c>
      <c r="G82" s="10" t="s">
        <v>76</v>
      </c>
      <c r="J82" s="14">
        <v>13797.7</v>
      </c>
      <c r="K82" s="1">
        <f t="shared" si="7"/>
        <v>11498.083333333334</v>
      </c>
      <c r="L82" s="1">
        <f t="shared" si="8"/>
        <v>2299.6166666666668</v>
      </c>
      <c r="M82" s="3">
        <f t="shared" si="9"/>
        <v>0.16666666666666666</v>
      </c>
      <c r="N82" s="1" t="s">
        <v>24</v>
      </c>
      <c r="O82" s="1">
        <v>0</v>
      </c>
      <c r="P82" s="1" t="s">
        <v>10</v>
      </c>
      <c r="Q82" s="9">
        <v>5999</v>
      </c>
      <c r="R82" s="14">
        <v>13797.7</v>
      </c>
    </row>
    <row r="83" spans="1:18">
      <c r="A83" s="1">
        <f t="shared" si="4"/>
        <v>82</v>
      </c>
      <c r="B83" s="1" t="s">
        <v>55</v>
      </c>
      <c r="C83" s="1" t="s">
        <v>14</v>
      </c>
      <c r="D83" s="1" t="s">
        <v>22</v>
      </c>
      <c r="E83" s="1" t="s">
        <v>33</v>
      </c>
      <c r="F83" s="16" t="s">
        <v>68</v>
      </c>
      <c r="G83" s="10" t="s">
        <v>76</v>
      </c>
      <c r="J83" s="14">
        <v>13797.7</v>
      </c>
      <c r="K83" s="1">
        <f t="shared" si="7"/>
        <v>11498.083333333334</v>
      </c>
      <c r="L83" s="1">
        <f t="shared" si="8"/>
        <v>2299.6166666666668</v>
      </c>
      <c r="M83" s="3">
        <f t="shared" si="9"/>
        <v>0.16666666666666666</v>
      </c>
      <c r="N83" s="1" t="s">
        <v>24</v>
      </c>
      <c r="O83" s="1">
        <v>0</v>
      </c>
      <c r="P83" s="1" t="s">
        <v>10</v>
      </c>
      <c r="Q83" s="9">
        <v>5999</v>
      </c>
      <c r="R83" s="14">
        <v>13797.7</v>
      </c>
    </row>
    <row r="84" spans="1:18">
      <c r="A84" s="1">
        <f t="shared" si="4"/>
        <v>83</v>
      </c>
      <c r="B84" s="1" t="s">
        <v>55</v>
      </c>
      <c r="C84" s="1" t="s">
        <v>14</v>
      </c>
      <c r="D84" s="1" t="s">
        <v>22</v>
      </c>
      <c r="E84" s="1" t="s">
        <v>33</v>
      </c>
      <c r="F84" s="16" t="s">
        <v>68</v>
      </c>
      <c r="G84" s="10" t="s">
        <v>76</v>
      </c>
      <c r="J84" s="14">
        <v>13797.7</v>
      </c>
      <c r="K84" s="1">
        <f t="shared" si="7"/>
        <v>11498.083333333334</v>
      </c>
      <c r="L84" s="1">
        <f t="shared" si="8"/>
        <v>2299.6166666666668</v>
      </c>
      <c r="M84" s="3">
        <f t="shared" si="9"/>
        <v>0.16666666666666666</v>
      </c>
      <c r="N84" s="1" t="s">
        <v>24</v>
      </c>
      <c r="O84" s="1">
        <v>0</v>
      </c>
      <c r="P84" s="1" t="s">
        <v>10</v>
      </c>
      <c r="Q84" s="9">
        <v>5999</v>
      </c>
      <c r="R84" s="14">
        <v>13797.7</v>
      </c>
    </row>
    <row r="85" spans="1:18">
      <c r="A85" s="1">
        <f t="shared" si="4"/>
        <v>84</v>
      </c>
      <c r="B85" s="1" t="s">
        <v>55</v>
      </c>
      <c r="C85" s="1" t="s">
        <v>14</v>
      </c>
      <c r="D85" s="1" t="s">
        <v>22</v>
      </c>
      <c r="E85" s="1" t="s">
        <v>33</v>
      </c>
      <c r="F85" s="16" t="s">
        <v>68</v>
      </c>
      <c r="G85" s="10" t="s">
        <v>76</v>
      </c>
      <c r="J85" s="14">
        <v>13797.7</v>
      </c>
      <c r="K85" s="1">
        <f t="shared" si="7"/>
        <v>11498.083333333334</v>
      </c>
      <c r="L85" s="1">
        <f t="shared" si="8"/>
        <v>2299.6166666666668</v>
      </c>
      <c r="M85" s="3">
        <f t="shared" si="9"/>
        <v>0.16666666666666666</v>
      </c>
      <c r="N85" s="1" t="s">
        <v>24</v>
      </c>
      <c r="O85" s="1">
        <v>0</v>
      </c>
      <c r="P85" s="1" t="s">
        <v>10</v>
      </c>
      <c r="Q85" s="9">
        <v>5999</v>
      </c>
      <c r="R85" s="14">
        <v>13797.7</v>
      </c>
    </row>
    <row r="86" spans="1:18">
      <c r="A86" s="1">
        <f t="shared" si="4"/>
        <v>85</v>
      </c>
      <c r="B86" s="1" t="s">
        <v>55</v>
      </c>
      <c r="C86" s="1" t="s">
        <v>14</v>
      </c>
      <c r="D86" s="1" t="s">
        <v>22</v>
      </c>
      <c r="E86" s="1" t="s">
        <v>33</v>
      </c>
      <c r="F86" s="16" t="s">
        <v>68</v>
      </c>
      <c r="G86" s="10" t="s">
        <v>76</v>
      </c>
      <c r="J86" s="14">
        <v>13797.7</v>
      </c>
      <c r="K86" s="1">
        <f t="shared" si="7"/>
        <v>11498.083333333334</v>
      </c>
      <c r="L86" s="1">
        <f t="shared" si="8"/>
        <v>2299.6166666666668</v>
      </c>
      <c r="M86" s="3">
        <f t="shared" si="9"/>
        <v>0.16666666666666666</v>
      </c>
      <c r="N86" s="1" t="s">
        <v>24</v>
      </c>
      <c r="O86" s="1">
        <v>0</v>
      </c>
      <c r="P86" s="1" t="s">
        <v>10</v>
      </c>
      <c r="Q86" s="9">
        <v>5999</v>
      </c>
      <c r="R86" s="14">
        <v>13797.7</v>
      </c>
    </row>
    <row r="87" spans="1:18">
      <c r="A87" s="1">
        <f t="shared" si="4"/>
        <v>86</v>
      </c>
      <c r="B87" s="1" t="s">
        <v>55</v>
      </c>
      <c r="C87" s="1" t="s">
        <v>14</v>
      </c>
      <c r="D87" s="1" t="s">
        <v>22</v>
      </c>
      <c r="E87" s="1" t="s">
        <v>33</v>
      </c>
      <c r="F87" s="16" t="s">
        <v>68</v>
      </c>
      <c r="G87" s="10" t="s">
        <v>76</v>
      </c>
      <c r="J87" s="14">
        <v>13797.7</v>
      </c>
      <c r="K87" s="1">
        <f t="shared" si="7"/>
        <v>11498.083333333334</v>
      </c>
      <c r="L87" s="1">
        <f t="shared" si="8"/>
        <v>2299.6166666666668</v>
      </c>
      <c r="M87" s="3">
        <f t="shared" si="9"/>
        <v>0.16666666666666666</v>
      </c>
      <c r="N87" s="1" t="s">
        <v>24</v>
      </c>
      <c r="O87" s="1">
        <v>0</v>
      </c>
      <c r="P87" s="1" t="s">
        <v>10</v>
      </c>
      <c r="Q87" s="9">
        <v>5999</v>
      </c>
      <c r="R87" s="14">
        <v>13797.7</v>
      </c>
    </row>
    <row r="88" spans="1:18">
      <c r="A88" s="1">
        <f t="shared" si="4"/>
        <v>87</v>
      </c>
      <c r="B88" s="1" t="s">
        <v>55</v>
      </c>
      <c r="C88" s="1" t="s">
        <v>14</v>
      </c>
      <c r="D88" s="1" t="s">
        <v>22</v>
      </c>
      <c r="E88" s="1" t="s">
        <v>33</v>
      </c>
      <c r="F88" s="16" t="s">
        <v>68</v>
      </c>
      <c r="G88" s="10" t="s">
        <v>76</v>
      </c>
      <c r="J88" s="14">
        <v>13797.7</v>
      </c>
      <c r="K88" s="1">
        <f t="shared" si="7"/>
        <v>11498.083333333334</v>
      </c>
      <c r="L88" s="1">
        <f t="shared" si="8"/>
        <v>2299.6166666666668</v>
      </c>
      <c r="M88" s="3">
        <f t="shared" si="9"/>
        <v>0.16666666666666666</v>
      </c>
      <c r="N88" s="1" t="s">
        <v>24</v>
      </c>
      <c r="O88" s="1">
        <v>1</v>
      </c>
      <c r="P88" s="1" t="s">
        <v>10</v>
      </c>
      <c r="Q88" s="9">
        <v>5999</v>
      </c>
      <c r="R88" s="14">
        <v>13797.7</v>
      </c>
    </row>
    <row r="89" spans="1:18">
      <c r="A89" s="1">
        <f t="shared" si="4"/>
        <v>88</v>
      </c>
      <c r="B89" s="1" t="s">
        <v>55</v>
      </c>
      <c r="C89" s="1" t="s">
        <v>14</v>
      </c>
      <c r="D89" s="1" t="s">
        <v>22</v>
      </c>
      <c r="E89" s="1" t="s">
        <v>33</v>
      </c>
      <c r="F89" s="16" t="s">
        <v>68</v>
      </c>
      <c r="G89" s="10" t="s">
        <v>76</v>
      </c>
      <c r="J89" s="14">
        <v>13797.7</v>
      </c>
      <c r="K89" s="1">
        <f t="shared" si="7"/>
        <v>11498.083333333334</v>
      </c>
      <c r="L89" s="1">
        <f t="shared" si="8"/>
        <v>2299.6166666666668</v>
      </c>
      <c r="M89" s="3">
        <f t="shared" si="9"/>
        <v>0.16666666666666666</v>
      </c>
      <c r="N89" s="1" t="s">
        <v>24</v>
      </c>
      <c r="O89" s="1">
        <v>1</v>
      </c>
      <c r="P89" s="1" t="s">
        <v>10</v>
      </c>
      <c r="Q89" s="9">
        <v>5999</v>
      </c>
      <c r="R89" s="14">
        <v>13797.7</v>
      </c>
    </row>
    <row r="90" spans="1:18">
      <c r="A90" s="1">
        <f t="shared" si="4"/>
        <v>89</v>
      </c>
      <c r="B90" s="1" t="s">
        <v>55</v>
      </c>
      <c r="C90" s="1" t="s">
        <v>14</v>
      </c>
      <c r="D90" s="1" t="s">
        <v>22</v>
      </c>
      <c r="E90" s="1" t="s">
        <v>33</v>
      </c>
      <c r="F90" s="16" t="s">
        <v>68</v>
      </c>
      <c r="G90" s="10" t="s">
        <v>77</v>
      </c>
      <c r="J90" s="14">
        <v>17933.099999999999</v>
      </c>
      <c r="K90" s="1">
        <f t="shared" si="7"/>
        <v>15823.323529411764</v>
      </c>
      <c r="L90" s="1">
        <f t="shared" si="8"/>
        <v>2109.776470588235</v>
      </c>
      <c r="M90" s="8">
        <f>2/17</f>
        <v>0.11764705882352941</v>
      </c>
      <c r="N90" s="1" t="s">
        <v>24</v>
      </c>
      <c r="O90" s="1">
        <v>0</v>
      </c>
      <c r="P90" s="1" t="s">
        <v>10</v>
      </c>
      <c r="Q90" s="9">
        <v>7797</v>
      </c>
      <c r="R90" s="14">
        <v>17933.099999999999</v>
      </c>
    </row>
    <row r="91" spans="1:18">
      <c r="A91" s="1">
        <f t="shared" si="4"/>
        <v>90</v>
      </c>
      <c r="B91" s="1" t="s">
        <v>55</v>
      </c>
      <c r="C91" s="1" t="s">
        <v>14</v>
      </c>
      <c r="D91" s="1" t="s">
        <v>22</v>
      </c>
      <c r="E91" s="1" t="s">
        <v>33</v>
      </c>
      <c r="F91" s="16" t="s">
        <v>68</v>
      </c>
      <c r="G91" s="10" t="s">
        <v>77</v>
      </c>
      <c r="J91" s="14">
        <v>17933.099999999999</v>
      </c>
      <c r="K91" s="1">
        <f t="shared" si="7"/>
        <v>15823.323529411764</v>
      </c>
      <c r="L91" s="1">
        <f t="shared" ref="L91:L107" si="10">M91*J91</f>
        <v>2109.776470588235</v>
      </c>
      <c r="M91" s="8">
        <f t="shared" ref="M91:M106" si="11">2/17</f>
        <v>0.11764705882352941</v>
      </c>
      <c r="N91" s="1" t="s">
        <v>24</v>
      </c>
      <c r="O91" s="1">
        <v>0</v>
      </c>
      <c r="P91" s="1" t="s">
        <v>10</v>
      </c>
      <c r="Q91" s="9">
        <v>7797</v>
      </c>
      <c r="R91" s="14">
        <v>17933.099999999999</v>
      </c>
    </row>
    <row r="92" spans="1:18">
      <c r="A92" s="1">
        <f t="shared" si="4"/>
        <v>91</v>
      </c>
      <c r="B92" s="1" t="s">
        <v>55</v>
      </c>
      <c r="C92" s="1" t="s">
        <v>14</v>
      </c>
      <c r="D92" s="1" t="s">
        <v>22</v>
      </c>
      <c r="E92" s="1" t="s">
        <v>33</v>
      </c>
      <c r="F92" s="16" t="s">
        <v>68</v>
      </c>
      <c r="G92" s="10" t="s">
        <v>77</v>
      </c>
      <c r="I92" s="12"/>
      <c r="J92" s="14">
        <v>17933.099999999999</v>
      </c>
      <c r="K92" s="1">
        <f t="shared" si="7"/>
        <v>15823.323529411764</v>
      </c>
      <c r="L92" s="1">
        <f t="shared" si="10"/>
        <v>2109.776470588235</v>
      </c>
      <c r="M92" s="8">
        <f t="shared" si="11"/>
        <v>0.11764705882352941</v>
      </c>
      <c r="N92" s="1" t="s">
        <v>24</v>
      </c>
      <c r="O92" s="1">
        <v>1</v>
      </c>
      <c r="P92" s="1" t="s">
        <v>10</v>
      </c>
      <c r="Q92" s="9">
        <v>7797</v>
      </c>
      <c r="R92" s="14">
        <v>17933.099999999999</v>
      </c>
    </row>
    <row r="93" spans="1:18">
      <c r="A93" s="1">
        <f t="shared" si="4"/>
        <v>92</v>
      </c>
      <c r="B93" s="1" t="s">
        <v>55</v>
      </c>
      <c r="C93" s="1" t="s">
        <v>14</v>
      </c>
      <c r="D93" s="1" t="s">
        <v>22</v>
      </c>
      <c r="E93" s="1" t="s">
        <v>33</v>
      </c>
      <c r="F93" s="16" t="s">
        <v>68</v>
      </c>
      <c r="G93" s="10" t="s">
        <v>77</v>
      </c>
      <c r="I93" s="12"/>
      <c r="J93" s="14">
        <v>17933.099999999999</v>
      </c>
      <c r="K93" s="1">
        <f t="shared" si="7"/>
        <v>15823.323529411764</v>
      </c>
      <c r="L93" s="1">
        <f t="shared" si="10"/>
        <v>2109.776470588235</v>
      </c>
      <c r="M93" s="8">
        <f t="shared" si="11"/>
        <v>0.11764705882352941</v>
      </c>
      <c r="N93" s="1" t="s">
        <v>24</v>
      </c>
      <c r="O93" s="1">
        <v>0</v>
      </c>
      <c r="P93" s="1" t="s">
        <v>10</v>
      </c>
      <c r="Q93" s="9">
        <v>7797</v>
      </c>
      <c r="R93" s="14">
        <v>17933.099999999999</v>
      </c>
    </row>
    <row r="94" spans="1:18">
      <c r="A94" s="1">
        <f t="shared" si="4"/>
        <v>93</v>
      </c>
      <c r="B94" s="1" t="s">
        <v>55</v>
      </c>
      <c r="C94" s="1" t="s">
        <v>14</v>
      </c>
      <c r="D94" s="1" t="s">
        <v>22</v>
      </c>
      <c r="E94" s="1" t="s">
        <v>33</v>
      </c>
      <c r="F94" s="16" t="s">
        <v>68</v>
      </c>
      <c r="G94" s="10" t="s">
        <v>77</v>
      </c>
      <c r="I94" s="12"/>
      <c r="J94" s="14">
        <v>17933.099999999999</v>
      </c>
      <c r="K94" s="1">
        <f t="shared" si="7"/>
        <v>15823.323529411764</v>
      </c>
      <c r="L94" s="1">
        <f t="shared" si="10"/>
        <v>2109.776470588235</v>
      </c>
      <c r="M94" s="8">
        <f t="shared" si="11"/>
        <v>0.11764705882352941</v>
      </c>
      <c r="N94" s="1" t="s">
        <v>24</v>
      </c>
      <c r="O94" s="1">
        <v>0</v>
      </c>
      <c r="P94" s="1" t="s">
        <v>10</v>
      </c>
      <c r="Q94" s="9">
        <v>7797</v>
      </c>
      <c r="R94" s="14">
        <v>17933.099999999999</v>
      </c>
    </row>
    <row r="95" spans="1:18">
      <c r="A95" s="1">
        <f t="shared" si="4"/>
        <v>94</v>
      </c>
      <c r="B95" s="1" t="s">
        <v>55</v>
      </c>
      <c r="C95" s="1" t="s">
        <v>14</v>
      </c>
      <c r="D95" s="1" t="s">
        <v>22</v>
      </c>
      <c r="E95" s="1" t="s">
        <v>33</v>
      </c>
      <c r="F95" s="16" t="s">
        <v>68</v>
      </c>
      <c r="G95" s="10" t="s">
        <v>77</v>
      </c>
      <c r="I95" s="12"/>
      <c r="J95" s="14">
        <v>17933.099999999999</v>
      </c>
      <c r="K95" s="1">
        <f t="shared" si="7"/>
        <v>15823.323529411764</v>
      </c>
      <c r="L95" s="1">
        <f t="shared" si="10"/>
        <v>2109.776470588235</v>
      </c>
      <c r="M95" s="8">
        <f t="shared" si="11"/>
        <v>0.11764705882352941</v>
      </c>
      <c r="N95" s="1" t="s">
        <v>24</v>
      </c>
      <c r="O95" s="1">
        <v>0</v>
      </c>
      <c r="P95" s="1" t="s">
        <v>10</v>
      </c>
      <c r="Q95" s="9">
        <v>7797</v>
      </c>
      <c r="R95" s="14">
        <v>17933.099999999999</v>
      </c>
    </row>
    <row r="96" spans="1:18">
      <c r="A96" s="1">
        <f t="shared" si="4"/>
        <v>95</v>
      </c>
      <c r="B96" s="1" t="s">
        <v>55</v>
      </c>
      <c r="C96" s="1" t="s">
        <v>14</v>
      </c>
      <c r="D96" s="1" t="s">
        <v>22</v>
      </c>
      <c r="E96" s="1" t="s">
        <v>33</v>
      </c>
      <c r="F96" s="16" t="s">
        <v>68</v>
      </c>
      <c r="G96" s="10" t="s">
        <v>77</v>
      </c>
      <c r="I96" s="12"/>
      <c r="J96" s="14">
        <v>17933.099999999999</v>
      </c>
      <c r="K96" s="1">
        <f t="shared" si="7"/>
        <v>15823.323529411764</v>
      </c>
      <c r="L96" s="1">
        <f t="shared" si="10"/>
        <v>2109.776470588235</v>
      </c>
      <c r="M96" s="8">
        <f t="shared" si="11"/>
        <v>0.11764705882352941</v>
      </c>
      <c r="N96" s="1" t="s">
        <v>24</v>
      </c>
      <c r="O96" s="1">
        <v>0</v>
      </c>
      <c r="P96" s="1" t="s">
        <v>10</v>
      </c>
      <c r="Q96" s="9">
        <v>7797</v>
      </c>
      <c r="R96" s="14">
        <v>17933.099999999999</v>
      </c>
    </row>
    <row r="97" spans="1:18">
      <c r="A97" s="1">
        <f t="shared" si="4"/>
        <v>96</v>
      </c>
      <c r="B97" s="1" t="s">
        <v>55</v>
      </c>
      <c r="C97" s="1" t="s">
        <v>14</v>
      </c>
      <c r="D97" s="1" t="s">
        <v>22</v>
      </c>
      <c r="E97" s="1" t="s">
        <v>33</v>
      </c>
      <c r="F97" s="16" t="s">
        <v>68</v>
      </c>
      <c r="G97" s="10" t="s">
        <v>77</v>
      </c>
      <c r="I97" s="12"/>
      <c r="J97" s="14">
        <v>17933.099999999999</v>
      </c>
      <c r="K97" s="1">
        <f t="shared" si="7"/>
        <v>15823.323529411764</v>
      </c>
      <c r="L97" s="1">
        <f t="shared" si="10"/>
        <v>2109.776470588235</v>
      </c>
      <c r="M97" s="8">
        <f t="shared" si="11"/>
        <v>0.11764705882352941</v>
      </c>
      <c r="N97" s="1" t="s">
        <v>24</v>
      </c>
      <c r="O97" s="1">
        <v>0</v>
      </c>
      <c r="P97" s="1" t="s">
        <v>10</v>
      </c>
      <c r="Q97" s="9">
        <v>7797</v>
      </c>
      <c r="R97" s="14">
        <v>17933.099999999999</v>
      </c>
    </row>
    <row r="98" spans="1:18">
      <c r="A98" s="1">
        <f t="shared" si="4"/>
        <v>97</v>
      </c>
      <c r="B98" s="1" t="s">
        <v>55</v>
      </c>
      <c r="C98" s="1" t="s">
        <v>14</v>
      </c>
      <c r="D98" s="1" t="s">
        <v>22</v>
      </c>
      <c r="E98" s="1" t="s">
        <v>33</v>
      </c>
      <c r="F98" s="16" t="s">
        <v>68</v>
      </c>
      <c r="G98" s="10" t="s">
        <v>77</v>
      </c>
      <c r="I98" s="12"/>
      <c r="J98" s="14">
        <v>17933.099999999999</v>
      </c>
      <c r="K98" s="1">
        <f t="shared" si="7"/>
        <v>15823.323529411764</v>
      </c>
      <c r="L98" s="1">
        <f t="shared" si="10"/>
        <v>2109.776470588235</v>
      </c>
      <c r="M98" s="8">
        <f t="shared" si="11"/>
        <v>0.11764705882352941</v>
      </c>
      <c r="N98" s="1" t="s">
        <v>24</v>
      </c>
      <c r="O98" s="1">
        <v>0</v>
      </c>
      <c r="P98" s="1" t="s">
        <v>10</v>
      </c>
      <c r="Q98" s="9">
        <v>7797</v>
      </c>
      <c r="R98" s="14">
        <v>17933.099999999999</v>
      </c>
    </row>
    <row r="99" spans="1:18">
      <c r="A99" s="1">
        <f t="shared" si="4"/>
        <v>98</v>
      </c>
      <c r="B99" s="1" t="s">
        <v>55</v>
      </c>
      <c r="C99" s="1" t="s">
        <v>14</v>
      </c>
      <c r="D99" s="1" t="s">
        <v>22</v>
      </c>
      <c r="E99" s="1" t="s">
        <v>33</v>
      </c>
      <c r="F99" s="16" t="s">
        <v>68</v>
      </c>
      <c r="G99" s="10" t="s">
        <v>77</v>
      </c>
      <c r="I99" s="12"/>
      <c r="J99" s="14">
        <v>17933.099999999999</v>
      </c>
      <c r="K99" s="1">
        <f t="shared" si="7"/>
        <v>15823.323529411764</v>
      </c>
      <c r="L99" s="1">
        <f t="shared" si="10"/>
        <v>2109.776470588235</v>
      </c>
      <c r="M99" s="8">
        <f t="shared" si="11"/>
        <v>0.11764705882352941</v>
      </c>
      <c r="N99" s="1" t="s">
        <v>24</v>
      </c>
      <c r="O99" s="1">
        <v>0</v>
      </c>
      <c r="P99" s="1" t="s">
        <v>10</v>
      </c>
      <c r="Q99" s="9">
        <v>7797</v>
      </c>
      <c r="R99" s="14">
        <v>17933.099999999999</v>
      </c>
    </row>
    <row r="100" spans="1:18">
      <c r="A100" s="1">
        <f t="shared" si="4"/>
        <v>99</v>
      </c>
      <c r="B100" s="1" t="s">
        <v>55</v>
      </c>
      <c r="C100" s="1" t="s">
        <v>14</v>
      </c>
      <c r="D100" s="1" t="s">
        <v>22</v>
      </c>
      <c r="E100" s="1" t="s">
        <v>33</v>
      </c>
      <c r="F100" s="16" t="s">
        <v>68</v>
      </c>
      <c r="G100" s="10" t="s">
        <v>77</v>
      </c>
      <c r="I100" s="12"/>
      <c r="J100" s="14">
        <v>17933.099999999999</v>
      </c>
      <c r="K100" s="1">
        <f t="shared" si="7"/>
        <v>15823.323529411764</v>
      </c>
      <c r="L100" s="1">
        <f t="shared" si="10"/>
        <v>2109.776470588235</v>
      </c>
      <c r="M100" s="8">
        <f t="shared" si="11"/>
        <v>0.11764705882352941</v>
      </c>
      <c r="N100" s="1" t="s">
        <v>24</v>
      </c>
      <c r="O100" s="1">
        <v>0</v>
      </c>
      <c r="P100" s="1" t="s">
        <v>10</v>
      </c>
      <c r="Q100" s="9">
        <v>7797</v>
      </c>
      <c r="R100" s="14">
        <v>17933.099999999999</v>
      </c>
    </row>
    <row r="101" spans="1:18">
      <c r="A101" s="1">
        <f t="shared" ref="A101:A164" si="12">A100+1</f>
        <v>100</v>
      </c>
      <c r="B101" s="1" t="s">
        <v>55</v>
      </c>
      <c r="C101" s="1" t="s">
        <v>14</v>
      </c>
      <c r="D101" s="1" t="s">
        <v>22</v>
      </c>
      <c r="E101" s="1" t="s">
        <v>33</v>
      </c>
      <c r="F101" s="16" t="s">
        <v>68</v>
      </c>
      <c r="G101" s="10" t="s">
        <v>77</v>
      </c>
      <c r="I101" s="12"/>
      <c r="J101" s="14">
        <v>17933.099999999999</v>
      </c>
      <c r="K101" s="1">
        <f t="shared" si="7"/>
        <v>15823.323529411764</v>
      </c>
      <c r="L101" s="1">
        <f t="shared" si="10"/>
        <v>2109.776470588235</v>
      </c>
      <c r="M101" s="8">
        <f t="shared" si="11"/>
        <v>0.11764705882352941</v>
      </c>
      <c r="N101" s="1" t="s">
        <v>24</v>
      </c>
      <c r="O101" s="1">
        <v>0</v>
      </c>
      <c r="P101" s="1" t="s">
        <v>10</v>
      </c>
      <c r="Q101" s="9">
        <v>7797</v>
      </c>
      <c r="R101" s="14">
        <v>17933.099999999999</v>
      </c>
    </row>
    <row r="102" spans="1:18">
      <c r="A102" s="1">
        <f t="shared" si="12"/>
        <v>101</v>
      </c>
      <c r="B102" s="1" t="s">
        <v>55</v>
      </c>
      <c r="C102" s="1" t="s">
        <v>14</v>
      </c>
      <c r="D102" s="1" t="s">
        <v>22</v>
      </c>
      <c r="E102" s="1" t="s">
        <v>33</v>
      </c>
      <c r="F102" s="16" t="s">
        <v>68</v>
      </c>
      <c r="G102" s="10" t="s">
        <v>77</v>
      </c>
      <c r="I102" s="5"/>
      <c r="J102" s="14">
        <v>17933.099999999999</v>
      </c>
      <c r="K102" s="1">
        <f t="shared" si="7"/>
        <v>15823.323529411764</v>
      </c>
      <c r="L102" s="1">
        <f t="shared" si="10"/>
        <v>2109.776470588235</v>
      </c>
      <c r="M102" s="8">
        <f t="shared" si="11"/>
        <v>0.11764705882352941</v>
      </c>
      <c r="N102" s="1" t="s">
        <v>24</v>
      </c>
      <c r="O102" s="1">
        <v>0</v>
      </c>
      <c r="P102" s="1" t="s">
        <v>10</v>
      </c>
      <c r="Q102" s="9">
        <v>7797</v>
      </c>
      <c r="R102" s="14">
        <v>17933.099999999999</v>
      </c>
    </row>
    <row r="103" spans="1:18">
      <c r="A103" s="1">
        <f t="shared" si="12"/>
        <v>102</v>
      </c>
      <c r="B103" s="1" t="s">
        <v>55</v>
      </c>
      <c r="C103" s="1" t="s">
        <v>14</v>
      </c>
      <c r="D103" s="1" t="s">
        <v>22</v>
      </c>
      <c r="E103" s="1" t="s">
        <v>33</v>
      </c>
      <c r="F103" s="16" t="s">
        <v>68</v>
      </c>
      <c r="G103" s="10" t="s">
        <v>77</v>
      </c>
      <c r="I103" s="5"/>
      <c r="J103" s="14">
        <v>17933.099999999999</v>
      </c>
      <c r="K103" s="1">
        <f t="shared" si="7"/>
        <v>15823.323529411764</v>
      </c>
      <c r="L103" s="1">
        <f t="shared" si="10"/>
        <v>2109.776470588235</v>
      </c>
      <c r="M103" s="8">
        <f t="shared" si="11"/>
        <v>0.11764705882352941</v>
      </c>
      <c r="N103" s="1" t="s">
        <v>24</v>
      </c>
      <c r="O103" s="1">
        <v>0</v>
      </c>
      <c r="P103" s="1" t="s">
        <v>10</v>
      </c>
      <c r="Q103" s="9">
        <v>7797</v>
      </c>
      <c r="R103" s="14">
        <v>17933.099999999999</v>
      </c>
    </row>
    <row r="104" spans="1:18">
      <c r="A104" s="1">
        <f t="shared" si="12"/>
        <v>103</v>
      </c>
      <c r="B104" s="1" t="s">
        <v>55</v>
      </c>
      <c r="C104" s="1" t="s">
        <v>14</v>
      </c>
      <c r="D104" s="1" t="s">
        <v>22</v>
      </c>
      <c r="E104" s="1" t="s">
        <v>33</v>
      </c>
      <c r="F104" s="16" t="s">
        <v>68</v>
      </c>
      <c r="G104" s="10" t="s">
        <v>77</v>
      </c>
      <c r="I104" s="5"/>
      <c r="J104" s="14">
        <v>17933.099999999999</v>
      </c>
      <c r="K104" s="1">
        <f t="shared" si="7"/>
        <v>15823.323529411764</v>
      </c>
      <c r="L104" s="1">
        <f t="shared" si="10"/>
        <v>2109.776470588235</v>
      </c>
      <c r="M104" s="8">
        <f t="shared" si="11"/>
        <v>0.11764705882352941</v>
      </c>
      <c r="N104" s="1" t="s">
        <v>24</v>
      </c>
      <c r="O104" s="1">
        <v>1</v>
      </c>
      <c r="P104" s="1" t="s">
        <v>10</v>
      </c>
      <c r="Q104" s="9">
        <v>7797</v>
      </c>
      <c r="R104" s="14">
        <v>17933.099999999999</v>
      </c>
    </row>
    <row r="105" spans="1:18">
      <c r="A105" s="1">
        <f t="shared" si="12"/>
        <v>104</v>
      </c>
      <c r="B105" s="1" t="s">
        <v>55</v>
      </c>
      <c r="C105" s="1" t="s">
        <v>14</v>
      </c>
      <c r="D105" s="1" t="s">
        <v>22</v>
      </c>
      <c r="E105" s="1" t="s">
        <v>33</v>
      </c>
      <c r="F105" s="16" t="s">
        <v>68</v>
      </c>
      <c r="G105" s="10" t="s">
        <v>77</v>
      </c>
      <c r="I105" s="5"/>
      <c r="J105" s="14">
        <v>17933.099999999999</v>
      </c>
      <c r="K105" s="1">
        <f t="shared" si="7"/>
        <v>15823.323529411764</v>
      </c>
      <c r="L105" s="1">
        <f t="shared" si="10"/>
        <v>2109.776470588235</v>
      </c>
      <c r="M105" s="8">
        <f t="shared" si="11"/>
        <v>0.11764705882352941</v>
      </c>
      <c r="N105" s="1" t="s">
        <v>24</v>
      </c>
      <c r="O105" s="1">
        <v>0</v>
      </c>
      <c r="P105" s="1" t="s">
        <v>10</v>
      </c>
      <c r="Q105" s="9">
        <v>7797</v>
      </c>
      <c r="R105" s="14">
        <v>17933.099999999999</v>
      </c>
    </row>
    <row r="106" spans="1:18">
      <c r="A106" s="1">
        <f t="shared" si="12"/>
        <v>105</v>
      </c>
      <c r="B106" s="1" t="s">
        <v>55</v>
      </c>
      <c r="C106" s="1" t="s">
        <v>14</v>
      </c>
      <c r="D106" s="1" t="s">
        <v>22</v>
      </c>
      <c r="E106" s="1" t="s">
        <v>33</v>
      </c>
      <c r="F106" s="16" t="s">
        <v>68</v>
      </c>
      <c r="G106" s="10" t="s">
        <v>77</v>
      </c>
      <c r="I106" s="5"/>
      <c r="J106" s="14">
        <v>17933.099999999999</v>
      </c>
      <c r="K106" s="1">
        <f t="shared" si="7"/>
        <v>15823.323529411764</v>
      </c>
      <c r="L106" s="1">
        <f t="shared" si="10"/>
        <v>2109.776470588235</v>
      </c>
      <c r="M106" s="8">
        <f t="shared" si="11"/>
        <v>0.11764705882352941</v>
      </c>
      <c r="N106" s="1" t="s">
        <v>24</v>
      </c>
      <c r="O106" s="1">
        <v>0</v>
      </c>
      <c r="P106" s="1" t="s">
        <v>10</v>
      </c>
      <c r="Q106" s="9">
        <v>7797</v>
      </c>
      <c r="R106" s="14">
        <v>17933.099999999999</v>
      </c>
    </row>
    <row r="107" spans="1:18">
      <c r="A107" s="1">
        <f t="shared" si="12"/>
        <v>106</v>
      </c>
      <c r="B107" s="1" t="s">
        <v>55</v>
      </c>
      <c r="C107" s="1" t="s">
        <v>14</v>
      </c>
      <c r="D107" s="1" t="s">
        <v>22</v>
      </c>
      <c r="E107" s="1" t="s">
        <v>33</v>
      </c>
      <c r="F107" s="16" t="s">
        <v>69</v>
      </c>
      <c r="G107" s="10" t="s">
        <v>78</v>
      </c>
      <c r="H107" s="5"/>
      <c r="I107" s="5"/>
      <c r="J107" s="14">
        <v>21716.6</v>
      </c>
      <c r="K107" s="1">
        <f t="shared" si="7"/>
        <v>19234.702857142856</v>
      </c>
      <c r="L107" s="1">
        <f t="shared" si="10"/>
        <v>2481.8971428571426</v>
      </c>
      <c r="M107" s="8">
        <f>4/35</f>
        <v>0.11428571428571428</v>
      </c>
      <c r="N107" s="1" t="s">
        <v>24</v>
      </c>
      <c r="O107" s="1">
        <v>0</v>
      </c>
      <c r="P107" s="1" t="s">
        <v>10</v>
      </c>
      <c r="Q107" s="9">
        <v>9442</v>
      </c>
      <c r="R107" s="14">
        <v>21716.6</v>
      </c>
    </row>
    <row r="108" spans="1:18">
      <c r="A108" s="1">
        <f t="shared" si="12"/>
        <v>107</v>
      </c>
      <c r="B108" s="1" t="s">
        <v>55</v>
      </c>
      <c r="C108" s="1" t="s">
        <v>14</v>
      </c>
      <c r="D108" s="1" t="s">
        <v>22</v>
      </c>
      <c r="E108" s="1" t="s">
        <v>33</v>
      </c>
      <c r="F108" s="16" t="s">
        <v>69</v>
      </c>
      <c r="G108" s="10" t="s">
        <v>78</v>
      </c>
      <c r="H108" s="5"/>
      <c r="I108" s="5"/>
      <c r="J108" s="14">
        <v>21716.6</v>
      </c>
      <c r="K108" s="1">
        <f t="shared" si="7"/>
        <v>19234.702857142856</v>
      </c>
      <c r="L108" s="1">
        <f t="shared" ref="L108:L113" si="13">M108*J108</f>
        <v>2481.8971428571426</v>
      </c>
      <c r="M108" s="8">
        <f t="shared" ref="M108:M118" si="14">4/35</f>
        <v>0.11428571428571428</v>
      </c>
      <c r="N108" s="1" t="s">
        <v>24</v>
      </c>
      <c r="O108" s="1">
        <v>0</v>
      </c>
      <c r="P108" s="1" t="s">
        <v>10</v>
      </c>
      <c r="Q108" s="9">
        <v>9442</v>
      </c>
      <c r="R108" s="14">
        <v>21716.6</v>
      </c>
    </row>
    <row r="109" spans="1:18">
      <c r="A109" s="1">
        <f t="shared" si="12"/>
        <v>108</v>
      </c>
      <c r="B109" s="1" t="s">
        <v>55</v>
      </c>
      <c r="C109" s="1" t="s">
        <v>14</v>
      </c>
      <c r="D109" s="1" t="s">
        <v>22</v>
      </c>
      <c r="E109" s="1" t="s">
        <v>33</v>
      </c>
      <c r="F109" s="16" t="s">
        <v>69</v>
      </c>
      <c r="G109" s="10" t="s">
        <v>78</v>
      </c>
      <c r="H109" s="5"/>
      <c r="I109" s="5"/>
      <c r="J109" s="14">
        <v>21716.6</v>
      </c>
      <c r="K109" s="1">
        <f t="shared" si="7"/>
        <v>19234.702857142856</v>
      </c>
      <c r="L109" s="1">
        <f t="shared" si="13"/>
        <v>2481.8971428571426</v>
      </c>
      <c r="M109" s="8">
        <f t="shared" si="14"/>
        <v>0.11428571428571428</v>
      </c>
      <c r="N109" s="1" t="s">
        <v>24</v>
      </c>
      <c r="O109" s="1">
        <v>0</v>
      </c>
      <c r="P109" s="1" t="s">
        <v>10</v>
      </c>
      <c r="Q109" s="9">
        <v>9442</v>
      </c>
      <c r="R109" s="14">
        <v>21716.6</v>
      </c>
    </row>
    <row r="110" spans="1:18">
      <c r="A110" s="1">
        <f t="shared" si="12"/>
        <v>109</v>
      </c>
      <c r="B110" s="1" t="s">
        <v>55</v>
      </c>
      <c r="C110" s="1" t="s">
        <v>14</v>
      </c>
      <c r="D110" s="1" t="s">
        <v>22</v>
      </c>
      <c r="E110" s="1" t="s">
        <v>33</v>
      </c>
      <c r="F110" s="16" t="s">
        <v>69</v>
      </c>
      <c r="G110" s="10" t="s">
        <v>78</v>
      </c>
      <c r="H110" s="5"/>
      <c r="I110" s="5"/>
      <c r="J110" s="14">
        <v>21716.6</v>
      </c>
      <c r="K110" s="1">
        <f t="shared" si="7"/>
        <v>19234.702857142856</v>
      </c>
      <c r="L110" s="1">
        <f t="shared" si="13"/>
        <v>2481.8971428571426</v>
      </c>
      <c r="M110" s="8">
        <f t="shared" si="14"/>
        <v>0.11428571428571428</v>
      </c>
      <c r="N110" s="1" t="s">
        <v>24</v>
      </c>
      <c r="O110" s="1">
        <v>0</v>
      </c>
      <c r="P110" s="1" t="s">
        <v>10</v>
      </c>
      <c r="Q110" s="9">
        <v>9442</v>
      </c>
      <c r="R110" s="14">
        <v>21716.6</v>
      </c>
    </row>
    <row r="111" spans="1:18">
      <c r="A111" s="1">
        <f t="shared" si="12"/>
        <v>110</v>
      </c>
      <c r="B111" s="1" t="s">
        <v>55</v>
      </c>
      <c r="C111" s="1" t="s">
        <v>14</v>
      </c>
      <c r="D111" s="1" t="s">
        <v>22</v>
      </c>
      <c r="E111" s="1" t="s">
        <v>33</v>
      </c>
      <c r="F111" s="16" t="s">
        <v>69</v>
      </c>
      <c r="G111" s="10" t="s">
        <v>78</v>
      </c>
      <c r="H111" s="5"/>
      <c r="I111" s="5"/>
      <c r="J111" s="14">
        <v>21716.6</v>
      </c>
      <c r="K111" s="1">
        <f t="shared" si="7"/>
        <v>19234.702857142856</v>
      </c>
      <c r="L111" s="1">
        <f t="shared" si="13"/>
        <v>2481.8971428571426</v>
      </c>
      <c r="M111" s="8">
        <f t="shared" si="14"/>
        <v>0.11428571428571428</v>
      </c>
      <c r="N111" s="1" t="s">
        <v>24</v>
      </c>
      <c r="O111" s="1">
        <v>0</v>
      </c>
      <c r="P111" s="1" t="s">
        <v>10</v>
      </c>
      <c r="Q111" s="9">
        <v>9442</v>
      </c>
      <c r="R111" s="14">
        <v>21716.6</v>
      </c>
    </row>
    <row r="112" spans="1:18">
      <c r="A112" s="1">
        <f t="shared" si="12"/>
        <v>111</v>
      </c>
      <c r="B112" s="1" t="s">
        <v>55</v>
      </c>
      <c r="C112" s="1" t="s">
        <v>14</v>
      </c>
      <c r="D112" s="1" t="s">
        <v>22</v>
      </c>
      <c r="E112" s="1" t="s">
        <v>33</v>
      </c>
      <c r="F112" s="16" t="s">
        <v>69</v>
      </c>
      <c r="G112" s="10" t="s">
        <v>78</v>
      </c>
      <c r="H112" s="5"/>
      <c r="I112" s="5"/>
      <c r="J112" s="14">
        <v>21716.6</v>
      </c>
      <c r="K112" s="1">
        <f t="shared" si="7"/>
        <v>19234.702857142856</v>
      </c>
      <c r="L112" s="1">
        <f t="shared" si="13"/>
        <v>2481.8971428571426</v>
      </c>
      <c r="M112" s="8">
        <f t="shared" si="14"/>
        <v>0.11428571428571428</v>
      </c>
      <c r="N112" s="1" t="s">
        <v>24</v>
      </c>
      <c r="O112" s="1">
        <v>0</v>
      </c>
      <c r="P112" s="1" t="s">
        <v>10</v>
      </c>
      <c r="Q112" s="9">
        <v>9442</v>
      </c>
      <c r="R112" s="14">
        <v>21716.6</v>
      </c>
    </row>
    <row r="113" spans="1:18">
      <c r="A113" s="1">
        <f t="shared" si="12"/>
        <v>112</v>
      </c>
      <c r="B113" s="1" t="s">
        <v>55</v>
      </c>
      <c r="C113" s="1" t="s">
        <v>14</v>
      </c>
      <c r="D113" s="1" t="s">
        <v>22</v>
      </c>
      <c r="E113" s="1" t="s">
        <v>33</v>
      </c>
      <c r="F113" s="16" t="s">
        <v>69</v>
      </c>
      <c r="G113" s="10" t="s">
        <v>78</v>
      </c>
      <c r="H113" s="5"/>
      <c r="I113" s="5"/>
      <c r="J113" s="14">
        <v>21716.6</v>
      </c>
      <c r="K113" s="1">
        <f t="shared" si="7"/>
        <v>19234.702857142856</v>
      </c>
      <c r="L113" s="1">
        <f t="shared" si="13"/>
        <v>2481.8971428571426</v>
      </c>
      <c r="M113" s="8">
        <f t="shared" si="14"/>
        <v>0.11428571428571428</v>
      </c>
      <c r="N113" s="1" t="s">
        <v>24</v>
      </c>
      <c r="O113" s="1">
        <v>0</v>
      </c>
      <c r="P113" s="1" t="s">
        <v>10</v>
      </c>
      <c r="Q113" s="9">
        <v>9442</v>
      </c>
      <c r="R113" s="14">
        <v>21716.6</v>
      </c>
    </row>
    <row r="114" spans="1:18">
      <c r="A114" s="1">
        <f t="shared" si="12"/>
        <v>113</v>
      </c>
      <c r="B114" s="1" t="s">
        <v>55</v>
      </c>
      <c r="C114" s="1" t="s">
        <v>14</v>
      </c>
      <c r="D114" s="1" t="s">
        <v>22</v>
      </c>
      <c r="E114" s="1" t="s">
        <v>33</v>
      </c>
      <c r="F114" s="16" t="s">
        <v>69</v>
      </c>
      <c r="G114" s="10" t="s">
        <v>78</v>
      </c>
      <c r="H114" s="5"/>
      <c r="I114" s="5"/>
      <c r="J114" s="14">
        <v>21716.6</v>
      </c>
      <c r="K114" s="1">
        <f t="shared" si="7"/>
        <v>19234.702857142856</v>
      </c>
      <c r="L114" s="1">
        <f t="shared" ref="L114:L119" si="15">M114*J114</f>
        <v>2481.8971428571426</v>
      </c>
      <c r="M114" s="8">
        <f t="shared" si="14"/>
        <v>0.11428571428571428</v>
      </c>
      <c r="N114" s="1" t="s">
        <v>24</v>
      </c>
      <c r="O114" s="1">
        <v>0</v>
      </c>
      <c r="P114" s="1" t="s">
        <v>10</v>
      </c>
      <c r="Q114" s="9">
        <v>9442</v>
      </c>
      <c r="R114" s="14">
        <v>21716.6</v>
      </c>
    </row>
    <row r="115" spans="1:18">
      <c r="A115" s="1">
        <f t="shared" si="12"/>
        <v>114</v>
      </c>
      <c r="B115" s="1" t="s">
        <v>55</v>
      </c>
      <c r="C115" s="1" t="s">
        <v>14</v>
      </c>
      <c r="D115" s="1" t="s">
        <v>22</v>
      </c>
      <c r="E115" s="1" t="s">
        <v>33</v>
      </c>
      <c r="F115" s="16" t="s">
        <v>69</v>
      </c>
      <c r="G115" s="10" t="s">
        <v>78</v>
      </c>
      <c r="H115" s="5"/>
      <c r="I115" s="5"/>
      <c r="J115" s="14">
        <v>21716.6</v>
      </c>
      <c r="K115" s="1">
        <f t="shared" si="7"/>
        <v>19234.702857142856</v>
      </c>
      <c r="L115" s="1">
        <f t="shared" si="15"/>
        <v>2481.8971428571426</v>
      </c>
      <c r="M115" s="8">
        <f t="shared" si="14"/>
        <v>0.11428571428571428</v>
      </c>
      <c r="N115" s="1" t="s">
        <v>24</v>
      </c>
      <c r="O115" s="1">
        <v>0</v>
      </c>
      <c r="P115" s="1" t="s">
        <v>10</v>
      </c>
      <c r="Q115" s="9">
        <v>9442</v>
      </c>
      <c r="R115" s="14">
        <v>21716.6</v>
      </c>
    </row>
    <row r="116" spans="1:18">
      <c r="A116" s="1">
        <f t="shared" si="12"/>
        <v>115</v>
      </c>
      <c r="B116" s="1" t="s">
        <v>55</v>
      </c>
      <c r="C116" s="1" t="s">
        <v>14</v>
      </c>
      <c r="D116" s="1" t="s">
        <v>22</v>
      </c>
      <c r="E116" s="1" t="s">
        <v>33</v>
      </c>
      <c r="F116" s="16" t="s">
        <v>69</v>
      </c>
      <c r="G116" s="10" t="s">
        <v>78</v>
      </c>
      <c r="H116" s="5"/>
      <c r="I116" s="5"/>
      <c r="J116" s="14">
        <v>21716.6</v>
      </c>
      <c r="K116" s="1">
        <f t="shared" si="7"/>
        <v>19234.702857142856</v>
      </c>
      <c r="L116" s="1">
        <f t="shared" si="15"/>
        <v>2481.8971428571426</v>
      </c>
      <c r="M116" s="8">
        <f t="shared" si="14"/>
        <v>0.11428571428571428</v>
      </c>
      <c r="N116" s="1" t="s">
        <v>24</v>
      </c>
      <c r="O116" s="1">
        <v>0</v>
      </c>
      <c r="P116" s="1" t="s">
        <v>10</v>
      </c>
      <c r="Q116" s="9">
        <v>9442</v>
      </c>
      <c r="R116" s="14">
        <v>21716.6</v>
      </c>
    </row>
    <row r="117" spans="1:18">
      <c r="A117" s="1">
        <f t="shared" si="12"/>
        <v>116</v>
      </c>
      <c r="B117" s="1" t="s">
        <v>55</v>
      </c>
      <c r="C117" s="1" t="s">
        <v>14</v>
      </c>
      <c r="D117" s="1" t="s">
        <v>22</v>
      </c>
      <c r="E117" s="1" t="s">
        <v>33</v>
      </c>
      <c r="F117" s="16" t="s">
        <v>69</v>
      </c>
      <c r="G117" s="10" t="s">
        <v>78</v>
      </c>
      <c r="H117" s="5"/>
      <c r="I117" s="5"/>
      <c r="J117" s="14">
        <v>21716.6</v>
      </c>
      <c r="K117" s="1">
        <f t="shared" si="7"/>
        <v>19234.702857142856</v>
      </c>
      <c r="L117" s="1">
        <f t="shared" si="15"/>
        <v>2481.8971428571426</v>
      </c>
      <c r="M117" s="8">
        <f t="shared" si="14"/>
        <v>0.11428571428571428</v>
      </c>
      <c r="N117" s="1" t="s">
        <v>24</v>
      </c>
      <c r="O117" s="1">
        <v>0</v>
      </c>
      <c r="P117" s="1" t="s">
        <v>10</v>
      </c>
      <c r="Q117" s="9">
        <v>9442</v>
      </c>
      <c r="R117" s="14">
        <v>21716.6</v>
      </c>
    </row>
    <row r="118" spans="1:18">
      <c r="A118" s="1">
        <f t="shared" si="12"/>
        <v>117</v>
      </c>
      <c r="B118" s="1" t="s">
        <v>55</v>
      </c>
      <c r="C118" s="1" t="s">
        <v>14</v>
      </c>
      <c r="D118" s="1" t="s">
        <v>22</v>
      </c>
      <c r="E118" s="1" t="s">
        <v>33</v>
      </c>
      <c r="F118" s="16" t="s">
        <v>69</v>
      </c>
      <c r="G118" s="10" t="s">
        <v>78</v>
      </c>
      <c r="H118" s="5"/>
      <c r="I118" s="5"/>
      <c r="J118" s="14">
        <v>21716.6</v>
      </c>
      <c r="K118" s="1">
        <f t="shared" si="7"/>
        <v>19234.702857142856</v>
      </c>
      <c r="L118" s="1">
        <f t="shared" si="15"/>
        <v>2481.8971428571426</v>
      </c>
      <c r="M118" s="8">
        <f t="shared" si="14"/>
        <v>0.11428571428571428</v>
      </c>
      <c r="N118" s="1" t="s">
        <v>24</v>
      </c>
      <c r="O118" s="1">
        <v>0</v>
      </c>
      <c r="P118" s="1" t="s">
        <v>10</v>
      </c>
      <c r="Q118" s="9">
        <v>9442</v>
      </c>
      <c r="R118" s="14">
        <v>21716.6</v>
      </c>
    </row>
    <row r="119" spans="1:18">
      <c r="A119" s="1">
        <f t="shared" si="12"/>
        <v>118</v>
      </c>
      <c r="B119" s="1" t="s">
        <v>55</v>
      </c>
      <c r="C119" s="1" t="s">
        <v>14</v>
      </c>
      <c r="D119" s="1" t="s">
        <v>22</v>
      </c>
      <c r="E119" s="1" t="s">
        <v>33</v>
      </c>
      <c r="F119" s="16" t="s">
        <v>69</v>
      </c>
      <c r="G119" s="10" t="s">
        <v>79</v>
      </c>
      <c r="H119" s="5"/>
      <c r="I119" s="5"/>
      <c r="J119" s="14">
        <v>16401.3</v>
      </c>
      <c r="K119" s="1">
        <f t="shared" si="7"/>
        <v>13667.75</v>
      </c>
      <c r="L119" s="1">
        <f t="shared" si="15"/>
        <v>2733.5499999999997</v>
      </c>
      <c r="M119" s="8">
        <f>2/12</f>
        <v>0.16666666666666666</v>
      </c>
      <c r="N119" s="1" t="s">
        <v>24</v>
      </c>
      <c r="O119" s="1">
        <v>0</v>
      </c>
      <c r="P119" s="1" t="s">
        <v>10</v>
      </c>
      <c r="Q119" s="9">
        <v>7131</v>
      </c>
      <c r="R119" s="14">
        <v>16401.3</v>
      </c>
    </row>
    <row r="120" spans="1:18">
      <c r="A120" s="1">
        <f t="shared" si="12"/>
        <v>119</v>
      </c>
      <c r="B120" s="1" t="s">
        <v>55</v>
      </c>
      <c r="C120" s="1" t="s">
        <v>14</v>
      </c>
      <c r="D120" s="1" t="s">
        <v>22</v>
      </c>
      <c r="E120" s="1" t="s">
        <v>33</v>
      </c>
      <c r="F120" s="16" t="s">
        <v>69</v>
      </c>
      <c r="G120" s="10" t="s">
        <v>79</v>
      </c>
      <c r="H120" s="5"/>
      <c r="I120" s="5"/>
      <c r="J120" s="14">
        <v>16401.3</v>
      </c>
      <c r="K120" s="1">
        <f t="shared" si="7"/>
        <v>13667.75</v>
      </c>
      <c r="L120" s="1">
        <f t="shared" ref="L120:L131" si="16">M120*J120</f>
        <v>2733.5499999999997</v>
      </c>
      <c r="M120" s="8">
        <f t="shared" ref="M120:M130" si="17">2/12</f>
        <v>0.16666666666666666</v>
      </c>
      <c r="N120" s="1" t="s">
        <v>24</v>
      </c>
      <c r="O120" s="1">
        <v>1</v>
      </c>
      <c r="P120" s="1" t="s">
        <v>10</v>
      </c>
      <c r="Q120" s="9">
        <v>7131</v>
      </c>
      <c r="R120" s="14">
        <v>16401.3</v>
      </c>
    </row>
    <row r="121" spans="1:18">
      <c r="A121" s="1">
        <f t="shared" si="12"/>
        <v>120</v>
      </c>
      <c r="B121" s="1" t="s">
        <v>55</v>
      </c>
      <c r="C121" s="1" t="s">
        <v>14</v>
      </c>
      <c r="D121" s="1" t="s">
        <v>22</v>
      </c>
      <c r="E121" s="1" t="s">
        <v>33</v>
      </c>
      <c r="F121" s="16" t="s">
        <v>69</v>
      </c>
      <c r="G121" s="10" t="s">
        <v>79</v>
      </c>
      <c r="H121" s="5"/>
      <c r="I121" s="5"/>
      <c r="J121" s="14">
        <v>16401.3</v>
      </c>
      <c r="K121" s="1">
        <f t="shared" si="7"/>
        <v>13667.75</v>
      </c>
      <c r="L121" s="1">
        <f t="shared" si="16"/>
        <v>2733.5499999999997</v>
      </c>
      <c r="M121" s="8">
        <f t="shared" si="17"/>
        <v>0.16666666666666666</v>
      </c>
      <c r="N121" s="1" t="s">
        <v>24</v>
      </c>
      <c r="O121" s="1">
        <v>0</v>
      </c>
      <c r="P121" s="1" t="s">
        <v>10</v>
      </c>
      <c r="Q121" s="9">
        <v>7131</v>
      </c>
      <c r="R121" s="14">
        <v>16401.3</v>
      </c>
    </row>
    <row r="122" spans="1:18">
      <c r="A122" s="1">
        <f t="shared" si="12"/>
        <v>121</v>
      </c>
      <c r="B122" s="1" t="s">
        <v>55</v>
      </c>
      <c r="C122" s="1" t="s">
        <v>14</v>
      </c>
      <c r="D122" s="1" t="s">
        <v>22</v>
      </c>
      <c r="E122" s="1" t="s">
        <v>33</v>
      </c>
      <c r="F122" s="16" t="s">
        <v>69</v>
      </c>
      <c r="G122" s="10" t="s">
        <v>79</v>
      </c>
      <c r="H122" s="5"/>
      <c r="I122" s="5"/>
      <c r="J122" s="14">
        <v>16401.3</v>
      </c>
      <c r="K122" s="1">
        <f t="shared" si="7"/>
        <v>13667.75</v>
      </c>
      <c r="L122" s="1">
        <f t="shared" si="16"/>
        <v>2733.5499999999997</v>
      </c>
      <c r="M122" s="8">
        <f t="shared" si="17"/>
        <v>0.16666666666666666</v>
      </c>
      <c r="N122" s="1" t="s">
        <v>24</v>
      </c>
      <c r="O122" s="1">
        <v>0</v>
      </c>
      <c r="P122" s="1" t="s">
        <v>10</v>
      </c>
      <c r="Q122" s="9">
        <v>7131</v>
      </c>
      <c r="R122" s="14">
        <v>16401.3</v>
      </c>
    </row>
    <row r="123" spans="1:18">
      <c r="A123" s="1">
        <f t="shared" si="12"/>
        <v>122</v>
      </c>
      <c r="B123" s="1" t="s">
        <v>55</v>
      </c>
      <c r="C123" s="1" t="s">
        <v>14</v>
      </c>
      <c r="D123" s="1" t="s">
        <v>22</v>
      </c>
      <c r="E123" s="1" t="s">
        <v>33</v>
      </c>
      <c r="F123" s="16" t="s">
        <v>69</v>
      </c>
      <c r="G123" s="10" t="s">
        <v>79</v>
      </c>
      <c r="H123" s="5"/>
      <c r="I123" s="5"/>
      <c r="J123" s="14">
        <v>16401.3</v>
      </c>
      <c r="K123" s="1">
        <f t="shared" si="7"/>
        <v>13667.75</v>
      </c>
      <c r="L123" s="1">
        <f t="shared" si="16"/>
        <v>2733.5499999999997</v>
      </c>
      <c r="M123" s="8">
        <f t="shared" si="17"/>
        <v>0.16666666666666666</v>
      </c>
      <c r="N123" s="1" t="s">
        <v>24</v>
      </c>
      <c r="O123" s="1">
        <v>0</v>
      </c>
      <c r="P123" s="1" t="s">
        <v>10</v>
      </c>
      <c r="Q123" s="9">
        <v>7131</v>
      </c>
      <c r="R123" s="14">
        <v>16401.3</v>
      </c>
    </row>
    <row r="124" spans="1:18">
      <c r="A124" s="1">
        <f t="shared" si="12"/>
        <v>123</v>
      </c>
      <c r="B124" s="1" t="s">
        <v>55</v>
      </c>
      <c r="C124" s="1" t="s">
        <v>14</v>
      </c>
      <c r="D124" s="1" t="s">
        <v>22</v>
      </c>
      <c r="E124" s="1" t="s">
        <v>33</v>
      </c>
      <c r="F124" s="16" t="s">
        <v>69</v>
      </c>
      <c r="G124" s="10" t="s">
        <v>79</v>
      </c>
      <c r="H124" s="5"/>
      <c r="I124" s="5"/>
      <c r="J124" s="14">
        <v>16401.3</v>
      </c>
      <c r="K124" s="1">
        <f t="shared" si="7"/>
        <v>13667.75</v>
      </c>
      <c r="L124" s="1">
        <f t="shared" si="16"/>
        <v>2733.5499999999997</v>
      </c>
      <c r="M124" s="8">
        <f t="shared" si="17"/>
        <v>0.16666666666666666</v>
      </c>
      <c r="N124" s="1" t="s">
        <v>24</v>
      </c>
      <c r="O124" s="1">
        <v>0</v>
      </c>
      <c r="P124" s="1" t="s">
        <v>10</v>
      </c>
      <c r="Q124" s="9">
        <v>7131</v>
      </c>
      <c r="R124" s="14">
        <v>16401.3</v>
      </c>
    </row>
    <row r="125" spans="1:18">
      <c r="A125" s="1">
        <f t="shared" si="12"/>
        <v>124</v>
      </c>
      <c r="B125" s="1" t="s">
        <v>55</v>
      </c>
      <c r="C125" s="1" t="s">
        <v>14</v>
      </c>
      <c r="D125" s="1" t="s">
        <v>22</v>
      </c>
      <c r="E125" s="1" t="s">
        <v>33</v>
      </c>
      <c r="F125" s="16" t="s">
        <v>69</v>
      </c>
      <c r="G125" s="10" t="s">
        <v>79</v>
      </c>
      <c r="H125" s="5"/>
      <c r="I125" s="5"/>
      <c r="J125" s="14">
        <v>16401.3</v>
      </c>
      <c r="K125" s="1">
        <f t="shared" si="7"/>
        <v>13667.75</v>
      </c>
      <c r="L125" s="1">
        <f t="shared" si="16"/>
        <v>2733.5499999999997</v>
      </c>
      <c r="M125" s="8">
        <f t="shared" si="17"/>
        <v>0.16666666666666666</v>
      </c>
      <c r="N125" s="1" t="s">
        <v>24</v>
      </c>
      <c r="O125" s="1">
        <v>0</v>
      </c>
      <c r="P125" s="1" t="s">
        <v>10</v>
      </c>
      <c r="Q125" s="9">
        <v>7131</v>
      </c>
      <c r="R125" s="14">
        <v>16401.3</v>
      </c>
    </row>
    <row r="126" spans="1:18">
      <c r="A126" s="1">
        <f t="shared" si="12"/>
        <v>125</v>
      </c>
      <c r="B126" s="1" t="s">
        <v>55</v>
      </c>
      <c r="C126" s="1" t="s">
        <v>14</v>
      </c>
      <c r="D126" s="1" t="s">
        <v>22</v>
      </c>
      <c r="E126" s="1" t="s">
        <v>33</v>
      </c>
      <c r="F126" s="16" t="s">
        <v>69</v>
      </c>
      <c r="G126" s="10" t="s">
        <v>79</v>
      </c>
      <c r="H126" s="5"/>
      <c r="I126" s="5"/>
      <c r="J126" s="14">
        <v>16401.3</v>
      </c>
      <c r="K126" s="1">
        <f t="shared" si="7"/>
        <v>13667.75</v>
      </c>
      <c r="L126" s="1">
        <f t="shared" si="16"/>
        <v>2733.5499999999997</v>
      </c>
      <c r="M126" s="8">
        <f t="shared" si="17"/>
        <v>0.16666666666666666</v>
      </c>
      <c r="N126" s="1" t="s">
        <v>24</v>
      </c>
      <c r="O126" s="1">
        <v>0</v>
      </c>
      <c r="P126" s="1" t="s">
        <v>10</v>
      </c>
      <c r="Q126" s="9">
        <v>7131</v>
      </c>
      <c r="R126" s="14">
        <v>16401.3</v>
      </c>
    </row>
    <row r="127" spans="1:18">
      <c r="A127" s="1">
        <f t="shared" si="12"/>
        <v>126</v>
      </c>
      <c r="B127" s="1" t="s">
        <v>55</v>
      </c>
      <c r="C127" s="1" t="s">
        <v>14</v>
      </c>
      <c r="D127" s="1" t="s">
        <v>22</v>
      </c>
      <c r="E127" s="1" t="s">
        <v>33</v>
      </c>
      <c r="F127" s="16" t="s">
        <v>69</v>
      </c>
      <c r="G127" s="10" t="s">
        <v>79</v>
      </c>
      <c r="H127" s="5"/>
      <c r="I127" s="5"/>
      <c r="J127" s="14">
        <v>16401.3</v>
      </c>
      <c r="K127" s="1">
        <f t="shared" si="7"/>
        <v>13667.75</v>
      </c>
      <c r="L127" s="1">
        <f t="shared" si="16"/>
        <v>2733.5499999999997</v>
      </c>
      <c r="M127" s="8">
        <f t="shared" si="17"/>
        <v>0.16666666666666666</v>
      </c>
      <c r="N127" s="1" t="s">
        <v>24</v>
      </c>
      <c r="O127" s="1">
        <v>0</v>
      </c>
      <c r="P127" s="1" t="s">
        <v>10</v>
      </c>
      <c r="Q127" s="9">
        <v>7131</v>
      </c>
      <c r="R127" s="14">
        <v>16401.3</v>
      </c>
    </row>
    <row r="128" spans="1:18">
      <c r="A128" s="1">
        <f t="shared" si="12"/>
        <v>127</v>
      </c>
      <c r="B128" s="1" t="s">
        <v>55</v>
      </c>
      <c r="C128" s="1" t="s">
        <v>14</v>
      </c>
      <c r="D128" s="1" t="s">
        <v>22</v>
      </c>
      <c r="E128" s="1" t="s">
        <v>33</v>
      </c>
      <c r="F128" s="16" t="s">
        <v>69</v>
      </c>
      <c r="G128" s="10" t="s">
        <v>79</v>
      </c>
      <c r="H128" s="5"/>
      <c r="I128" s="5"/>
      <c r="J128" s="14">
        <v>16401.3</v>
      </c>
      <c r="K128" s="1">
        <f t="shared" si="7"/>
        <v>13667.75</v>
      </c>
      <c r="L128" s="1">
        <f t="shared" si="16"/>
        <v>2733.5499999999997</v>
      </c>
      <c r="M128" s="8">
        <f t="shared" si="17"/>
        <v>0.16666666666666666</v>
      </c>
      <c r="N128" s="1" t="s">
        <v>24</v>
      </c>
      <c r="O128" s="1">
        <v>0</v>
      </c>
      <c r="P128" s="1" t="s">
        <v>10</v>
      </c>
      <c r="Q128" s="9">
        <v>7131</v>
      </c>
      <c r="R128" s="14">
        <v>16401.3</v>
      </c>
    </row>
    <row r="129" spans="1:18">
      <c r="A129" s="1">
        <f t="shared" si="12"/>
        <v>128</v>
      </c>
      <c r="B129" s="1" t="s">
        <v>55</v>
      </c>
      <c r="C129" s="1" t="s">
        <v>14</v>
      </c>
      <c r="D129" s="1" t="s">
        <v>22</v>
      </c>
      <c r="E129" s="1" t="s">
        <v>33</v>
      </c>
      <c r="F129" s="16" t="s">
        <v>69</v>
      </c>
      <c r="G129" s="10" t="s">
        <v>79</v>
      </c>
      <c r="H129" s="5"/>
      <c r="I129" s="5"/>
      <c r="J129" s="14">
        <v>16401.3</v>
      </c>
      <c r="K129" s="1">
        <f t="shared" si="7"/>
        <v>13667.75</v>
      </c>
      <c r="L129" s="1">
        <f t="shared" si="16"/>
        <v>2733.5499999999997</v>
      </c>
      <c r="M129" s="8">
        <f t="shared" si="17"/>
        <v>0.16666666666666666</v>
      </c>
      <c r="N129" s="1" t="s">
        <v>24</v>
      </c>
      <c r="O129" s="1">
        <v>0</v>
      </c>
      <c r="P129" s="1" t="s">
        <v>10</v>
      </c>
      <c r="Q129" s="9">
        <v>7131</v>
      </c>
      <c r="R129" s="14">
        <v>16401.3</v>
      </c>
    </row>
    <row r="130" spans="1:18">
      <c r="A130" s="1">
        <f t="shared" si="12"/>
        <v>129</v>
      </c>
      <c r="B130" s="1" t="s">
        <v>55</v>
      </c>
      <c r="C130" s="1" t="s">
        <v>14</v>
      </c>
      <c r="D130" s="1" t="s">
        <v>22</v>
      </c>
      <c r="E130" s="1" t="s">
        <v>33</v>
      </c>
      <c r="F130" s="16" t="s">
        <v>69</v>
      </c>
      <c r="G130" s="10" t="s">
        <v>79</v>
      </c>
      <c r="H130" s="5"/>
      <c r="I130" s="5"/>
      <c r="J130" s="14">
        <v>16401.3</v>
      </c>
      <c r="K130" s="1">
        <f t="shared" si="7"/>
        <v>13667.75</v>
      </c>
      <c r="L130" s="1">
        <f t="shared" si="16"/>
        <v>2733.5499999999997</v>
      </c>
      <c r="M130" s="8">
        <f t="shared" si="17"/>
        <v>0.16666666666666666</v>
      </c>
      <c r="N130" s="1" t="s">
        <v>24</v>
      </c>
      <c r="O130" s="1">
        <v>1</v>
      </c>
      <c r="P130" s="1" t="s">
        <v>10</v>
      </c>
      <c r="Q130" s="9">
        <v>7131</v>
      </c>
      <c r="R130" s="14">
        <v>16401.3</v>
      </c>
    </row>
    <row r="131" spans="1:18">
      <c r="A131" s="1">
        <f t="shared" si="12"/>
        <v>130</v>
      </c>
      <c r="B131" s="1" t="s">
        <v>55</v>
      </c>
      <c r="C131" s="1" t="s">
        <v>14</v>
      </c>
      <c r="D131" s="1" t="s">
        <v>22</v>
      </c>
      <c r="E131" s="1" t="s">
        <v>33</v>
      </c>
      <c r="F131" s="16" t="s">
        <v>69</v>
      </c>
      <c r="G131" s="10" t="s">
        <v>80</v>
      </c>
      <c r="H131" s="5"/>
      <c r="I131" s="5"/>
      <c r="J131" s="14">
        <v>5204.8999999999996</v>
      </c>
      <c r="K131" s="1">
        <f t="shared" si="7"/>
        <v>4258.5545454545454</v>
      </c>
      <c r="L131" s="1">
        <f t="shared" si="16"/>
        <v>946.34545454545446</v>
      </c>
      <c r="M131" s="8">
        <f>2/11</f>
        <v>0.18181818181818182</v>
      </c>
      <c r="N131" s="1" t="s">
        <v>24</v>
      </c>
      <c r="O131" s="1">
        <v>0</v>
      </c>
      <c r="P131" s="1" t="s">
        <v>10</v>
      </c>
      <c r="Q131" s="9">
        <v>7131</v>
      </c>
      <c r="R131" s="14">
        <v>16401.3</v>
      </c>
    </row>
    <row r="132" spans="1:18">
      <c r="A132" s="1">
        <f t="shared" si="12"/>
        <v>131</v>
      </c>
      <c r="B132" s="1" t="s">
        <v>55</v>
      </c>
      <c r="C132" s="1" t="s">
        <v>14</v>
      </c>
      <c r="D132" s="1" t="s">
        <v>22</v>
      </c>
      <c r="E132" s="1" t="s">
        <v>33</v>
      </c>
      <c r="F132" s="16" t="s">
        <v>69</v>
      </c>
      <c r="G132" s="10" t="s">
        <v>80</v>
      </c>
      <c r="H132" s="5"/>
      <c r="I132" s="5"/>
      <c r="J132" s="14">
        <v>5204.8999999999996</v>
      </c>
      <c r="K132" s="1">
        <f t="shared" si="7"/>
        <v>4258.5545454545454</v>
      </c>
      <c r="L132" s="1">
        <f t="shared" ref="L132:L142" si="18">M132*J132</f>
        <v>946.34545454545446</v>
      </c>
      <c r="M132" s="8">
        <f t="shared" ref="M132:M141" si="19">2/11</f>
        <v>0.18181818181818182</v>
      </c>
      <c r="N132" s="1" t="s">
        <v>24</v>
      </c>
      <c r="O132" s="1">
        <v>1</v>
      </c>
      <c r="P132" s="1" t="s">
        <v>10</v>
      </c>
      <c r="Q132" s="9">
        <v>2263</v>
      </c>
      <c r="R132" s="14">
        <v>5204.8999999999996</v>
      </c>
    </row>
    <row r="133" spans="1:18">
      <c r="A133" s="1">
        <f t="shared" si="12"/>
        <v>132</v>
      </c>
      <c r="B133" s="1" t="s">
        <v>55</v>
      </c>
      <c r="C133" s="1" t="s">
        <v>14</v>
      </c>
      <c r="D133" s="1" t="s">
        <v>22</v>
      </c>
      <c r="E133" s="1" t="s">
        <v>33</v>
      </c>
      <c r="F133" s="16" t="s">
        <v>69</v>
      </c>
      <c r="G133" s="10" t="s">
        <v>80</v>
      </c>
      <c r="H133" s="5"/>
      <c r="I133" s="5"/>
      <c r="J133" s="14">
        <v>5204.8999999999996</v>
      </c>
      <c r="K133" s="1">
        <f t="shared" ref="K133:K196" si="20">J133-L133</f>
        <v>4258.5545454545454</v>
      </c>
      <c r="L133" s="1">
        <f t="shared" si="18"/>
        <v>946.34545454545446</v>
      </c>
      <c r="M133" s="8">
        <f t="shared" si="19"/>
        <v>0.18181818181818182</v>
      </c>
      <c r="N133" s="1" t="s">
        <v>24</v>
      </c>
      <c r="O133" s="1">
        <v>0</v>
      </c>
      <c r="P133" s="1" t="s">
        <v>10</v>
      </c>
      <c r="Q133" s="9">
        <v>2263</v>
      </c>
      <c r="R133" s="14">
        <v>5204.8999999999996</v>
      </c>
    </row>
    <row r="134" spans="1:18">
      <c r="A134" s="1">
        <f t="shared" si="12"/>
        <v>133</v>
      </c>
      <c r="B134" s="1" t="s">
        <v>55</v>
      </c>
      <c r="C134" s="1" t="s">
        <v>14</v>
      </c>
      <c r="D134" s="1" t="s">
        <v>22</v>
      </c>
      <c r="E134" s="1" t="s">
        <v>33</v>
      </c>
      <c r="F134" s="16" t="s">
        <v>69</v>
      </c>
      <c r="G134" s="10" t="s">
        <v>80</v>
      </c>
      <c r="H134" s="5"/>
      <c r="I134" s="5"/>
      <c r="J134" s="14">
        <v>5204.8999999999996</v>
      </c>
      <c r="K134" s="1">
        <f t="shared" si="20"/>
        <v>4258.5545454545454</v>
      </c>
      <c r="L134" s="1">
        <f t="shared" si="18"/>
        <v>946.34545454545446</v>
      </c>
      <c r="M134" s="8">
        <f t="shared" si="19"/>
        <v>0.18181818181818182</v>
      </c>
      <c r="N134" s="1" t="s">
        <v>24</v>
      </c>
      <c r="O134" s="1">
        <v>0</v>
      </c>
      <c r="P134" s="1" t="s">
        <v>10</v>
      </c>
      <c r="Q134" s="9">
        <v>2263</v>
      </c>
      <c r="R134" s="14">
        <v>5204.8999999999996</v>
      </c>
    </row>
    <row r="135" spans="1:18">
      <c r="A135" s="1">
        <f t="shared" si="12"/>
        <v>134</v>
      </c>
      <c r="B135" s="1" t="s">
        <v>55</v>
      </c>
      <c r="C135" s="1" t="s">
        <v>14</v>
      </c>
      <c r="D135" s="1" t="s">
        <v>22</v>
      </c>
      <c r="E135" s="1" t="s">
        <v>33</v>
      </c>
      <c r="F135" s="16" t="s">
        <v>69</v>
      </c>
      <c r="G135" s="10" t="s">
        <v>80</v>
      </c>
      <c r="H135" s="5"/>
      <c r="I135" s="5"/>
      <c r="J135" s="14">
        <v>5204.8999999999996</v>
      </c>
      <c r="K135" s="1">
        <f t="shared" si="20"/>
        <v>4258.5545454545454</v>
      </c>
      <c r="L135" s="1">
        <f t="shared" si="18"/>
        <v>946.34545454545446</v>
      </c>
      <c r="M135" s="8">
        <f t="shared" si="19"/>
        <v>0.18181818181818182</v>
      </c>
      <c r="N135" s="1" t="s">
        <v>24</v>
      </c>
      <c r="O135" s="1">
        <v>0</v>
      </c>
      <c r="P135" s="1" t="s">
        <v>10</v>
      </c>
      <c r="Q135" s="9">
        <v>2263</v>
      </c>
      <c r="R135" s="14">
        <v>5204.8999999999996</v>
      </c>
    </row>
    <row r="136" spans="1:18">
      <c r="A136" s="1">
        <f t="shared" si="12"/>
        <v>135</v>
      </c>
      <c r="B136" s="1" t="s">
        <v>55</v>
      </c>
      <c r="C136" s="1" t="s">
        <v>14</v>
      </c>
      <c r="D136" s="1" t="s">
        <v>22</v>
      </c>
      <c r="E136" s="1" t="s">
        <v>33</v>
      </c>
      <c r="F136" s="16" t="s">
        <v>69</v>
      </c>
      <c r="G136" s="10" t="s">
        <v>80</v>
      </c>
      <c r="H136" s="5"/>
      <c r="I136" s="5"/>
      <c r="J136" s="14">
        <v>5204.8999999999996</v>
      </c>
      <c r="K136" s="1">
        <f t="shared" si="20"/>
        <v>4258.5545454545454</v>
      </c>
      <c r="L136" s="1">
        <f t="shared" si="18"/>
        <v>946.34545454545446</v>
      </c>
      <c r="M136" s="8">
        <f t="shared" si="19"/>
        <v>0.18181818181818182</v>
      </c>
      <c r="N136" s="1" t="s">
        <v>24</v>
      </c>
      <c r="O136" s="1">
        <v>0</v>
      </c>
      <c r="P136" s="1" t="s">
        <v>10</v>
      </c>
      <c r="Q136" s="9">
        <v>2263</v>
      </c>
      <c r="R136" s="14">
        <v>5204.8999999999996</v>
      </c>
    </row>
    <row r="137" spans="1:18">
      <c r="A137" s="1">
        <f t="shared" si="12"/>
        <v>136</v>
      </c>
      <c r="B137" s="1" t="s">
        <v>55</v>
      </c>
      <c r="C137" s="1" t="s">
        <v>14</v>
      </c>
      <c r="D137" s="1" t="s">
        <v>22</v>
      </c>
      <c r="E137" s="1" t="s">
        <v>33</v>
      </c>
      <c r="F137" s="16" t="s">
        <v>69</v>
      </c>
      <c r="G137" s="10" t="s">
        <v>80</v>
      </c>
      <c r="H137" s="13"/>
      <c r="I137" s="12"/>
      <c r="J137" s="14">
        <v>5204.8999999999996</v>
      </c>
      <c r="K137" s="1">
        <f t="shared" si="20"/>
        <v>4258.5545454545454</v>
      </c>
      <c r="L137" s="1">
        <f t="shared" si="18"/>
        <v>946.34545454545446</v>
      </c>
      <c r="M137" s="8">
        <f t="shared" si="19"/>
        <v>0.18181818181818182</v>
      </c>
      <c r="N137" s="1" t="s">
        <v>24</v>
      </c>
      <c r="O137" s="1">
        <v>1</v>
      </c>
      <c r="P137" s="1" t="s">
        <v>10</v>
      </c>
      <c r="Q137" s="9">
        <v>2263</v>
      </c>
      <c r="R137" s="14">
        <v>5204.8999999999996</v>
      </c>
    </row>
    <row r="138" spans="1:18">
      <c r="A138" s="1">
        <f t="shared" si="12"/>
        <v>137</v>
      </c>
      <c r="B138" s="1" t="s">
        <v>55</v>
      </c>
      <c r="C138" s="1" t="s">
        <v>14</v>
      </c>
      <c r="D138" s="1" t="s">
        <v>22</v>
      </c>
      <c r="E138" s="1" t="s">
        <v>33</v>
      </c>
      <c r="F138" s="16" t="s">
        <v>69</v>
      </c>
      <c r="G138" s="10" t="s">
        <v>80</v>
      </c>
      <c r="H138" s="13"/>
      <c r="I138" s="12"/>
      <c r="J138" s="14">
        <v>5204.8999999999996</v>
      </c>
      <c r="K138" s="1">
        <f t="shared" si="20"/>
        <v>4258.5545454545454</v>
      </c>
      <c r="L138" s="1">
        <f t="shared" si="18"/>
        <v>946.34545454545446</v>
      </c>
      <c r="M138" s="8">
        <f t="shared" si="19"/>
        <v>0.18181818181818182</v>
      </c>
      <c r="N138" s="1" t="s">
        <v>24</v>
      </c>
      <c r="O138" s="1">
        <v>0</v>
      </c>
      <c r="P138" s="1" t="s">
        <v>10</v>
      </c>
      <c r="Q138" s="9">
        <v>2263</v>
      </c>
      <c r="R138" s="14">
        <v>5204.8999999999996</v>
      </c>
    </row>
    <row r="139" spans="1:18">
      <c r="A139" s="1">
        <f t="shared" si="12"/>
        <v>138</v>
      </c>
      <c r="B139" s="1" t="s">
        <v>55</v>
      </c>
      <c r="C139" s="1" t="s">
        <v>14</v>
      </c>
      <c r="D139" s="1" t="s">
        <v>22</v>
      </c>
      <c r="E139" s="1" t="s">
        <v>33</v>
      </c>
      <c r="F139" s="16" t="s">
        <v>69</v>
      </c>
      <c r="G139" s="10" t="s">
        <v>80</v>
      </c>
      <c r="H139" s="13"/>
      <c r="I139" s="12"/>
      <c r="J139" s="14">
        <v>5204.8999999999996</v>
      </c>
      <c r="K139" s="1">
        <f t="shared" si="20"/>
        <v>4258.5545454545454</v>
      </c>
      <c r="L139" s="1">
        <f t="shared" si="18"/>
        <v>946.34545454545446</v>
      </c>
      <c r="M139" s="8">
        <f t="shared" si="19"/>
        <v>0.18181818181818182</v>
      </c>
      <c r="N139" s="1" t="s">
        <v>24</v>
      </c>
      <c r="O139" s="1">
        <v>0</v>
      </c>
      <c r="P139" s="1" t="s">
        <v>10</v>
      </c>
      <c r="Q139" s="9">
        <v>2263</v>
      </c>
      <c r="R139" s="14">
        <v>5204.8999999999996</v>
      </c>
    </row>
    <row r="140" spans="1:18">
      <c r="A140" s="1">
        <f t="shared" si="12"/>
        <v>139</v>
      </c>
      <c r="B140" s="1" t="s">
        <v>55</v>
      </c>
      <c r="C140" s="1" t="s">
        <v>14</v>
      </c>
      <c r="D140" s="1" t="s">
        <v>22</v>
      </c>
      <c r="E140" s="1" t="s">
        <v>33</v>
      </c>
      <c r="F140" s="16" t="s">
        <v>69</v>
      </c>
      <c r="G140" s="10" t="s">
        <v>80</v>
      </c>
      <c r="H140" s="13"/>
      <c r="I140" s="12"/>
      <c r="J140" s="14">
        <v>5204.8999999999996</v>
      </c>
      <c r="K140" s="1">
        <f t="shared" si="20"/>
        <v>4258.5545454545454</v>
      </c>
      <c r="L140" s="1">
        <f t="shared" si="18"/>
        <v>946.34545454545446</v>
      </c>
      <c r="M140" s="8">
        <f t="shared" si="19"/>
        <v>0.18181818181818182</v>
      </c>
      <c r="N140" s="1" t="s">
        <v>24</v>
      </c>
      <c r="O140" s="1">
        <v>0</v>
      </c>
      <c r="P140" s="1" t="s">
        <v>10</v>
      </c>
      <c r="Q140" s="9">
        <v>2263</v>
      </c>
      <c r="R140" s="14">
        <v>5204.8999999999996</v>
      </c>
    </row>
    <row r="141" spans="1:18">
      <c r="A141" s="1">
        <f t="shared" si="12"/>
        <v>140</v>
      </c>
      <c r="B141" s="1" t="s">
        <v>55</v>
      </c>
      <c r="C141" s="1" t="s">
        <v>14</v>
      </c>
      <c r="D141" s="1" t="s">
        <v>22</v>
      </c>
      <c r="E141" s="1" t="s">
        <v>33</v>
      </c>
      <c r="F141" s="16" t="s">
        <v>69</v>
      </c>
      <c r="G141" s="10" t="s">
        <v>80</v>
      </c>
      <c r="H141" s="13"/>
      <c r="I141" s="12"/>
      <c r="J141" s="14">
        <v>5204.8999999999996</v>
      </c>
      <c r="K141" s="1">
        <f t="shared" si="20"/>
        <v>4258.5545454545454</v>
      </c>
      <c r="L141" s="1">
        <f t="shared" si="18"/>
        <v>946.34545454545446</v>
      </c>
      <c r="M141" s="8">
        <f t="shared" si="19"/>
        <v>0.18181818181818182</v>
      </c>
      <c r="N141" s="1" t="s">
        <v>24</v>
      </c>
      <c r="O141" s="1">
        <v>0</v>
      </c>
      <c r="P141" s="1" t="s">
        <v>10</v>
      </c>
      <c r="Q141" s="9">
        <v>2263</v>
      </c>
      <c r="R141" s="14">
        <v>5204.8999999999996</v>
      </c>
    </row>
    <row r="142" spans="1:18">
      <c r="A142" s="1">
        <f t="shared" si="12"/>
        <v>141</v>
      </c>
      <c r="B142" s="1" t="s">
        <v>55</v>
      </c>
      <c r="C142" s="1" t="s">
        <v>14</v>
      </c>
      <c r="D142" s="1" t="s">
        <v>22</v>
      </c>
      <c r="E142" s="1" t="s">
        <v>33</v>
      </c>
      <c r="F142" s="16" t="s">
        <v>70</v>
      </c>
      <c r="G142" s="1" t="s">
        <v>81</v>
      </c>
      <c r="H142" s="1">
        <v>11.006101900000001</v>
      </c>
      <c r="I142" s="5">
        <v>34.419824300000002</v>
      </c>
      <c r="J142" s="9">
        <v>18285</v>
      </c>
      <c r="K142" s="1">
        <f t="shared" si="20"/>
        <v>16717.714285714286</v>
      </c>
      <c r="L142" s="1">
        <f t="shared" si="18"/>
        <v>1567.2857142857142</v>
      </c>
      <c r="M142" s="8">
        <f>3/35</f>
        <v>8.5714285714285715E-2</v>
      </c>
      <c r="N142" s="1" t="s">
        <v>24</v>
      </c>
      <c r="O142" s="1">
        <v>0</v>
      </c>
      <c r="P142" s="1" t="s">
        <v>10</v>
      </c>
      <c r="Q142" s="9">
        <v>7950</v>
      </c>
      <c r="R142" s="9">
        <v>18285</v>
      </c>
    </row>
    <row r="143" spans="1:18">
      <c r="A143" s="1">
        <f t="shared" si="12"/>
        <v>142</v>
      </c>
      <c r="B143" s="1" t="s">
        <v>55</v>
      </c>
      <c r="C143" s="1" t="s">
        <v>14</v>
      </c>
      <c r="D143" s="1" t="s">
        <v>22</v>
      </c>
      <c r="E143" s="1" t="s">
        <v>33</v>
      </c>
      <c r="F143" s="16" t="s">
        <v>70</v>
      </c>
      <c r="G143" s="1" t="s">
        <v>81</v>
      </c>
      <c r="H143" s="1">
        <v>11.006101900000001</v>
      </c>
      <c r="I143" s="5">
        <v>34.419824300000002</v>
      </c>
      <c r="J143" s="9">
        <v>18285</v>
      </c>
      <c r="K143" s="1">
        <f t="shared" si="20"/>
        <v>16717.714285714286</v>
      </c>
      <c r="L143" s="1">
        <f t="shared" ref="L143:L177" si="21">M143*J143</f>
        <v>1567.2857142857142</v>
      </c>
      <c r="M143" s="8">
        <f t="shared" ref="M143:M176" si="22">3/35</f>
        <v>8.5714285714285715E-2</v>
      </c>
      <c r="N143" s="1" t="s">
        <v>24</v>
      </c>
      <c r="O143" s="1">
        <v>0</v>
      </c>
      <c r="P143" s="1" t="s">
        <v>10</v>
      </c>
      <c r="Q143" s="9">
        <v>7950</v>
      </c>
      <c r="R143" s="9">
        <v>18285</v>
      </c>
    </row>
    <row r="144" spans="1:18">
      <c r="A144" s="1">
        <f t="shared" si="12"/>
        <v>143</v>
      </c>
      <c r="B144" s="1" t="s">
        <v>55</v>
      </c>
      <c r="C144" s="1" t="s">
        <v>14</v>
      </c>
      <c r="D144" s="1" t="s">
        <v>22</v>
      </c>
      <c r="E144" s="1" t="s">
        <v>33</v>
      </c>
      <c r="F144" s="16" t="s">
        <v>70</v>
      </c>
      <c r="G144" s="1" t="s">
        <v>81</v>
      </c>
      <c r="H144" s="1">
        <v>11.006101900000001</v>
      </c>
      <c r="I144" s="5">
        <v>34.419824300000002</v>
      </c>
      <c r="J144" s="9">
        <v>18285</v>
      </c>
      <c r="K144" s="1">
        <f t="shared" si="20"/>
        <v>16717.714285714286</v>
      </c>
      <c r="L144" s="1">
        <f t="shared" si="21"/>
        <v>1567.2857142857142</v>
      </c>
      <c r="M144" s="8">
        <f t="shared" si="22"/>
        <v>8.5714285714285715E-2</v>
      </c>
      <c r="N144" s="1" t="s">
        <v>24</v>
      </c>
      <c r="O144" s="1">
        <v>0</v>
      </c>
      <c r="P144" s="1" t="s">
        <v>10</v>
      </c>
      <c r="Q144" s="9">
        <v>7950</v>
      </c>
      <c r="R144" s="9">
        <v>18285</v>
      </c>
    </row>
    <row r="145" spans="1:18">
      <c r="A145" s="1">
        <f t="shared" si="12"/>
        <v>144</v>
      </c>
      <c r="B145" s="1" t="s">
        <v>55</v>
      </c>
      <c r="C145" s="1" t="s">
        <v>14</v>
      </c>
      <c r="D145" s="1" t="s">
        <v>22</v>
      </c>
      <c r="E145" s="1" t="s">
        <v>33</v>
      </c>
      <c r="F145" s="16" t="s">
        <v>70</v>
      </c>
      <c r="G145" s="1" t="s">
        <v>81</v>
      </c>
      <c r="H145" s="1">
        <v>11.006101900000001</v>
      </c>
      <c r="I145" s="5">
        <v>34.419824300000002</v>
      </c>
      <c r="J145" s="9">
        <v>18285</v>
      </c>
      <c r="K145" s="1">
        <f t="shared" si="20"/>
        <v>16717.714285714286</v>
      </c>
      <c r="L145" s="1">
        <f t="shared" si="21"/>
        <v>1567.2857142857142</v>
      </c>
      <c r="M145" s="8">
        <f t="shared" si="22"/>
        <v>8.5714285714285715E-2</v>
      </c>
      <c r="N145" s="1" t="s">
        <v>24</v>
      </c>
      <c r="O145" s="1">
        <v>0</v>
      </c>
      <c r="P145" s="1" t="s">
        <v>10</v>
      </c>
      <c r="Q145" s="9">
        <v>7950</v>
      </c>
      <c r="R145" s="9">
        <v>18285</v>
      </c>
    </row>
    <row r="146" spans="1:18">
      <c r="A146" s="1">
        <f t="shared" si="12"/>
        <v>145</v>
      </c>
      <c r="B146" s="1" t="s">
        <v>55</v>
      </c>
      <c r="C146" s="1" t="s">
        <v>14</v>
      </c>
      <c r="D146" s="1" t="s">
        <v>22</v>
      </c>
      <c r="E146" s="1" t="s">
        <v>33</v>
      </c>
      <c r="F146" s="16" t="s">
        <v>70</v>
      </c>
      <c r="G146" s="1" t="s">
        <v>81</v>
      </c>
      <c r="H146" s="1">
        <v>11.006101900000001</v>
      </c>
      <c r="I146" s="5">
        <v>34.419824300000002</v>
      </c>
      <c r="J146" s="9">
        <v>18285</v>
      </c>
      <c r="K146" s="1">
        <f t="shared" si="20"/>
        <v>16717.714285714286</v>
      </c>
      <c r="L146" s="1">
        <f t="shared" si="21"/>
        <v>1567.2857142857142</v>
      </c>
      <c r="M146" s="8">
        <f t="shared" si="22"/>
        <v>8.5714285714285715E-2</v>
      </c>
      <c r="N146" s="1" t="s">
        <v>24</v>
      </c>
      <c r="O146" s="1">
        <v>0</v>
      </c>
      <c r="P146" s="1" t="s">
        <v>10</v>
      </c>
      <c r="Q146" s="9">
        <v>7950</v>
      </c>
      <c r="R146" s="9">
        <v>18285</v>
      </c>
    </row>
    <row r="147" spans="1:18">
      <c r="A147" s="1">
        <f t="shared" si="12"/>
        <v>146</v>
      </c>
      <c r="B147" s="1" t="s">
        <v>55</v>
      </c>
      <c r="C147" s="1" t="s">
        <v>14</v>
      </c>
      <c r="D147" s="1" t="s">
        <v>22</v>
      </c>
      <c r="E147" s="1" t="s">
        <v>33</v>
      </c>
      <c r="F147" s="16" t="s">
        <v>70</v>
      </c>
      <c r="G147" s="1" t="s">
        <v>81</v>
      </c>
      <c r="H147" s="1">
        <v>11.006101900000001</v>
      </c>
      <c r="I147" s="5">
        <v>34.419824300000002</v>
      </c>
      <c r="J147" s="9">
        <v>18285</v>
      </c>
      <c r="K147" s="1">
        <f t="shared" si="20"/>
        <v>16717.714285714286</v>
      </c>
      <c r="L147" s="1">
        <f t="shared" si="21"/>
        <v>1567.2857142857142</v>
      </c>
      <c r="M147" s="8">
        <f t="shared" si="22"/>
        <v>8.5714285714285715E-2</v>
      </c>
      <c r="N147" s="1" t="s">
        <v>24</v>
      </c>
      <c r="O147" s="1">
        <v>0</v>
      </c>
      <c r="P147" s="1" t="s">
        <v>10</v>
      </c>
      <c r="Q147" s="9">
        <v>7950</v>
      </c>
      <c r="R147" s="9">
        <v>18285</v>
      </c>
    </row>
    <row r="148" spans="1:18">
      <c r="A148" s="1">
        <f t="shared" si="12"/>
        <v>147</v>
      </c>
      <c r="B148" s="1" t="s">
        <v>55</v>
      </c>
      <c r="C148" s="1" t="s">
        <v>14</v>
      </c>
      <c r="D148" s="1" t="s">
        <v>22</v>
      </c>
      <c r="E148" s="1" t="s">
        <v>33</v>
      </c>
      <c r="F148" s="16" t="s">
        <v>70</v>
      </c>
      <c r="G148" s="1" t="s">
        <v>81</v>
      </c>
      <c r="H148" s="1">
        <v>11.006101900000001</v>
      </c>
      <c r="I148" s="5">
        <v>34.419824300000002</v>
      </c>
      <c r="J148" s="9">
        <v>18285</v>
      </c>
      <c r="K148" s="1">
        <f t="shared" si="20"/>
        <v>16717.714285714286</v>
      </c>
      <c r="L148" s="1">
        <f t="shared" si="21"/>
        <v>1567.2857142857142</v>
      </c>
      <c r="M148" s="8">
        <f t="shared" si="22"/>
        <v>8.5714285714285715E-2</v>
      </c>
      <c r="N148" s="1" t="s">
        <v>24</v>
      </c>
      <c r="O148" s="1">
        <v>0</v>
      </c>
      <c r="P148" s="1" t="s">
        <v>10</v>
      </c>
      <c r="Q148" s="9">
        <v>7950</v>
      </c>
      <c r="R148" s="9">
        <v>18285</v>
      </c>
    </row>
    <row r="149" spans="1:18">
      <c r="A149" s="1">
        <f t="shared" si="12"/>
        <v>148</v>
      </c>
      <c r="B149" s="1" t="s">
        <v>55</v>
      </c>
      <c r="C149" s="1" t="s">
        <v>14</v>
      </c>
      <c r="D149" s="1" t="s">
        <v>22</v>
      </c>
      <c r="E149" s="1" t="s">
        <v>33</v>
      </c>
      <c r="F149" s="16" t="s">
        <v>70</v>
      </c>
      <c r="G149" s="1" t="s">
        <v>81</v>
      </c>
      <c r="H149" s="1">
        <v>11.006101900000001</v>
      </c>
      <c r="I149" s="5">
        <v>34.419824300000002</v>
      </c>
      <c r="J149" s="9">
        <v>18285</v>
      </c>
      <c r="K149" s="1">
        <f t="shared" si="20"/>
        <v>16717.714285714286</v>
      </c>
      <c r="L149" s="1">
        <f t="shared" si="21"/>
        <v>1567.2857142857142</v>
      </c>
      <c r="M149" s="8">
        <f t="shared" si="22"/>
        <v>8.5714285714285715E-2</v>
      </c>
      <c r="N149" s="1" t="s">
        <v>24</v>
      </c>
      <c r="O149" s="1" t="s">
        <v>25</v>
      </c>
      <c r="P149" s="1" t="s">
        <v>10</v>
      </c>
      <c r="Q149" s="9">
        <v>7950</v>
      </c>
      <c r="R149" s="9">
        <v>18285</v>
      </c>
    </row>
    <row r="150" spans="1:18">
      <c r="A150" s="1">
        <f t="shared" si="12"/>
        <v>149</v>
      </c>
      <c r="B150" s="1" t="s">
        <v>55</v>
      </c>
      <c r="C150" s="1" t="s">
        <v>14</v>
      </c>
      <c r="D150" s="1" t="s">
        <v>22</v>
      </c>
      <c r="E150" s="1" t="s">
        <v>33</v>
      </c>
      <c r="F150" s="16" t="s">
        <v>70</v>
      </c>
      <c r="G150" s="1" t="s">
        <v>81</v>
      </c>
      <c r="H150" s="1">
        <v>11.006101900000001</v>
      </c>
      <c r="I150" s="5">
        <v>34.419824300000002</v>
      </c>
      <c r="J150" s="9">
        <v>18285</v>
      </c>
      <c r="K150" s="1">
        <f t="shared" si="20"/>
        <v>16717.714285714286</v>
      </c>
      <c r="L150" s="1">
        <f t="shared" si="21"/>
        <v>1567.2857142857142</v>
      </c>
      <c r="M150" s="8">
        <f t="shared" si="22"/>
        <v>8.5714285714285715E-2</v>
      </c>
      <c r="N150" s="1" t="s">
        <v>24</v>
      </c>
      <c r="O150" s="1">
        <v>1</v>
      </c>
      <c r="P150" s="1" t="s">
        <v>10</v>
      </c>
      <c r="Q150" s="9">
        <v>7950</v>
      </c>
      <c r="R150" s="9">
        <v>18285</v>
      </c>
    </row>
    <row r="151" spans="1:18">
      <c r="A151" s="1">
        <f t="shared" si="12"/>
        <v>150</v>
      </c>
      <c r="B151" s="1" t="s">
        <v>55</v>
      </c>
      <c r="C151" s="1" t="s">
        <v>14</v>
      </c>
      <c r="D151" s="1" t="s">
        <v>22</v>
      </c>
      <c r="E151" s="1" t="s">
        <v>33</v>
      </c>
      <c r="F151" s="16" t="s">
        <v>70</v>
      </c>
      <c r="G151" s="1" t="s">
        <v>81</v>
      </c>
      <c r="H151" s="1">
        <v>11.006101900000001</v>
      </c>
      <c r="I151" s="5">
        <v>34.419824300000002</v>
      </c>
      <c r="J151" s="9">
        <v>18285</v>
      </c>
      <c r="K151" s="1">
        <f t="shared" si="20"/>
        <v>16717.714285714286</v>
      </c>
      <c r="L151" s="1">
        <f t="shared" si="21"/>
        <v>1567.2857142857142</v>
      </c>
      <c r="M151" s="8">
        <f t="shared" si="22"/>
        <v>8.5714285714285715E-2</v>
      </c>
      <c r="N151" s="1" t="s">
        <v>24</v>
      </c>
      <c r="O151" s="1">
        <v>0</v>
      </c>
      <c r="P151" s="1" t="s">
        <v>10</v>
      </c>
      <c r="Q151" s="9">
        <v>7950</v>
      </c>
      <c r="R151" s="9">
        <v>18285</v>
      </c>
    </row>
    <row r="152" spans="1:18">
      <c r="A152" s="1">
        <f t="shared" si="12"/>
        <v>151</v>
      </c>
      <c r="B152" s="1" t="s">
        <v>55</v>
      </c>
      <c r="C152" s="1" t="s">
        <v>14</v>
      </c>
      <c r="D152" s="1" t="s">
        <v>22</v>
      </c>
      <c r="E152" s="1" t="s">
        <v>33</v>
      </c>
      <c r="F152" s="16" t="s">
        <v>70</v>
      </c>
      <c r="G152" s="1" t="s">
        <v>81</v>
      </c>
      <c r="H152" s="1">
        <v>11.006101900000001</v>
      </c>
      <c r="I152" s="5">
        <v>34.419824300000002</v>
      </c>
      <c r="J152" s="9">
        <v>18285</v>
      </c>
      <c r="K152" s="1">
        <f t="shared" si="20"/>
        <v>16717.714285714286</v>
      </c>
      <c r="L152" s="1">
        <f t="shared" si="21"/>
        <v>1567.2857142857142</v>
      </c>
      <c r="M152" s="8">
        <f t="shared" si="22"/>
        <v>8.5714285714285715E-2</v>
      </c>
      <c r="N152" s="1" t="s">
        <v>24</v>
      </c>
      <c r="O152" s="1" t="s">
        <v>25</v>
      </c>
      <c r="P152" s="1" t="s">
        <v>10</v>
      </c>
      <c r="Q152" s="9">
        <v>7950</v>
      </c>
      <c r="R152" s="9">
        <v>18285</v>
      </c>
    </row>
    <row r="153" spans="1:18">
      <c r="A153" s="1">
        <f t="shared" si="12"/>
        <v>152</v>
      </c>
      <c r="B153" s="1" t="s">
        <v>55</v>
      </c>
      <c r="C153" s="1" t="s">
        <v>14</v>
      </c>
      <c r="D153" s="1" t="s">
        <v>22</v>
      </c>
      <c r="E153" s="1" t="s">
        <v>33</v>
      </c>
      <c r="F153" s="16" t="s">
        <v>70</v>
      </c>
      <c r="G153" s="1" t="s">
        <v>81</v>
      </c>
      <c r="H153" s="1">
        <v>11.006101900000001</v>
      </c>
      <c r="I153" s="5">
        <v>34.419824300000002</v>
      </c>
      <c r="J153" s="9">
        <v>18285</v>
      </c>
      <c r="K153" s="1">
        <f t="shared" si="20"/>
        <v>16717.714285714286</v>
      </c>
      <c r="L153" s="1">
        <f t="shared" si="21"/>
        <v>1567.2857142857142</v>
      </c>
      <c r="M153" s="8">
        <f t="shared" si="22"/>
        <v>8.5714285714285715E-2</v>
      </c>
      <c r="N153" s="1" t="s">
        <v>24</v>
      </c>
      <c r="O153" s="1">
        <v>0</v>
      </c>
      <c r="P153" s="1" t="s">
        <v>10</v>
      </c>
      <c r="Q153" s="9">
        <v>7950</v>
      </c>
      <c r="R153" s="9">
        <v>18285</v>
      </c>
    </row>
    <row r="154" spans="1:18">
      <c r="A154" s="1">
        <f t="shared" si="12"/>
        <v>153</v>
      </c>
      <c r="B154" s="1" t="s">
        <v>55</v>
      </c>
      <c r="C154" s="1" t="s">
        <v>14</v>
      </c>
      <c r="D154" s="1" t="s">
        <v>22</v>
      </c>
      <c r="E154" s="1" t="s">
        <v>33</v>
      </c>
      <c r="F154" s="16" t="s">
        <v>70</v>
      </c>
      <c r="G154" s="1" t="s">
        <v>81</v>
      </c>
      <c r="H154" s="1">
        <v>11.006101900000001</v>
      </c>
      <c r="I154" s="5">
        <v>34.419824300000002</v>
      </c>
      <c r="J154" s="9">
        <v>18285</v>
      </c>
      <c r="K154" s="1">
        <f t="shared" si="20"/>
        <v>16717.714285714286</v>
      </c>
      <c r="L154" s="1">
        <f t="shared" si="21"/>
        <v>1567.2857142857142</v>
      </c>
      <c r="M154" s="8">
        <f t="shared" si="22"/>
        <v>8.5714285714285715E-2</v>
      </c>
      <c r="N154" s="1" t="s">
        <v>24</v>
      </c>
      <c r="O154" s="1">
        <v>0</v>
      </c>
      <c r="P154" s="1" t="s">
        <v>10</v>
      </c>
      <c r="Q154" s="9">
        <v>7950</v>
      </c>
      <c r="R154" s="9">
        <v>18285</v>
      </c>
    </row>
    <row r="155" spans="1:18">
      <c r="A155" s="1">
        <f t="shared" si="12"/>
        <v>154</v>
      </c>
      <c r="B155" s="1" t="s">
        <v>55</v>
      </c>
      <c r="C155" s="1" t="s">
        <v>14</v>
      </c>
      <c r="D155" s="1" t="s">
        <v>22</v>
      </c>
      <c r="E155" s="1" t="s">
        <v>33</v>
      </c>
      <c r="F155" s="16" t="s">
        <v>70</v>
      </c>
      <c r="G155" s="1" t="s">
        <v>81</v>
      </c>
      <c r="H155" s="1">
        <v>11.006101900000001</v>
      </c>
      <c r="I155" s="5">
        <v>34.419824300000002</v>
      </c>
      <c r="J155" s="9">
        <v>18285</v>
      </c>
      <c r="K155" s="1">
        <f t="shared" si="20"/>
        <v>16717.714285714286</v>
      </c>
      <c r="L155" s="1">
        <f t="shared" si="21"/>
        <v>1567.2857142857142</v>
      </c>
      <c r="M155" s="8">
        <f t="shared" si="22"/>
        <v>8.5714285714285715E-2</v>
      </c>
      <c r="N155" s="1" t="s">
        <v>24</v>
      </c>
      <c r="O155" s="1">
        <v>0</v>
      </c>
      <c r="P155" s="1" t="s">
        <v>10</v>
      </c>
      <c r="Q155" s="9">
        <v>7950</v>
      </c>
      <c r="R155" s="9">
        <v>18285</v>
      </c>
    </row>
    <row r="156" spans="1:18">
      <c r="A156" s="1">
        <f t="shared" si="12"/>
        <v>155</v>
      </c>
      <c r="B156" s="1" t="s">
        <v>55</v>
      </c>
      <c r="C156" s="1" t="s">
        <v>14</v>
      </c>
      <c r="D156" s="1" t="s">
        <v>22</v>
      </c>
      <c r="E156" s="1" t="s">
        <v>33</v>
      </c>
      <c r="F156" s="16" t="s">
        <v>70</v>
      </c>
      <c r="G156" s="1" t="s">
        <v>81</v>
      </c>
      <c r="H156" s="1">
        <v>11.006101900000001</v>
      </c>
      <c r="I156" s="5">
        <v>34.419824300000002</v>
      </c>
      <c r="J156" s="9">
        <v>18285</v>
      </c>
      <c r="K156" s="1">
        <f t="shared" si="20"/>
        <v>16717.714285714286</v>
      </c>
      <c r="L156" s="1">
        <f t="shared" si="21"/>
        <v>1567.2857142857142</v>
      </c>
      <c r="M156" s="8">
        <f t="shared" si="22"/>
        <v>8.5714285714285715E-2</v>
      </c>
      <c r="N156" s="1" t="s">
        <v>24</v>
      </c>
      <c r="O156" s="1">
        <v>0</v>
      </c>
      <c r="P156" s="1" t="s">
        <v>10</v>
      </c>
      <c r="Q156" s="9">
        <v>7950</v>
      </c>
      <c r="R156" s="9">
        <v>18285</v>
      </c>
    </row>
    <row r="157" spans="1:18">
      <c r="A157" s="1">
        <f t="shared" si="12"/>
        <v>156</v>
      </c>
      <c r="B157" s="1" t="s">
        <v>55</v>
      </c>
      <c r="C157" s="1" t="s">
        <v>14</v>
      </c>
      <c r="D157" s="1" t="s">
        <v>22</v>
      </c>
      <c r="E157" s="1" t="s">
        <v>33</v>
      </c>
      <c r="F157" s="16" t="s">
        <v>70</v>
      </c>
      <c r="G157" s="1" t="s">
        <v>81</v>
      </c>
      <c r="H157" s="1">
        <v>11.006101900000001</v>
      </c>
      <c r="I157" s="5">
        <v>34.419824300000002</v>
      </c>
      <c r="J157" s="9">
        <v>18285</v>
      </c>
      <c r="K157" s="1">
        <f t="shared" si="20"/>
        <v>16717.714285714286</v>
      </c>
      <c r="L157" s="1">
        <f t="shared" si="21"/>
        <v>1567.2857142857142</v>
      </c>
      <c r="M157" s="8">
        <f t="shared" si="22"/>
        <v>8.5714285714285715E-2</v>
      </c>
      <c r="N157" s="1" t="s">
        <v>24</v>
      </c>
      <c r="O157" s="1">
        <v>0</v>
      </c>
      <c r="P157" s="1" t="s">
        <v>10</v>
      </c>
      <c r="Q157" s="9">
        <v>7950</v>
      </c>
      <c r="R157" s="9">
        <v>18285</v>
      </c>
    </row>
    <row r="158" spans="1:18">
      <c r="A158" s="1">
        <f t="shared" si="12"/>
        <v>157</v>
      </c>
      <c r="B158" s="1" t="s">
        <v>55</v>
      </c>
      <c r="C158" s="1" t="s">
        <v>14</v>
      </c>
      <c r="D158" s="1" t="s">
        <v>22</v>
      </c>
      <c r="E158" s="1" t="s">
        <v>33</v>
      </c>
      <c r="F158" s="16" t="s">
        <v>70</v>
      </c>
      <c r="G158" s="1" t="s">
        <v>81</v>
      </c>
      <c r="H158" s="1">
        <v>11.006101900000001</v>
      </c>
      <c r="I158" s="5">
        <v>34.419824300000002</v>
      </c>
      <c r="J158" s="9">
        <v>18285</v>
      </c>
      <c r="K158" s="1">
        <f t="shared" si="20"/>
        <v>16717.714285714286</v>
      </c>
      <c r="L158" s="1">
        <f t="shared" si="21"/>
        <v>1567.2857142857142</v>
      </c>
      <c r="M158" s="8">
        <f t="shared" si="22"/>
        <v>8.5714285714285715E-2</v>
      </c>
      <c r="N158" s="1" t="s">
        <v>24</v>
      </c>
      <c r="O158" s="1">
        <v>0</v>
      </c>
      <c r="P158" s="1" t="s">
        <v>10</v>
      </c>
      <c r="Q158" s="9">
        <v>7950</v>
      </c>
      <c r="R158" s="9">
        <v>18285</v>
      </c>
    </row>
    <row r="159" spans="1:18">
      <c r="A159" s="1">
        <f t="shared" si="12"/>
        <v>158</v>
      </c>
      <c r="B159" s="1" t="s">
        <v>55</v>
      </c>
      <c r="C159" s="1" t="s">
        <v>14</v>
      </c>
      <c r="D159" s="1" t="s">
        <v>22</v>
      </c>
      <c r="E159" s="1" t="s">
        <v>33</v>
      </c>
      <c r="F159" s="16" t="s">
        <v>70</v>
      </c>
      <c r="G159" s="1" t="s">
        <v>81</v>
      </c>
      <c r="H159" s="1">
        <v>11.006101900000001</v>
      </c>
      <c r="I159" s="5">
        <v>34.419824300000002</v>
      </c>
      <c r="J159" s="9">
        <v>18285</v>
      </c>
      <c r="K159" s="1">
        <f t="shared" si="20"/>
        <v>16717.714285714286</v>
      </c>
      <c r="L159" s="1">
        <f t="shared" si="21"/>
        <v>1567.2857142857142</v>
      </c>
      <c r="M159" s="8">
        <f t="shared" si="22"/>
        <v>8.5714285714285715E-2</v>
      </c>
      <c r="N159" s="1" t="s">
        <v>24</v>
      </c>
      <c r="O159" s="1">
        <v>1</v>
      </c>
      <c r="P159" s="1" t="s">
        <v>10</v>
      </c>
      <c r="Q159" s="9">
        <v>7950</v>
      </c>
      <c r="R159" s="9">
        <v>18285</v>
      </c>
    </row>
    <row r="160" spans="1:18">
      <c r="A160" s="1">
        <f t="shared" si="12"/>
        <v>159</v>
      </c>
      <c r="B160" s="1" t="s">
        <v>55</v>
      </c>
      <c r="C160" s="1" t="s">
        <v>14</v>
      </c>
      <c r="D160" s="1" t="s">
        <v>22</v>
      </c>
      <c r="E160" s="1" t="s">
        <v>33</v>
      </c>
      <c r="F160" s="16" t="s">
        <v>70</v>
      </c>
      <c r="G160" s="1" t="s">
        <v>81</v>
      </c>
      <c r="H160" s="1">
        <v>11.006101900000001</v>
      </c>
      <c r="I160" s="5">
        <v>34.419824300000002</v>
      </c>
      <c r="J160" s="9">
        <v>18285</v>
      </c>
      <c r="K160" s="1">
        <f t="shared" si="20"/>
        <v>16717.714285714286</v>
      </c>
      <c r="L160" s="1">
        <f t="shared" si="21"/>
        <v>1567.2857142857142</v>
      </c>
      <c r="M160" s="8">
        <f t="shared" si="22"/>
        <v>8.5714285714285715E-2</v>
      </c>
      <c r="N160" s="1" t="s">
        <v>24</v>
      </c>
      <c r="O160" s="1">
        <v>0</v>
      </c>
      <c r="P160" s="1" t="s">
        <v>10</v>
      </c>
      <c r="Q160" s="9">
        <v>7950</v>
      </c>
      <c r="R160" s="9">
        <v>18285</v>
      </c>
    </row>
    <row r="161" spans="1:18">
      <c r="A161" s="1">
        <f t="shared" si="12"/>
        <v>160</v>
      </c>
      <c r="B161" s="1" t="s">
        <v>55</v>
      </c>
      <c r="C161" s="1" t="s">
        <v>14</v>
      </c>
      <c r="D161" s="1" t="s">
        <v>22</v>
      </c>
      <c r="E161" s="1" t="s">
        <v>33</v>
      </c>
      <c r="F161" s="16" t="s">
        <v>70</v>
      </c>
      <c r="G161" s="1" t="s">
        <v>81</v>
      </c>
      <c r="H161" s="1">
        <v>11.006101900000001</v>
      </c>
      <c r="I161" s="5">
        <v>34.419824300000002</v>
      </c>
      <c r="J161" s="9">
        <v>18285</v>
      </c>
      <c r="K161" s="1">
        <f t="shared" si="20"/>
        <v>16717.714285714286</v>
      </c>
      <c r="L161" s="1">
        <f t="shared" si="21"/>
        <v>1567.2857142857142</v>
      </c>
      <c r="M161" s="8">
        <f t="shared" si="22"/>
        <v>8.5714285714285715E-2</v>
      </c>
      <c r="N161" s="1" t="s">
        <v>24</v>
      </c>
      <c r="O161" s="1">
        <v>0</v>
      </c>
      <c r="P161" s="1" t="s">
        <v>10</v>
      </c>
      <c r="Q161" s="9">
        <v>7950</v>
      </c>
      <c r="R161" s="9">
        <v>18285</v>
      </c>
    </row>
    <row r="162" spans="1:18">
      <c r="A162" s="1">
        <f t="shared" si="12"/>
        <v>161</v>
      </c>
      <c r="B162" s="1" t="s">
        <v>55</v>
      </c>
      <c r="C162" s="1" t="s">
        <v>14</v>
      </c>
      <c r="D162" s="1" t="s">
        <v>22</v>
      </c>
      <c r="E162" s="1" t="s">
        <v>33</v>
      </c>
      <c r="F162" s="16" t="s">
        <v>70</v>
      </c>
      <c r="G162" s="1" t="s">
        <v>81</v>
      </c>
      <c r="H162" s="1">
        <v>11.006101900000001</v>
      </c>
      <c r="I162" s="5">
        <v>34.419824300000002</v>
      </c>
      <c r="J162" s="9">
        <v>18285</v>
      </c>
      <c r="K162" s="1">
        <f t="shared" si="20"/>
        <v>16717.714285714286</v>
      </c>
      <c r="L162" s="1">
        <f t="shared" si="21"/>
        <v>1567.2857142857142</v>
      </c>
      <c r="M162" s="8">
        <f t="shared" si="22"/>
        <v>8.5714285714285715E-2</v>
      </c>
      <c r="N162" s="1" t="s">
        <v>24</v>
      </c>
      <c r="O162" s="1">
        <v>0</v>
      </c>
      <c r="P162" s="1" t="s">
        <v>10</v>
      </c>
      <c r="Q162" s="9">
        <v>7950</v>
      </c>
      <c r="R162" s="9">
        <v>18285</v>
      </c>
    </row>
    <row r="163" spans="1:18">
      <c r="A163" s="1">
        <f t="shared" si="12"/>
        <v>162</v>
      </c>
      <c r="B163" s="1" t="s">
        <v>55</v>
      </c>
      <c r="C163" s="1" t="s">
        <v>14</v>
      </c>
      <c r="D163" s="1" t="s">
        <v>22</v>
      </c>
      <c r="E163" s="1" t="s">
        <v>33</v>
      </c>
      <c r="F163" s="16" t="s">
        <v>70</v>
      </c>
      <c r="G163" s="1" t="s">
        <v>81</v>
      </c>
      <c r="H163" s="1">
        <v>11.006101900000001</v>
      </c>
      <c r="I163" s="5">
        <v>34.419824300000002</v>
      </c>
      <c r="J163" s="9">
        <v>18285</v>
      </c>
      <c r="K163" s="1">
        <f t="shared" si="20"/>
        <v>16717.714285714286</v>
      </c>
      <c r="L163" s="1">
        <f t="shared" si="21"/>
        <v>1567.2857142857142</v>
      </c>
      <c r="M163" s="8">
        <f t="shared" si="22"/>
        <v>8.5714285714285715E-2</v>
      </c>
      <c r="N163" s="1" t="s">
        <v>24</v>
      </c>
      <c r="O163" s="1">
        <v>0</v>
      </c>
      <c r="P163" s="1" t="s">
        <v>10</v>
      </c>
      <c r="Q163" s="9">
        <v>7950</v>
      </c>
      <c r="R163" s="9">
        <v>18285</v>
      </c>
    </row>
    <row r="164" spans="1:18">
      <c r="A164" s="1">
        <f t="shared" si="12"/>
        <v>163</v>
      </c>
      <c r="B164" s="1" t="s">
        <v>55</v>
      </c>
      <c r="C164" s="1" t="s">
        <v>14</v>
      </c>
      <c r="D164" s="1" t="s">
        <v>22</v>
      </c>
      <c r="E164" s="1" t="s">
        <v>33</v>
      </c>
      <c r="F164" s="16" t="s">
        <v>70</v>
      </c>
      <c r="G164" s="1" t="s">
        <v>81</v>
      </c>
      <c r="H164" s="1">
        <v>11.006101900000001</v>
      </c>
      <c r="I164" s="5">
        <v>34.419824300000002</v>
      </c>
      <c r="J164" s="9">
        <v>18285</v>
      </c>
      <c r="K164" s="1">
        <f t="shared" si="20"/>
        <v>16717.714285714286</v>
      </c>
      <c r="L164" s="1">
        <f t="shared" si="21"/>
        <v>1567.2857142857142</v>
      </c>
      <c r="M164" s="8">
        <f t="shared" si="22"/>
        <v>8.5714285714285715E-2</v>
      </c>
      <c r="N164" s="1" t="s">
        <v>24</v>
      </c>
      <c r="O164" s="1">
        <v>0</v>
      </c>
      <c r="P164" s="1" t="s">
        <v>10</v>
      </c>
      <c r="Q164" s="9">
        <v>7950</v>
      </c>
      <c r="R164" s="9">
        <v>18285</v>
      </c>
    </row>
    <row r="165" spans="1:18">
      <c r="A165" s="1">
        <f t="shared" ref="A165:A212" si="23">A164+1</f>
        <v>164</v>
      </c>
      <c r="B165" s="1" t="s">
        <v>55</v>
      </c>
      <c r="C165" s="1" t="s">
        <v>14</v>
      </c>
      <c r="D165" s="1" t="s">
        <v>22</v>
      </c>
      <c r="E165" s="1" t="s">
        <v>33</v>
      </c>
      <c r="F165" s="16" t="s">
        <v>70</v>
      </c>
      <c r="G165" s="1" t="s">
        <v>81</v>
      </c>
      <c r="H165" s="1">
        <v>11.006101900000001</v>
      </c>
      <c r="I165" s="5">
        <v>34.419824300000002</v>
      </c>
      <c r="J165" s="9">
        <v>18285</v>
      </c>
      <c r="K165" s="1">
        <f t="shared" si="20"/>
        <v>16717.714285714286</v>
      </c>
      <c r="L165" s="1">
        <f t="shared" si="21"/>
        <v>1567.2857142857142</v>
      </c>
      <c r="M165" s="8">
        <f t="shared" si="22"/>
        <v>8.5714285714285715E-2</v>
      </c>
      <c r="N165" s="1" t="s">
        <v>24</v>
      </c>
      <c r="O165" s="1">
        <v>0</v>
      </c>
      <c r="P165" s="1" t="s">
        <v>10</v>
      </c>
      <c r="Q165" s="9">
        <v>7950</v>
      </c>
      <c r="R165" s="9">
        <v>18285</v>
      </c>
    </row>
    <row r="166" spans="1:18">
      <c r="A166" s="1">
        <f t="shared" si="23"/>
        <v>165</v>
      </c>
      <c r="B166" s="1" t="s">
        <v>55</v>
      </c>
      <c r="C166" s="1" t="s">
        <v>14</v>
      </c>
      <c r="D166" s="1" t="s">
        <v>22</v>
      </c>
      <c r="E166" s="1" t="s">
        <v>33</v>
      </c>
      <c r="F166" s="16" t="s">
        <v>70</v>
      </c>
      <c r="G166" s="1" t="s">
        <v>81</v>
      </c>
      <c r="H166" s="1">
        <v>11.006101900000001</v>
      </c>
      <c r="I166" s="5">
        <v>34.419824300000002</v>
      </c>
      <c r="J166" s="9">
        <v>18285</v>
      </c>
      <c r="K166" s="1">
        <f t="shared" si="20"/>
        <v>16717.714285714286</v>
      </c>
      <c r="L166" s="1">
        <f t="shared" si="21"/>
        <v>1567.2857142857142</v>
      </c>
      <c r="M166" s="8">
        <f t="shared" si="22"/>
        <v>8.5714285714285715E-2</v>
      </c>
      <c r="N166" s="1" t="s">
        <v>24</v>
      </c>
      <c r="O166" s="1">
        <v>0</v>
      </c>
      <c r="P166" s="1" t="s">
        <v>10</v>
      </c>
      <c r="Q166" s="9">
        <v>7950</v>
      </c>
      <c r="R166" s="9">
        <v>18285</v>
      </c>
    </row>
    <row r="167" spans="1:18">
      <c r="A167" s="1">
        <f t="shared" si="23"/>
        <v>166</v>
      </c>
      <c r="B167" s="1" t="s">
        <v>55</v>
      </c>
      <c r="C167" s="1" t="s">
        <v>14</v>
      </c>
      <c r="D167" s="1" t="s">
        <v>22</v>
      </c>
      <c r="E167" s="1" t="s">
        <v>33</v>
      </c>
      <c r="F167" s="16" t="s">
        <v>70</v>
      </c>
      <c r="G167" s="1" t="s">
        <v>81</v>
      </c>
      <c r="H167" s="1">
        <v>11.006101900000001</v>
      </c>
      <c r="I167" s="5">
        <v>34.419824300000002</v>
      </c>
      <c r="J167" s="9">
        <v>18285</v>
      </c>
      <c r="K167" s="1">
        <f t="shared" si="20"/>
        <v>16717.714285714286</v>
      </c>
      <c r="L167" s="1">
        <f t="shared" si="21"/>
        <v>1567.2857142857142</v>
      </c>
      <c r="M167" s="8">
        <f t="shared" si="22"/>
        <v>8.5714285714285715E-2</v>
      </c>
      <c r="N167" s="1" t="s">
        <v>24</v>
      </c>
      <c r="O167" s="1">
        <v>0</v>
      </c>
      <c r="P167" s="1" t="s">
        <v>10</v>
      </c>
      <c r="Q167" s="9">
        <v>7950</v>
      </c>
      <c r="R167" s="9">
        <v>18285</v>
      </c>
    </row>
    <row r="168" spans="1:18">
      <c r="A168" s="1">
        <f t="shared" si="23"/>
        <v>167</v>
      </c>
      <c r="B168" s="1" t="s">
        <v>55</v>
      </c>
      <c r="C168" s="1" t="s">
        <v>14</v>
      </c>
      <c r="D168" s="1" t="s">
        <v>22</v>
      </c>
      <c r="E168" s="1" t="s">
        <v>33</v>
      </c>
      <c r="F168" s="16" t="s">
        <v>70</v>
      </c>
      <c r="G168" s="1" t="s">
        <v>81</v>
      </c>
      <c r="H168" s="1">
        <v>11.006101900000001</v>
      </c>
      <c r="I168" s="5">
        <v>34.419824300000002</v>
      </c>
      <c r="J168" s="9">
        <v>18285</v>
      </c>
      <c r="K168" s="1">
        <f t="shared" si="20"/>
        <v>16717.714285714286</v>
      </c>
      <c r="L168" s="1">
        <f t="shared" si="21"/>
        <v>1567.2857142857142</v>
      </c>
      <c r="M168" s="8">
        <f t="shared" si="22"/>
        <v>8.5714285714285715E-2</v>
      </c>
      <c r="N168" s="1" t="s">
        <v>24</v>
      </c>
      <c r="O168" s="1">
        <v>0</v>
      </c>
      <c r="P168" s="1" t="s">
        <v>10</v>
      </c>
      <c r="Q168" s="9">
        <v>7950</v>
      </c>
      <c r="R168" s="9">
        <v>18285</v>
      </c>
    </row>
    <row r="169" spans="1:18">
      <c r="A169" s="1">
        <f t="shared" si="23"/>
        <v>168</v>
      </c>
      <c r="B169" s="1" t="s">
        <v>55</v>
      </c>
      <c r="C169" s="1" t="s">
        <v>14</v>
      </c>
      <c r="D169" s="1" t="s">
        <v>22</v>
      </c>
      <c r="E169" s="1" t="s">
        <v>33</v>
      </c>
      <c r="F169" s="16" t="s">
        <v>70</v>
      </c>
      <c r="G169" s="1" t="s">
        <v>81</v>
      </c>
      <c r="H169" s="1">
        <v>11.006101900000001</v>
      </c>
      <c r="I169" s="5">
        <v>34.419824300000002</v>
      </c>
      <c r="J169" s="9">
        <v>18285</v>
      </c>
      <c r="K169" s="1">
        <f t="shared" si="20"/>
        <v>16717.714285714286</v>
      </c>
      <c r="L169" s="1">
        <f t="shared" si="21"/>
        <v>1567.2857142857142</v>
      </c>
      <c r="M169" s="8">
        <f t="shared" si="22"/>
        <v>8.5714285714285715E-2</v>
      </c>
      <c r="N169" s="1" t="s">
        <v>24</v>
      </c>
      <c r="O169" s="1">
        <v>0</v>
      </c>
      <c r="P169" s="1" t="s">
        <v>10</v>
      </c>
      <c r="Q169" s="9">
        <v>7950</v>
      </c>
      <c r="R169" s="9">
        <v>18285</v>
      </c>
    </row>
    <row r="170" spans="1:18">
      <c r="A170" s="1">
        <f t="shared" si="23"/>
        <v>169</v>
      </c>
      <c r="B170" s="1" t="s">
        <v>55</v>
      </c>
      <c r="C170" s="1" t="s">
        <v>14</v>
      </c>
      <c r="D170" s="1" t="s">
        <v>22</v>
      </c>
      <c r="E170" s="1" t="s">
        <v>33</v>
      </c>
      <c r="F170" s="16" t="s">
        <v>70</v>
      </c>
      <c r="G170" s="1" t="s">
        <v>81</v>
      </c>
      <c r="H170" s="1">
        <v>11.006101900000001</v>
      </c>
      <c r="I170" s="5">
        <v>34.419824300000002</v>
      </c>
      <c r="J170" s="9">
        <v>18285</v>
      </c>
      <c r="K170" s="1">
        <f t="shared" si="20"/>
        <v>16717.714285714286</v>
      </c>
      <c r="L170" s="1">
        <f t="shared" si="21"/>
        <v>1567.2857142857142</v>
      </c>
      <c r="M170" s="8">
        <f t="shared" si="22"/>
        <v>8.5714285714285715E-2</v>
      </c>
      <c r="N170" s="1" t="s">
        <v>24</v>
      </c>
      <c r="O170" s="1">
        <v>0</v>
      </c>
      <c r="P170" s="1" t="s">
        <v>10</v>
      </c>
      <c r="Q170" s="9">
        <v>7950</v>
      </c>
      <c r="R170" s="9">
        <v>18285</v>
      </c>
    </row>
    <row r="171" spans="1:18">
      <c r="A171" s="1">
        <f t="shared" si="23"/>
        <v>170</v>
      </c>
      <c r="B171" s="1" t="s">
        <v>55</v>
      </c>
      <c r="C171" s="1" t="s">
        <v>14</v>
      </c>
      <c r="D171" s="1" t="s">
        <v>22</v>
      </c>
      <c r="E171" s="1" t="s">
        <v>33</v>
      </c>
      <c r="F171" s="16" t="s">
        <v>70</v>
      </c>
      <c r="G171" s="1" t="s">
        <v>81</v>
      </c>
      <c r="H171" s="1">
        <v>11.006101900000001</v>
      </c>
      <c r="I171" s="5">
        <v>34.419824300000002</v>
      </c>
      <c r="J171" s="9">
        <v>18285</v>
      </c>
      <c r="K171" s="1">
        <f t="shared" si="20"/>
        <v>16717.714285714286</v>
      </c>
      <c r="L171" s="1">
        <f t="shared" si="21"/>
        <v>1567.2857142857142</v>
      </c>
      <c r="M171" s="8">
        <f t="shared" si="22"/>
        <v>8.5714285714285715E-2</v>
      </c>
      <c r="N171" s="1" t="s">
        <v>24</v>
      </c>
      <c r="O171" s="1">
        <v>0</v>
      </c>
      <c r="P171" s="1" t="s">
        <v>10</v>
      </c>
      <c r="Q171" s="9">
        <v>7950</v>
      </c>
      <c r="R171" s="9">
        <v>18285</v>
      </c>
    </row>
    <row r="172" spans="1:18">
      <c r="A172" s="1">
        <f t="shared" si="23"/>
        <v>171</v>
      </c>
      <c r="B172" s="1" t="s">
        <v>55</v>
      </c>
      <c r="C172" s="1" t="s">
        <v>14</v>
      </c>
      <c r="D172" s="1" t="s">
        <v>22</v>
      </c>
      <c r="E172" s="1" t="s">
        <v>33</v>
      </c>
      <c r="F172" s="16" t="s">
        <v>70</v>
      </c>
      <c r="G172" s="1" t="s">
        <v>81</v>
      </c>
      <c r="H172" s="1">
        <v>11.006101900000001</v>
      </c>
      <c r="I172" s="5">
        <v>34.419824300000002</v>
      </c>
      <c r="J172" s="9">
        <v>18285</v>
      </c>
      <c r="K172" s="1">
        <f t="shared" si="20"/>
        <v>16717.714285714286</v>
      </c>
      <c r="L172" s="1">
        <f t="shared" si="21"/>
        <v>1567.2857142857142</v>
      </c>
      <c r="M172" s="8">
        <f t="shared" si="22"/>
        <v>8.5714285714285715E-2</v>
      </c>
      <c r="N172" s="1" t="s">
        <v>24</v>
      </c>
      <c r="O172" s="1">
        <v>0</v>
      </c>
      <c r="P172" s="1" t="s">
        <v>10</v>
      </c>
      <c r="Q172" s="9">
        <v>7950</v>
      </c>
      <c r="R172" s="9">
        <v>18285</v>
      </c>
    </row>
    <row r="173" spans="1:18">
      <c r="A173" s="1">
        <f t="shared" si="23"/>
        <v>172</v>
      </c>
      <c r="B173" s="1" t="s">
        <v>55</v>
      </c>
      <c r="C173" s="1" t="s">
        <v>14</v>
      </c>
      <c r="D173" s="1" t="s">
        <v>22</v>
      </c>
      <c r="E173" s="1" t="s">
        <v>33</v>
      </c>
      <c r="F173" s="16" t="s">
        <v>70</v>
      </c>
      <c r="G173" s="1" t="s">
        <v>81</v>
      </c>
      <c r="H173" s="1">
        <v>11.006101900000001</v>
      </c>
      <c r="I173" s="5">
        <v>34.419824300000002</v>
      </c>
      <c r="J173" s="9">
        <v>18285</v>
      </c>
      <c r="K173" s="1">
        <f t="shared" si="20"/>
        <v>16717.714285714286</v>
      </c>
      <c r="L173" s="1">
        <f t="shared" si="21"/>
        <v>1567.2857142857142</v>
      </c>
      <c r="M173" s="8">
        <f t="shared" si="22"/>
        <v>8.5714285714285715E-2</v>
      </c>
      <c r="N173" s="1" t="s">
        <v>24</v>
      </c>
      <c r="O173" s="1">
        <v>0</v>
      </c>
      <c r="P173" s="1" t="s">
        <v>10</v>
      </c>
      <c r="Q173" s="9">
        <v>7950</v>
      </c>
      <c r="R173" s="9">
        <v>18285</v>
      </c>
    </row>
    <row r="174" spans="1:18">
      <c r="A174" s="1">
        <f t="shared" si="23"/>
        <v>173</v>
      </c>
      <c r="B174" s="1" t="s">
        <v>55</v>
      </c>
      <c r="C174" s="1" t="s">
        <v>14</v>
      </c>
      <c r="D174" s="1" t="s">
        <v>22</v>
      </c>
      <c r="E174" s="1" t="s">
        <v>33</v>
      </c>
      <c r="F174" s="16" t="s">
        <v>70</v>
      </c>
      <c r="G174" s="1" t="s">
        <v>81</v>
      </c>
      <c r="H174" s="1">
        <v>11.006101900000001</v>
      </c>
      <c r="I174" s="5">
        <v>34.419824300000002</v>
      </c>
      <c r="J174" s="9">
        <v>18285</v>
      </c>
      <c r="K174" s="1">
        <f t="shared" si="20"/>
        <v>16717.714285714286</v>
      </c>
      <c r="L174" s="1">
        <f t="shared" si="21"/>
        <v>1567.2857142857142</v>
      </c>
      <c r="M174" s="8">
        <f t="shared" si="22"/>
        <v>8.5714285714285715E-2</v>
      </c>
      <c r="N174" s="1" t="s">
        <v>24</v>
      </c>
      <c r="O174" s="1">
        <v>0</v>
      </c>
      <c r="P174" s="1" t="s">
        <v>10</v>
      </c>
      <c r="Q174" s="9">
        <v>7950</v>
      </c>
      <c r="R174" s="9">
        <v>18285</v>
      </c>
    </row>
    <row r="175" spans="1:18">
      <c r="A175" s="1">
        <f t="shared" si="23"/>
        <v>174</v>
      </c>
      <c r="B175" s="1" t="s">
        <v>55</v>
      </c>
      <c r="C175" s="1" t="s">
        <v>14</v>
      </c>
      <c r="D175" s="1" t="s">
        <v>22</v>
      </c>
      <c r="E175" s="1" t="s">
        <v>33</v>
      </c>
      <c r="F175" s="16" t="s">
        <v>70</v>
      </c>
      <c r="G175" s="1" t="s">
        <v>81</v>
      </c>
      <c r="H175" s="1">
        <v>11.006101900000001</v>
      </c>
      <c r="I175" s="5">
        <v>34.419824300000002</v>
      </c>
      <c r="J175" s="9">
        <v>18285</v>
      </c>
      <c r="K175" s="1">
        <f t="shared" si="20"/>
        <v>16717.714285714286</v>
      </c>
      <c r="L175" s="1">
        <f t="shared" si="21"/>
        <v>1567.2857142857142</v>
      </c>
      <c r="M175" s="8">
        <f t="shared" si="22"/>
        <v>8.5714285714285715E-2</v>
      </c>
      <c r="N175" s="1" t="s">
        <v>24</v>
      </c>
      <c r="O175" s="1">
        <v>1</v>
      </c>
      <c r="P175" s="1" t="s">
        <v>10</v>
      </c>
      <c r="Q175" s="9">
        <v>7950</v>
      </c>
      <c r="R175" s="9">
        <v>18285</v>
      </c>
    </row>
    <row r="176" spans="1:18">
      <c r="A176" s="1">
        <f t="shared" si="23"/>
        <v>175</v>
      </c>
      <c r="B176" s="1" t="s">
        <v>55</v>
      </c>
      <c r="C176" s="1" t="s">
        <v>14</v>
      </c>
      <c r="D176" s="1" t="s">
        <v>22</v>
      </c>
      <c r="E176" s="1" t="s">
        <v>33</v>
      </c>
      <c r="F176" s="16" t="s">
        <v>70</v>
      </c>
      <c r="G176" s="1" t="s">
        <v>81</v>
      </c>
      <c r="H176" s="1">
        <v>11.006101900000001</v>
      </c>
      <c r="I176" s="5">
        <v>34.419824300000002</v>
      </c>
      <c r="J176" s="9">
        <v>18285</v>
      </c>
      <c r="K176" s="1">
        <f t="shared" si="20"/>
        <v>16717.714285714286</v>
      </c>
      <c r="L176" s="1">
        <f t="shared" si="21"/>
        <v>1567.2857142857142</v>
      </c>
      <c r="M176" s="8">
        <f t="shared" si="22"/>
        <v>8.5714285714285715E-2</v>
      </c>
      <c r="N176" s="1" t="s">
        <v>24</v>
      </c>
      <c r="O176" s="1">
        <v>0</v>
      </c>
      <c r="P176" s="1" t="s">
        <v>10</v>
      </c>
      <c r="Q176" s="9">
        <v>7950</v>
      </c>
      <c r="R176" s="9">
        <v>18285</v>
      </c>
    </row>
    <row r="177" spans="1:18">
      <c r="A177" s="1">
        <f t="shared" si="23"/>
        <v>176</v>
      </c>
      <c r="B177" s="1" t="s">
        <v>55</v>
      </c>
      <c r="C177" s="1" t="s">
        <v>14</v>
      </c>
      <c r="D177" s="1" t="s">
        <v>22</v>
      </c>
      <c r="E177" s="1" t="s">
        <v>33</v>
      </c>
      <c r="F177" s="16" t="s">
        <v>71</v>
      </c>
      <c r="G177" s="10" t="s">
        <v>82</v>
      </c>
      <c r="H177" s="5"/>
      <c r="I177" s="5"/>
      <c r="J177" s="9">
        <v>9365.5999999999985</v>
      </c>
      <c r="K177" s="1">
        <f t="shared" si="20"/>
        <v>9365.5999999999985</v>
      </c>
      <c r="L177" s="1">
        <f t="shared" si="21"/>
        <v>0</v>
      </c>
      <c r="M177" s="1">
        <f>0/9</f>
        <v>0</v>
      </c>
      <c r="N177" s="1" t="s">
        <v>24</v>
      </c>
      <c r="O177" s="1">
        <v>0</v>
      </c>
      <c r="P177" s="1" t="s">
        <v>10</v>
      </c>
      <c r="Q177" s="9">
        <v>4072</v>
      </c>
      <c r="R177" s="9">
        <v>9365.5999999999985</v>
      </c>
    </row>
    <row r="178" spans="1:18">
      <c r="A178" s="1">
        <f t="shared" si="23"/>
        <v>177</v>
      </c>
      <c r="B178" s="1" t="s">
        <v>55</v>
      </c>
      <c r="C178" s="1" t="s">
        <v>14</v>
      </c>
      <c r="D178" s="1" t="s">
        <v>22</v>
      </c>
      <c r="E178" s="1" t="s">
        <v>33</v>
      </c>
      <c r="F178" s="16" t="s">
        <v>71</v>
      </c>
      <c r="G178" s="10" t="s">
        <v>82</v>
      </c>
      <c r="H178" s="5"/>
      <c r="I178" s="5"/>
      <c r="J178" s="9">
        <v>9365.5999999999985</v>
      </c>
      <c r="K178" s="1">
        <f t="shared" si="20"/>
        <v>9365.5999999999985</v>
      </c>
      <c r="L178" s="1">
        <f t="shared" ref="L178:L186" si="24">M178*J178</f>
        <v>0</v>
      </c>
      <c r="M178" s="1">
        <f t="shared" ref="M178:M185" si="25">0/9</f>
        <v>0</v>
      </c>
      <c r="N178" s="1" t="s">
        <v>24</v>
      </c>
      <c r="O178" s="1">
        <v>0</v>
      </c>
      <c r="P178" s="1" t="s">
        <v>10</v>
      </c>
      <c r="Q178" s="9">
        <v>4072</v>
      </c>
      <c r="R178" s="9">
        <v>9365.5999999999985</v>
      </c>
    </row>
    <row r="179" spans="1:18">
      <c r="A179" s="1">
        <f t="shared" si="23"/>
        <v>178</v>
      </c>
      <c r="B179" s="1" t="s">
        <v>55</v>
      </c>
      <c r="C179" s="1" t="s">
        <v>14</v>
      </c>
      <c r="D179" s="1" t="s">
        <v>22</v>
      </c>
      <c r="E179" s="1" t="s">
        <v>33</v>
      </c>
      <c r="F179" s="16" t="s">
        <v>71</v>
      </c>
      <c r="G179" s="10" t="s">
        <v>82</v>
      </c>
      <c r="H179" s="5"/>
      <c r="I179" s="5"/>
      <c r="J179" s="9">
        <v>9365.5999999999985</v>
      </c>
      <c r="K179" s="1">
        <f t="shared" si="20"/>
        <v>9365.5999999999985</v>
      </c>
      <c r="L179" s="1">
        <f t="shared" si="24"/>
        <v>0</v>
      </c>
      <c r="M179" s="1">
        <f t="shared" si="25"/>
        <v>0</v>
      </c>
      <c r="N179" s="1" t="s">
        <v>24</v>
      </c>
      <c r="O179" s="1">
        <v>0</v>
      </c>
      <c r="P179" s="1" t="s">
        <v>10</v>
      </c>
      <c r="Q179" s="9">
        <v>4072</v>
      </c>
      <c r="R179" s="9">
        <v>9365.5999999999985</v>
      </c>
    </row>
    <row r="180" spans="1:18">
      <c r="A180" s="1">
        <f t="shared" si="23"/>
        <v>179</v>
      </c>
      <c r="B180" s="1" t="s">
        <v>55</v>
      </c>
      <c r="C180" s="1" t="s">
        <v>14</v>
      </c>
      <c r="D180" s="1" t="s">
        <v>22</v>
      </c>
      <c r="E180" s="1" t="s">
        <v>33</v>
      </c>
      <c r="F180" s="16" t="s">
        <v>71</v>
      </c>
      <c r="G180" s="10" t="s">
        <v>82</v>
      </c>
      <c r="H180" s="5"/>
      <c r="I180" s="5"/>
      <c r="J180" s="9">
        <v>9365.5999999999985</v>
      </c>
      <c r="K180" s="1">
        <f t="shared" si="20"/>
        <v>9365.5999999999985</v>
      </c>
      <c r="L180" s="1">
        <f t="shared" si="24"/>
        <v>0</v>
      </c>
      <c r="M180" s="1">
        <f t="shared" si="25"/>
        <v>0</v>
      </c>
      <c r="N180" s="1" t="s">
        <v>24</v>
      </c>
      <c r="O180" s="1">
        <v>0</v>
      </c>
      <c r="P180" s="1" t="s">
        <v>10</v>
      </c>
      <c r="Q180" s="9">
        <v>4072</v>
      </c>
      <c r="R180" s="9">
        <v>9365.5999999999985</v>
      </c>
    </row>
    <row r="181" spans="1:18">
      <c r="A181" s="1">
        <f t="shared" si="23"/>
        <v>180</v>
      </c>
      <c r="B181" s="1" t="s">
        <v>55</v>
      </c>
      <c r="C181" s="1" t="s">
        <v>14</v>
      </c>
      <c r="D181" s="1" t="s">
        <v>22</v>
      </c>
      <c r="E181" s="1" t="s">
        <v>33</v>
      </c>
      <c r="F181" s="16" t="s">
        <v>71</v>
      </c>
      <c r="G181" s="10" t="s">
        <v>82</v>
      </c>
      <c r="H181" s="5"/>
      <c r="I181" s="5"/>
      <c r="J181" s="9">
        <v>9365.5999999999985</v>
      </c>
      <c r="K181" s="1">
        <f t="shared" si="20"/>
        <v>9365.5999999999985</v>
      </c>
      <c r="L181" s="1">
        <f t="shared" si="24"/>
        <v>0</v>
      </c>
      <c r="M181" s="1">
        <f t="shared" si="25"/>
        <v>0</v>
      </c>
      <c r="N181" s="1" t="s">
        <v>24</v>
      </c>
      <c r="O181" s="1">
        <v>0</v>
      </c>
      <c r="P181" s="1" t="s">
        <v>10</v>
      </c>
      <c r="Q181" s="9">
        <v>4072</v>
      </c>
      <c r="R181" s="9">
        <v>9365.5999999999985</v>
      </c>
    </row>
    <row r="182" spans="1:18">
      <c r="A182" s="1">
        <f t="shared" si="23"/>
        <v>181</v>
      </c>
      <c r="B182" s="1" t="s">
        <v>55</v>
      </c>
      <c r="C182" s="1" t="s">
        <v>14</v>
      </c>
      <c r="D182" s="1" t="s">
        <v>22</v>
      </c>
      <c r="E182" s="1" t="s">
        <v>33</v>
      </c>
      <c r="F182" s="16" t="s">
        <v>71</v>
      </c>
      <c r="G182" s="10" t="s">
        <v>82</v>
      </c>
      <c r="J182" s="9">
        <v>9365.5999999999985</v>
      </c>
      <c r="K182" s="1">
        <f t="shared" si="20"/>
        <v>9365.5999999999985</v>
      </c>
      <c r="L182" s="1">
        <f t="shared" si="24"/>
        <v>0</v>
      </c>
      <c r="M182" s="1">
        <f t="shared" si="25"/>
        <v>0</v>
      </c>
      <c r="N182" s="1" t="s">
        <v>24</v>
      </c>
      <c r="O182" s="1">
        <v>0</v>
      </c>
      <c r="P182" s="1" t="s">
        <v>10</v>
      </c>
      <c r="Q182" s="9">
        <v>4072</v>
      </c>
      <c r="R182" s="9">
        <v>9365.5999999999985</v>
      </c>
    </row>
    <row r="183" spans="1:18">
      <c r="A183" s="1">
        <f t="shared" si="23"/>
        <v>182</v>
      </c>
      <c r="B183" s="1" t="s">
        <v>55</v>
      </c>
      <c r="C183" s="1" t="s">
        <v>14</v>
      </c>
      <c r="D183" s="1" t="s">
        <v>22</v>
      </c>
      <c r="E183" s="1" t="s">
        <v>33</v>
      </c>
      <c r="F183" s="16" t="s">
        <v>71</v>
      </c>
      <c r="G183" s="10" t="s">
        <v>82</v>
      </c>
      <c r="J183" s="9">
        <v>9365.5999999999985</v>
      </c>
      <c r="K183" s="1">
        <f t="shared" si="20"/>
        <v>9365.5999999999985</v>
      </c>
      <c r="L183" s="1">
        <f t="shared" si="24"/>
        <v>0</v>
      </c>
      <c r="M183" s="1">
        <f t="shared" si="25"/>
        <v>0</v>
      </c>
      <c r="N183" s="1" t="s">
        <v>24</v>
      </c>
      <c r="O183" s="1">
        <v>0</v>
      </c>
      <c r="P183" s="1" t="s">
        <v>10</v>
      </c>
      <c r="Q183" s="9">
        <v>4072</v>
      </c>
      <c r="R183" s="9">
        <v>9365.5999999999985</v>
      </c>
    </row>
    <row r="184" spans="1:18">
      <c r="A184" s="1">
        <f t="shared" si="23"/>
        <v>183</v>
      </c>
      <c r="B184" s="1" t="s">
        <v>55</v>
      </c>
      <c r="C184" s="1" t="s">
        <v>14</v>
      </c>
      <c r="D184" s="1" t="s">
        <v>22</v>
      </c>
      <c r="E184" s="1" t="s">
        <v>33</v>
      </c>
      <c r="F184" s="16" t="s">
        <v>71</v>
      </c>
      <c r="G184" s="10" t="s">
        <v>82</v>
      </c>
      <c r="J184" s="9">
        <v>9365.5999999999985</v>
      </c>
      <c r="K184" s="1">
        <f t="shared" si="20"/>
        <v>9365.5999999999985</v>
      </c>
      <c r="L184" s="1">
        <f t="shared" si="24"/>
        <v>0</v>
      </c>
      <c r="M184" s="1">
        <f t="shared" si="25"/>
        <v>0</v>
      </c>
      <c r="N184" s="1" t="s">
        <v>24</v>
      </c>
      <c r="O184" s="1">
        <v>0</v>
      </c>
      <c r="P184" s="1" t="s">
        <v>10</v>
      </c>
      <c r="Q184" s="9">
        <v>4072</v>
      </c>
      <c r="R184" s="9">
        <v>9365.5999999999985</v>
      </c>
    </row>
    <row r="185" spans="1:18">
      <c r="A185" s="1">
        <f t="shared" si="23"/>
        <v>184</v>
      </c>
      <c r="B185" s="1" t="s">
        <v>55</v>
      </c>
      <c r="C185" s="1" t="s">
        <v>14</v>
      </c>
      <c r="D185" s="1" t="s">
        <v>22</v>
      </c>
      <c r="E185" s="1" t="s">
        <v>33</v>
      </c>
      <c r="F185" s="16" t="s">
        <v>71</v>
      </c>
      <c r="G185" s="10" t="s">
        <v>82</v>
      </c>
      <c r="J185" s="9">
        <v>9365.5999999999985</v>
      </c>
      <c r="K185" s="1">
        <f t="shared" si="20"/>
        <v>9365.5999999999985</v>
      </c>
      <c r="L185" s="1">
        <f t="shared" si="24"/>
        <v>0</v>
      </c>
      <c r="M185" s="1">
        <f t="shared" si="25"/>
        <v>0</v>
      </c>
      <c r="N185" s="1" t="s">
        <v>24</v>
      </c>
      <c r="O185" s="1">
        <v>0</v>
      </c>
      <c r="P185" s="1" t="s">
        <v>10</v>
      </c>
      <c r="Q185" s="9">
        <v>4072</v>
      </c>
      <c r="R185" s="9">
        <v>9365.5999999999985</v>
      </c>
    </row>
    <row r="186" spans="1:18">
      <c r="A186" s="1">
        <f t="shared" si="23"/>
        <v>185</v>
      </c>
      <c r="B186" s="1" t="s">
        <v>55</v>
      </c>
      <c r="C186" s="1" t="s">
        <v>14</v>
      </c>
      <c r="D186" s="1" t="s">
        <v>22</v>
      </c>
      <c r="E186" s="1" t="s">
        <v>33</v>
      </c>
      <c r="F186" s="16" t="s">
        <v>71</v>
      </c>
      <c r="G186" s="1" t="s">
        <v>83</v>
      </c>
      <c r="H186" s="1">
        <v>10.5534497</v>
      </c>
      <c r="I186" s="5">
        <v>34.282442899999999</v>
      </c>
      <c r="J186" s="9">
        <v>8889.5</v>
      </c>
      <c r="K186" s="1">
        <f t="shared" si="20"/>
        <v>6914.0555555555557</v>
      </c>
      <c r="L186" s="1">
        <f t="shared" si="24"/>
        <v>1975.4444444444443</v>
      </c>
      <c r="M186" s="3">
        <f>2/9</f>
        <v>0.22222222222222221</v>
      </c>
      <c r="N186" s="1" t="s">
        <v>24</v>
      </c>
      <c r="O186" s="1">
        <v>0</v>
      </c>
      <c r="P186" s="1" t="s">
        <v>10</v>
      </c>
      <c r="Q186" s="9">
        <v>3865</v>
      </c>
      <c r="R186" s="9">
        <v>8889.5</v>
      </c>
    </row>
    <row r="187" spans="1:18">
      <c r="A187" s="1">
        <f t="shared" si="23"/>
        <v>186</v>
      </c>
      <c r="B187" s="1" t="s">
        <v>55</v>
      </c>
      <c r="C187" s="1" t="s">
        <v>14</v>
      </c>
      <c r="D187" s="1" t="s">
        <v>22</v>
      </c>
      <c r="E187" s="1" t="s">
        <v>33</v>
      </c>
      <c r="F187" s="16" t="s">
        <v>71</v>
      </c>
      <c r="G187" s="1" t="s">
        <v>83</v>
      </c>
      <c r="H187" s="1">
        <v>10.5534497</v>
      </c>
      <c r="I187" s="5">
        <v>34.282442899999999</v>
      </c>
      <c r="J187" s="9">
        <v>8889.5</v>
      </c>
      <c r="K187" s="1">
        <f t="shared" si="20"/>
        <v>6914.0555555555557</v>
      </c>
      <c r="L187" s="1">
        <f t="shared" ref="L187:L195" si="26">M187*J187</f>
        <v>1975.4444444444443</v>
      </c>
      <c r="M187" s="3">
        <f t="shared" ref="M187:M194" si="27">2/9</f>
        <v>0.22222222222222221</v>
      </c>
      <c r="N187" s="1" t="s">
        <v>24</v>
      </c>
      <c r="O187" s="1">
        <v>1</v>
      </c>
      <c r="P187" s="1" t="s">
        <v>10</v>
      </c>
      <c r="Q187" s="9">
        <v>3865</v>
      </c>
      <c r="R187" s="9">
        <v>8889.5</v>
      </c>
    </row>
    <row r="188" spans="1:18">
      <c r="A188" s="1">
        <f t="shared" si="23"/>
        <v>187</v>
      </c>
      <c r="B188" s="1" t="s">
        <v>55</v>
      </c>
      <c r="C188" s="1" t="s">
        <v>14</v>
      </c>
      <c r="D188" s="1" t="s">
        <v>22</v>
      </c>
      <c r="E188" s="1" t="s">
        <v>33</v>
      </c>
      <c r="F188" s="16" t="s">
        <v>71</v>
      </c>
      <c r="G188" s="1" t="s">
        <v>83</v>
      </c>
      <c r="H188" s="1">
        <v>10.5534497</v>
      </c>
      <c r="I188" s="5">
        <v>34.282442899999999</v>
      </c>
      <c r="J188" s="9">
        <v>8889.5</v>
      </c>
      <c r="K188" s="1">
        <f t="shared" si="20"/>
        <v>6914.0555555555557</v>
      </c>
      <c r="L188" s="1">
        <f t="shared" si="26"/>
        <v>1975.4444444444443</v>
      </c>
      <c r="M188" s="3">
        <f t="shared" si="27"/>
        <v>0.22222222222222221</v>
      </c>
      <c r="N188" s="1" t="s">
        <v>24</v>
      </c>
      <c r="O188" s="1">
        <v>0</v>
      </c>
      <c r="P188" s="1" t="s">
        <v>10</v>
      </c>
      <c r="Q188" s="9">
        <v>3865</v>
      </c>
      <c r="R188" s="9">
        <v>8889.5</v>
      </c>
    </row>
    <row r="189" spans="1:18">
      <c r="A189" s="1">
        <f t="shared" si="23"/>
        <v>188</v>
      </c>
      <c r="B189" s="1" t="s">
        <v>55</v>
      </c>
      <c r="C189" s="1" t="s">
        <v>14</v>
      </c>
      <c r="D189" s="1" t="s">
        <v>22</v>
      </c>
      <c r="E189" s="1" t="s">
        <v>33</v>
      </c>
      <c r="F189" s="16" t="s">
        <v>71</v>
      </c>
      <c r="G189" s="1" t="s">
        <v>83</v>
      </c>
      <c r="H189" s="1">
        <v>10.5534497</v>
      </c>
      <c r="I189" s="5">
        <v>34.282442899999999</v>
      </c>
      <c r="J189" s="9">
        <v>8889.5</v>
      </c>
      <c r="K189" s="1">
        <f t="shared" si="20"/>
        <v>6914.0555555555557</v>
      </c>
      <c r="L189" s="1">
        <f t="shared" si="26"/>
        <v>1975.4444444444443</v>
      </c>
      <c r="M189" s="3">
        <f t="shared" si="27"/>
        <v>0.22222222222222221</v>
      </c>
      <c r="N189" s="1" t="s">
        <v>24</v>
      </c>
      <c r="O189" s="1">
        <v>0</v>
      </c>
      <c r="P189" s="1" t="s">
        <v>10</v>
      </c>
      <c r="Q189" s="9">
        <v>3865</v>
      </c>
      <c r="R189" s="9">
        <v>8889.5</v>
      </c>
    </row>
    <row r="190" spans="1:18">
      <c r="A190" s="1">
        <f t="shared" si="23"/>
        <v>189</v>
      </c>
      <c r="B190" s="1" t="s">
        <v>55</v>
      </c>
      <c r="C190" s="1" t="s">
        <v>14</v>
      </c>
      <c r="D190" s="1" t="s">
        <v>22</v>
      </c>
      <c r="E190" s="1" t="s">
        <v>33</v>
      </c>
      <c r="F190" s="16" t="s">
        <v>71</v>
      </c>
      <c r="G190" s="1" t="s">
        <v>83</v>
      </c>
      <c r="H190" s="1">
        <v>10.5534497</v>
      </c>
      <c r="I190" s="5">
        <v>34.282442899999999</v>
      </c>
      <c r="J190" s="9">
        <v>8889.5</v>
      </c>
      <c r="K190" s="1">
        <f t="shared" si="20"/>
        <v>6914.0555555555557</v>
      </c>
      <c r="L190" s="1">
        <f t="shared" si="26"/>
        <v>1975.4444444444443</v>
      </c>
      <c r="M190" s="3">
        <f t="shared" si="27"/>
        <v>0.22222222222222221</v>
      </c>
      <c r="N190" s="1" t="s">
        <v>24</v>
      </c>
      <c r="O190" s="1">
        <v>0</v>
      </c>
      <c r="P190" s="1" t="s">
        <v>10</v>
      </c>
      <c r="Q190" s="9">
        <v>3865</v>
      </c>
      <c r="R190" s="9">
        <v>8889.5</v>
      </c>
    </row>
    <row r="191" spans="1:18">
      <c r="A191" s="1">
        <f t="shared" si="23"/>
        <v>190</v>
      </c>
      <c r="B191" s="1" t="s">
        <v>55</v>
      </c>
      <c r="C191" s="1" t="s">
        <v>14</v>
      </c>
      <c r="D191" s="1" t="s">
        <v>22</v>
      </c>
      <c r="E191" s="1" t="s">
        <v>33</v>
      </c>
      <c r="F191" s="16" t="s">
        <v>71</v>
      </c>
      <c r="G191" s="1" t="s">
        <v>83</v>
      </c>
      <c r="H191" s="1">
        <v>10.5534497</v>
      </c>
      <c r="I191" s="5">
        <v>34.282442899999999</v>
      </c>
      <c r="J191" s="9">
        <v>8889.5</v>
      </c>
      <c r="K191" s="1">
        <f t="shared" si="20"/>
        <v>6914.0555555555557</v>
      </c>
      <c r="L191" s="1">
        <f t="shared" si="26"/>
        <v>1975.4444444444443</v>
      </c>
      <c r="M191" s="3">
        <f t="shared" si="27"/>
        <v>0.22222222222222221</v>
      </c>
      <c r="N191" s="1" t="s">
        <v>24</v>
      </c>
      <c r="O191" s="1">
        <v>0</v>
      </c>
      <c r="P191" s="1" t="s">
        <v>10</v>
      </c>
      <c r="Q191" s="9">
        <v>3865</v>
      </c>
      <c r="R191" s="9">
        <v>8889.5</v>
      </c>
    </row>
    <row r="192" spans="1:18">
      <c r="A192" s="1">
        <f t="shared" si="23"/>
        <v>191</v>
      </c>
      <c r="B192" s="1" t="s">
        <v>55</v>
      </c>
      <c r="C192" s="1" t="s">
        <v>14</v>
      </c>
      <c r="D192" s="1" t="s">
        <v>22</v>
      </c>
      <c r="E192" s="1" t="s">
        <v>33</v>
      </c>
      <c r="F192" s="16" t="s">
        <v>71</v>
      </c>
      <c r="G192" s="1" t="s">
        <v>83</v>
      </c>
      <c r="H192" s="1">
        <v>10.5534497</v>
      </c>
      <c r="I192" s="5">
        <v>34.282442899999999</v>
      </c>
      <c r="J192" s="9">
        <v>8889.5</v>
      </c>
      <c r="K192" s="1">
        <f t="shared" si="20"/>
        <v>6914.0555555555557</v>
      </c>
      <c r="L192" s="1">
        <f t="shared" si="26"/>
        <v>1975.4444444444443</v>
      </c>
      <c r="M192" s="3">
        <f t="shared" si="27"/>
        <v>0.22222222222222221</v>
      </c>
      <c r="N192" s="1" t="s">
        <v>24</v>
      </c>
      <c r="O192" s="1">
        <v>1</v>
      </c>
      <c r="P192" s="1" t="s">
        <v>10</v>
      </c>
      <c r="Q192" s="9">
        <v>3865</v>
      </c>
      <c r="R192" s="9">
        <v>8889.5</v>
      </c>
    </row>
    <row r="193" spans="1:18">
      <c r="A193" s="1">
        <f t="shared" si="23"/>
        <v>192</v>
      </c>
      <c r="B193" s="1" t="s">
        <v>55</v>
      </c>
      <c r="C193" s="1" t="s">
        <v>14</v>
      </c>
      <c r="D193" s="1" t="s">
        <v>22</v>
      </c>
      <c r="E193" s="1" t="s">
        <v>33</v>
      </c>
      <c r="F193" s="16" t="s">
        <v>71</v>
      </c>
      <c r="G193" s="1" t="s">
        <v>83</v>
      </c>
      <c r="H193" s="1">
        <v>10.5534497</v>
      </c>
      <c r="I193" s="5">
        <v>34.282442899999999</v>
      </c>
      <c r="J193" s="9">
        <v>8889.5</v>
      </c>
      <c r="K193" s="1">
        <f t="shared" si="20"/>
        <v>6914.0555555555557</v>
      </c>
      <c r="L193" s="1">
        <f t="shared" si="26"/>
        <v>1975.4444444444443</v>
      </c>
      <c r="M193" s="3">
        <f t="shared" si="27"/>
        <v>0.22222222222222221</v>
      </c>
      <c r="N193" s="1" t="s">
        <v>24</v>
      </c>
      <c r="O193" s="1">
        <v>0</v>
      </c>
      <c r="P193" s="1" t="s">
        <v>10</v>
      </c>
      <c r="Q193" s="9">
        <v>3865</v>
      </c>
      <c r="R193" s="9">
        <v>8889.5</v>
      </c>
    </row>
    <row r="194" spans="1:18">
      <c r="A194" s="1">
        <f t="shared" si="23"/>
        <v>193</v>
      </c>
      <c r="B194" s="1" t="s">
        <v>55</v>
      </c>
      <c r="C194" s="1" t="s">
        <v>14</v>
      </c>
      <c r="D194" s="1" t="s">
        <v>22</v>
      </c>
      <c r="E194" s="1" t="s">
        <v>33</v>
      </c>
      <c r="F194" s="16" t="s">
        <v>71</v>
      </c>
      <c r="G194" s="1" t="s">
        <v>83</v>
      </c>
      <c r="H194" s="1">
        <v>10.5534497</v>
      </c>
      <c r="I194" s="5">
        <v>34.282442899999999</v>
      </c>
      <c r="J194" s="9">
        <v>8889.5</v>
      </c>
      <c r="K194" s="1">
        <f t="shared" si="20"/>
        <v>6914.0555555555557</v>
      </c>
      <c r="L194" s="1">
        <f t="shared" si="26"/>
        <v>1975.4444444444443</v>
      </c>
      <c r="M194" s="3">
        <f t="shared" si="27"/>
        <v>0.22222222222222221</v>
      </c>
      <c r="N194" s="1" t="s">
        <v>24</v>
      </c>
      <c r="O194" s="1">
        <v>0</v>
      </c>
      <c r="P194" s="1" t="s">
        <v>10</v>
      </c>
      <c r="Q194" s="9">
        <v>3865</v>
      </c>
      <c r="R194" s="9">
        <v>8889.5</v>
      </c>
    </row>
    <row r="195" spans="1:18">
      <c r="A195" s="1">
        <f t="shared" si="23"/>
        <v>194</v>
      </c>
      <c r="B195" s="1" t="s">
        <v>55</v>
      </c>
      <c r="C195" s="1" t="s">
        <v>14</v>
      </c>
      <c r="D195" s="1" t="s">
        <v>22</v>
      </c>
      <c r="E195" s="1" t="s">
        <v>33</v>
      </c>
      <c r="F195" s="16" t="s">
        <v>71</v>
      </c>
      <c r="G195" s="10" t="s">
        <v>84</v>
      </c>
      <c r="J195" s="14">
        <v>8146.6</v>
      </c>
      <c r="K195" s="1">
        <f t="shared" si="20"/>
        <v>6336.2444444444445</v>
      </c>
      <c r="L195" s="1">
        <f t="shared" si="26"/>
        <v>1810.3555555555556</v>
      </c>
      <c r="M195" s="8">
        <f>2/9</f>
        <v>0.22222222222222221</v>
      </c>
      <c r="N195" s="1" t="s">
        <v>24</v>
      </c>
      <c r="O195" s="1">
        <v>0</v>
      </c>
      <c r="P195" s="1" t="s">
        <v>10</v>
      </c>
      <c r="Q195" s="9">
        <v>3542</v>
      </c>
      <c r="R195" s="14">
        <v>8146.6</v>
      </c>
    </row>
    <row r="196" spans="1:18">
      <c r="A196" s="1">
        <f t="shared" si="23"/>
        <v>195</v>
      </c>
      <c r="B196" s="1" t="s">
        <v>55</v>
      </c>
      <c r="C196" s="1" t="s">
        <v>14</v>
      </c>
      <c r="D196" s="1" t="s">
        <v>22</v>
      </c>
      <c r="E196" s="1" t="s">
        <v>33</v>
      </c>
      <c r="F196" s="16" t="s">
        <v>71</v>
      </c>
      <c r="G196" s="10" t="s">
        <v>84</v>
      </c>
      <c r="J196" s="14">
        <v>8146.6</v>
      </c>
      <c r="K196" s="1">
        <f t="shared" si="20"/>
        <v>6336.2444444444445</v>
      </c>
      <c r="L196" s="1">
        <f t="shared" ref="L196:L204" si="28">M196*J196</f>
        <v>1810.3555555555556</v>
      </c>
      <c r="M196" s="8">
        <f t="shared" ref="M196:M203" si="29">2/9</f>
        <v>0.22222222222222221</v>
      </c>
      <c r="N196" s="1" t="s">
        <v>24</v>
      </c>
      <c r="O196" s="1">
        <v>0</v>
      </c>
      <c r="P196" s="1" t="s">
        <v>10</v>
      </c>
      <c r="Q196" s="9">
        <v>3542</v>
      </c>
      <c r="R196" s="14">
        <v>8146.6</v>
      </c>
    </row>
    <row r="197" spans="1:18">
      <c r="A197" s="1">
        <f t="shared" si="23"/>
        <v>196</v>
      </c>
      <c r="B197" s="1" t="s">
        <v>55</v>
      </c>
      <c r="C197" s="1" t="s">
        <v>14</v>
      </c>
      <c r="D197" s="1" t="s">
        <v>22</v>
      </c>
      <c r="E197" s="1" t="s">
        <v>33</v>
      </c>
      <c r="F197" s="16" t="s">
        <v>71</v>
      </c>
      <c r="G197" s="10" t="s">
        <v>84</v>
      </c>
      <c r="J197" s="14">
        <v>8146.6</v>
      </c>
      <c r="K197" s="1">
        <f t="shared" ref="K197:K212" si="30">J197-L197</f>
        <v>6336.2444444444445</v>
      </c>
      <c r="L197" s="1">
        <f t="shared" si="28"/>
        <v>1810.3555555555556</v>
      </c>
      <c r="M197" s="8">
        <f t="shared" si="29"/>
        <v>0.22222222222222221</v>
      </c>
      <c r="N197" s="1" t="s">
        <v>24</v>
      </c>
      <c r="O197" s="1">
        <v>0</v>
      </c>
      <c r="P197" s="1" t="s">
        <v>10</v>
      </c>
      <c r="Q197" s="9">
        <v>3542</v>
      </c>
      <c r="R197" s="14">
        <v>8146.6</v>
      </c>
    </row>
    <row r="198" spans="1:18">
      <c r="A198" s="1">
        <f t="shared" si="23"/>
        <v>197</v>
      </c>
      <c r="B198" s="1" t="s">
        <v>55</v>
      </c>
      <c r="C198" s="1" t="s">
        <v>14</v>
      </c>
      <c r="D198" s="1" t="s">
        <v>22</v>
      </c>
      <c r="E198" s="1" t="s">
        <v>33</v>
      </c>
      <c r="F198" s="16" t="s">
        <v>71</v>
      </c>
      <c r="G198" s="10" t="s">
        <v>84</v>
      </c>
      <c r="J198" s="14">
        <v>8146.6</v>
      </c>
      <c r="K198" s="1">
        <f t="shared" si="30"/>
        <v>6336.2444444444445</v>
      </c>
      <c r="L198" s="1">
        <f t="shared" si="28"/>
        <v>1810.3555555555556</v>
      </c>
      <c r="M198" s="8">
        <f t="shared" si="29"/>
        <v>0.22222222222222221</v>
      </c>
      <c r="N198" s="1" t="s">
        <v>24</v>
      </c>
      <c r="O198" s="1">
        <v>1</v>
      </c>
      <c r="P198" s="1" t="s">
        <v>10</v>
      </c>
      <c r="Q198" s="9">
        <v>3542</v>
      </c>
      <c r="R198" s="14">
        <v>8146.6</v>
      </c>
    </row>
    <row r="199" spans="1:18">
      <c r="A199" s="1">
        <f t="shared" si="23"/>
        <v>198</v>
      </c>
      <c r="B199" s="1" t="s">
        <v>55</v>
      </c>
      <c r="C199" s="1" t="s">
        <v>14</v>
      </c>
      <c r="D199" s="1" t="s">
        <v>22</v>
      </c>
      <c r="E199" s="1" t="s">
        <v>33</v>
      </c>
      <c r="F199" s="16" t="s">
        <v>71</v>
      </c>
      <c r="G199" s="10" t="s">
        <v>84</v>
      </c>
      <c r="J199" s="14">
        <v>8146.6</v>
      </c>
      <c r="K199" s="1">
        <f t="shared" si="30"/>
        <v>6336.2444444444445</v>
      </c>
      <c r="L199" s="1">
        <f t="shared" si="28"/>
        <v>1810.3555555555556</v>
      </c>
      <c r="M199" s="8">
        <f t="shared" si="29"/>
        <v>0.22222222222222221</v>
      </c>
      <c r="N199" s="1" t="s">
        <v>24</v>
      </c>
      <c r="O199" s="1">
        <v>1</v>
      </c>
      <c r="P199" s="1" t="s">
        <v>10</v>
      </c>
      <c r="Q199" s="9">
        <v>3542</v>
      </c>
      <c r="R199" s="14">
        <v>8146.6</v>
      </c>
    </row>
    <row r="200" spans="1:18">
      <c r="A200" s="1">
        <f t="shared" si="23"/>
        <v>199</v>
      </c>
      <c r="B200" s="1" t="s">
        <v>55</v>
      </c>
      <c r="C200" s="1" t="s">
        <v>14</v>
      </c>
      <c r="D200" s="1" t="s">
        <v>22</v>
      </c>
      <c r="E200" s="1" t="s">
        <v>33</v>
      </c>
      <c r="F200" s="16" t="s">
        <v>71</v>
      </c>
      <c r="G200" s="10" t="s">
        <v>84</v>
      </c>
      <c r="J200" s="14">
        <v>8146.6</v>
      </c>
      <c r="K200" s="1">
        <f t="shared" si="30"/>
        <v>6336.2444444444445</v>
      </c>
      <c r="L200" s="1">
        <f t="shared" si="28"/>
        <v>1810.3555555555556</v>
      </c>
      <c r="M200" s="8">
        <f t="shared" si="29"/>
        <v>0.22222222222222221</v>
      </c>
      <c r="N200" s="1" t="s">
        <v>24</v>
      </c>
      <c r="O200" s="1">
        <v>0</v>
      </c>
      <c r="P200" s="1" t="s">
        <v>10</v>
      </c>
      <c r="Q200" s="9">
        <v>3542</v>
      </c>
      <c r="R200" s="14">
        <v>8146.6</v>
      </c>
    </row>
    <row r="201" spans="1:18">
      <c r="A201" s="1">
        <f t="shared" si="23"/>
        <v>200</v>
      </c>
      <c r="B201" s="1" t="s">
        <v>55</v>
      </c>
      <c r="C201" s="1" t="s">
        <v>14</v>
      </c>
      <c r="D201" s="1" t="s">
        <v>22</v>
      </c>
      <c r="E201" s="1" t="s">
        <v>33</v>
      </c>
      <c r="F201" s="16" t="s">
        <v>71</v>
      </c>
      <c r="G201" s="10" t="s">
        <v>84</v>
      </c>
      <c r="J201" s="14">
        <v>8146.6</v>
      </c>
      <c r="K201" s="1">
        <f t="shared" si="30"/>
        <v>6336.2444444444445</v>
      </c>
      <c r="L201" s="1">
        <f t="shared" si="28"/>
        <v>1810.3555555555556</v>
      </c>
      <c r="M201" s="8">
        <f t="shared" si="29"/>
        <v>0.22222222222222221</v>
      </c>
      <c r="N201" s="1" t="s">
        <v>24</v>
      </c>
      <c r="O201" s="1">
        <v>0</v>
      </c>
      <c r="P201" s="1" t="s">
        <v>10</v>
      </c>
      <c r="Q201" s="9">
        <v>3542</v>
      </c>
      <c r="R201" s="14">
        <v>8146.6</v>
      </c>
    </row>
    <row r="202" spans="1:18">
      <c r="A202" s="1">
        <f t="shared" si="23"/>
        <v>201</v>
      </c>
      <c r="B202" s="1" t="s">
        <v>55</v>
      </c>
      <c r="C202" s="1" t="s">
        <v>14</v>
      </c>
      <c r="D202" s="1" t="s">
        <v>22</v>
      </c>
      <c r="E202" s="1" t="s">
        <v>33</v>
      </c>
      <c r="F202" s="16" t="s">
        <v>71</v>
      </c>
      <c r="G202" s="10" t="s">
        <v>84</v>
      </c>
      <c r="J202" s="14">
        <v>8146.6</v>
      </c>
      <c r="K202" s="1">
        <f t="shared" si="30"/>
        <v>6336.2444444444445</v>
      </c>
      <c r="L202" s="1">
        <f t="shared" si="28"/>
        <v>1810.3555555555556</v>
      </c>
      <c r="M202" s="8">
        <f t="shared" si="29"/>
        <v>0.22222222222222221</v>
      </c>
      <c r="N202" s="1" t="s">
        <v>24</v>
      </c>
      <c r="O202" s="1">
        <v>0</v>
      </c>
      <c r="P202" s="1" t="s">
        <v>10</v>
      </c>
      <c r="Q202" s="9">
        <v>3542</v>
      </c>
      <c r="R202" s="14">
        <v>8146.6</v>
      </c>
    </row>
    <row r="203" spans="1:18">
      <c r="A203" s="1">
        <f t="shared" si="23"/>
        <v>202</v>
      </c>
      <c r="B203" s="1" t="s">
        <v>55</v>
      </c>
      <c r="C203" s="1" t="s">
        <v>14</v>
      </c>
      <c r="D203" s="1" t="s">
        <v>22</v>
      </c>
      <c r="E203" s="1" t="s">
        <v>33</v>
      </c>
      <c r="F203" s="16" t="s">
        <v>71</v>
      </c>
      <c r="G203" s="10" t="s">
        <v>84</v>
      </c>
      <c r="J203" s="14">
        <v>8146.6</v>
      </c>
      <c r="K203" s="1">
        <f t="shared" si="30"/>
        <v>6336.2444444444445</v>
      </c>
      <c r="L203" s="1">
        <f t="shared" si="28"/>
        <v>1810.3555555555556</v>
      </c>
      <c r="M203" s="8">
        <f t="shared" si="29"/>
        <v>0.22222222222222221</v>
      </c>
      <c r="N203" s="1" t="s">
        <v>24</v>
      </c>
      <c r="O203" s="1">
        <v>0</v>
      </c>
      <c r="P203" s="1" t="s">
        <v>10</v>
      </c>
      <c r="Q203" s="9">
        <v>3542</v>
      </c>
      <c r="R203" s="14">
        <v>8146.6</v>
      </c>
    </row>
    <row r="204" spans="1:18">
      <c r="A204" s="1">
        <f t="shared" si="23"/>
        <v>203</v>
      </c>
      <c r="B204" s="1" t="s">
        <v>55</v>
      </c>
      <c r="C204" s="1" t="s">
        <v>14</v>
      </c>
      <c r="D204" s="1" t="s">
        <v>22</v>
      </c>
      <c r="E204" s="1" t="s">
        <v>33</v>
      </c>
      <c r="F204" s="16" t="s">
        <v>71</v>
      </c>
      <c r="G204" s="10" t="s">
        <v>85</v>
      </c>
      <c r="J204" s="14">
        <v>8930.9</v>
      </c>
      <c r="K204" s="1">
        <f t="shared" si="30"/>
        <v>6946.2555555555555</v>
      </c>
      <c r="L204" s="1">
        <f t="shared" si="28"/>
        <v>1984.6444444444442</v>
      </c>
      <c r="M204" s="8">
        <f>2/9</f>
        <v>0.22222222222222221</v>
      </c>
      <c r="N204" s="1" t="s">
        <v>24</v>
      </c>
      <c r="O204" s="1">
        <v>1</v>
      </c>
      <c r="P204" s="1" t="s">
        <v>10</v>
      </c>
      <c r="Q204" s="9">
        <v>3883</v>
      </c>
      <c r="R204" s="14">
        <v>8930.9</v>
      </c>
    </row>
    <row r="205" spans="1:18">
      <c r="A205" s="1">
        <f t="shared" si="23"/>
        <v>204</v>
      </c>
      <c r="B205" s="1" t="s">
        <v>55</v>
      </c>
      <c r="C205" s="1" t="s">
        <v>14</v>
      </c>
      <c r="D205" s="1" t="s">
        <v>22</v>
      </c>
      <c r="E205" s="1" t="s">
        <v>33</v>
      </c>
      <c r="F205" s="16" t="s">
        <v>71</v>
      </c>
      <c r="G205" s="10" t="s">
        <v>85</v>
      </c>
      <c r="J205" s="14">
        <v>8930.9</v>
      </c>
      <c r="K205" s="1">
        <f t="shared" si="30"/>
        <v>6946.2555555555555</v>
      </c>
      <c r="L205" s="1">
        <f t="shared" ref="L205:L212" si="31">M205*J205</f>
        <v>1984.6444444444442</v>
      </c>
      <c r="M205" s="8">
        <f t="shared" ref="M205:M212" si="32">2/9</f>
        <v>0.22222222222222221</v>
      </c>
      <c r="N205" s="1" t="s">
        <v>24</v>
      </c>
      <c r="O205" s="1">
        <v>1</v>
      </c>
      <c r="P205" s="1" t="s">
        <v>10</v>
      </c>
      <c r="Q205" s="9">
        <v>3883</v>
      </c>
      <c r="R205" s="14">
        <v>8930.9</v>
      </c>
    </row>
    <row r="206" spans="1:18">
      <c r="A206" s="1">
        <f t="shared" si="23"/>
        <v>205</v>
      </c>
      <c r="B206" s="1" t="s">
        <v>55</v>
      </c>
      <c r="C206" s="1" t="s">
        <v>14</v>
      </c>
      <c r="D206" s="1" t="s">
        <v>22</v>
      </c>
      <c r="E206" s="1" t="s">
        <v>33</v>
      </c>
      <c r="F206" s="16" t="s">
        <v>71</v>
      </c>
      <c r="G206" s="10" t="s">
        <v>85</v>
      </c>
      <c r="J206" s="14">
        <v>8930.9</v>
      </c>
      <c r="K206" s="1">
        <f t="shared" si="30"/>
        <v>6946.2555555555555</v>
      </c>
      <c r="L206" s="1">
        <f t="shared" si="31"/>
        <v>1984.6444444444442</v>
      </c>
      <c r="M206" s="8">
        <f t="shared" si="32"/>
        <v>0.22222222222222221</v>
      </c>
      <c r="N206" s="1" t="s">
        <v>24</v>
      </c>
      <c r="O206" s="1">
        <v>0</v>
      </c>
      <c r="P206" s="1" t="s">
        <v>10</v>
      </c>
      <c r="Q206" s="9">
        <v>3883</v>
      </c>
      <c r="R206" s="14">
        <v>8930.9</v>
      </c>
    </row>
    <row r="207" spans="1:18">
      <c r="A207" s="1">
        <f t="shared" si="23"/>
        <v>206</v>
      </c>
      <c r="B207" s="1" t="s">
        <v>55</v>
      </c>
      <c r="C207" s="1" t="s">
        <v>14</v>
      </c>
      <c r="D207" s="1" t="s">
        <v>22</v>
      </c>
      <c r="E207" s="1" t="s">
        <v>33</v>
      </c>
      <c r="F207" s="16" t="s">
        <v>71</v>
      </c>
      <c r="G207" s="10" t="s">
        <v>85</v>
      </c>
      <c r="J207" s="14">
        <v>8930.9</v>
      </c>
      <c r="K207" s="1">
        <f t="shared" si="30"/>
        <v>6946.2555555555555</v>
      </c>
      <c r="L207" s="1">
        <f t="shared" si="31"/>
        <v>1984.6444444444442</v>
      </c>
      <c r="M207" s="8">
        <f t="shared" si="32"/>
        <v>0.22222222222222221</v>
      </c>
      <c r="N207" s="1" t="s">
        <v>24</v>
      </c>
      <c r="O207" s="1">
        <v>0</v>
      </c>
      <c r="P207" s="1" t="s">
        <v>10</v>
      </c>
      <c r="Q207" s="9">
        <v>3883</v>
      </c>
      <c r="R207" s="14">
        <v>8930.9</v>
      </c>
    </row>
    <row r="208" spans="1:18">
      <c r="A208" s="1">
        <f t="shared" si="23"/>
        <v>207</v>
      </c>
      <c r="B208" s="1" t="s">
        <v>55</v>
      </c>
      <c r="C208" s="1" t="s">
        <v>14</v>
      </c>
      <c r="D208" s="1" t="s">
        <v>22</v>
      </c>
      <c r="E208" s="1" t="s">
        <v>33</v>
      </c>
      <c r="F208" s="16" t="s">
        <v>71</v>
      </c>
      <c r="G208" s="10" t="s">
        <v>85</v>
      </c>
      <c r="J208" s="14">
        <v>8930.9</v>
      </c>
      <c r="K208" s="1">
        <f t="shared" si="30"/>
        <v>6946.2555555555555</v>
      </c>
      <c r="L208" s="1">
        <f t="shared" si="31"/>
        <v>1984.6444444444442</v>
      </c>
      <c r="M208" s="8">
        <f t="shared" si="32"/>
        <v>0.22222222222222221</v>
      </c>
      <c r="N208" s="1" t="s">
        <v>24</v>
      </c>
      <c r="O208" s="1">
        <v>0</v>
      </c>
      <c r="P208" s="1" t="s">
        <v>10</v>
      </c>
      <c r="Q208" s="9">
        <v>3883</v>
      </c>
      <c r="R208" s="14">
        <v>8930.9</v>
      </c>
    </row>
    <row r="209" spans="1:18">
      <c r="A209" s="1">
        <f t="shared" si="23"/>
        <v>208</v>
      </c>
      <c r="B209" s="1" t="s">
        <v>55</v>
      </c>
      <c r="C209" s="1" t="s">
        <v>14</v>
      </c>
      <c r="D209" s="1" t="s">
        <v>22</v>
      </c>
      <c r="E209" s="1" t="s">
        <v>33</v>
      </c>
      <c r="F209" s="16" t="s">
        <v>71</v>
      </c>
      <c r="G209" s="10" t="s">
        <v>85</v>
      </c>
      <c r="J209" s="14">
        <v>8930.9</v>
      </c>
      <c r="K209" s="1">
        <f t="shared" si="30"/>
        <v>6946.2555555555555</v>
      </c>
      <c r="L209" s="1">
        <f t="shared" si="31"/>
        <v>1984.6444444444442</v>
      </c>
      <c r="M209" s="8">
        <f t="shared" si="32"/>
        <v>0.22222222222222221</v>
      </c>
      <c r="N209" s="1" t="s">
        <v>24</v>
      </c>
      <c r="O209" s="1">
        <v>0</v>
      </c>
      <c r="P209" s="1" t="s">
        <v>10</v>
      </c>
      <c r="Q209" s="9">
        <v>3883</v>
      </c>
      <c r="R209" s="14">
        <v>8930.9</v>
      </c>
    </row>
    <row r="210" spans="1:18">
      <c r="A210" s="1">
        <f t="shared" si="23"/>
        <v>209</v>
      </c>
      <c r="B210" s="1" t="s">
        <v>55</v>
      </c>
      <c r="C210" s="1" t="s">
        <v>14</v>
      </c>
      <c r="D210" s="1" t="s">
        <v>22</v>
      </c>
      <c r="E210" s="1" t="s">
        <v>33</v>
      </c>
      <c r="F210" s="16" t="s">
        <v>71</v>
      </c>
      <c r="G210" s="10" t="s">
        <v>85</v>
      </c>
      <c r="J210" s="14">
        <v>8930.9</v>
      </c>
      <c r="K210" s="1">
        <f t="shared" si="30"/>
        <v>6946.2555555555555</v>
      </c>
      <c r="L210" s="1">
        <f t="shared" si="31"/>
        <v>1984.6444444444442</v>
      </c>
      <c r="M210" s="8">
        <f t="shared" si="32"/>
        <v>0.22222222222222221</v>
      </c>
      <c r="N210" s="1" t="s">
        <v>24</v>
      </c>
      <c r="O210" s="1">
        <v>0</v>
      </c>
      <c r="P210" s="1" t="s">
        <v>10</v>
      </c>
      <c r="Q210" s="9">
        <v>3883</v>
      </c>
      <c r="R210" s="14">
        <v>8930.9</v>
      </c>
    </row>
    <row r="211" spans="1:18">
      <c r="A211" s="1">
        <f t="shared" si="23"/>
        <v>210</v>
      </c>
      <c r="B211" s="1" t="s">
        <v>55</v>
      </c>
      <c r="C211" s="1" t="s">
        <v>14</v>
      </c>
      <c r="D211" s="1" t="s">
        <v>22</v>
      </c>
      <c r="E211" s="1" t="s">
        <v>33</v>
      </c>
      <c r="F211" s="16" t="s">
        <v>71</v>
      </c>
      <c r="G211" s="10" t="s">
        <v>85</v>
      </c>
      <c r="J211" s="14">
        <v>8930.9</v>
      </c>
      <c r="K211" s="1">
        <f t="shared" si="30"/>
        <v>6946.2555555555555</v>
      </c>
      <c r="L211" s="1">
        <f t="shared" si="31"/>
        <v>1984.6444444444442</v>
      </c>
      <c r="M211" s="8">
        <f t="shared" si="32"/>
        <v>0.22222222222222221</v>
      </c>
      <c r="N211" s="1" t="s">
        <v>24</v>
      </c>
      <c r="O211" s="1">
        <v>0</v>
      </c>
      <c r="P211" s="1" t="s">
        <v>10</v>
      </c>
      <c r="Q211" s="9">
        <v>3883</v>
      </c>
      <c r="R211" s="14">
        <v>8930.9</v>
      </c>
    </row>
    <row r="212" spans="1:18">
      <c r="A212" s="1">
        <f t="shared" si="23"/>
        <v>211</v>
      </c>
      <c r="B212" s="1" t="s">
        <v>55</v>
      </c>
      <c r="C212" s="1" t="s">
        <v>14</v>
      </c>
      <c r="D212" s="1" t="s">
        <v>22</v>
      </c>
      <c r="E212" s="1" t="s">
        <v>33</v>
      </c>
      <c r="F212" s="16" t="s">
        <v>71</v>
      </c>
      <c r="G212" s="10" t="s">
        <v>85</v>
      </c>
      <c r="J212" s="14">
        <v>8930.9</v>
      </c>
      <c r="K212" s="1">
        <f t="shared" si="30"/>
        <v>6946.2555555555555</v>
      </c>
      <c r="L212" s="1">
        <f t="shared" si="31"/>
        <v>1984.6444444444442</v>
      </c>
      <c r="M212" s="8">
        <f t="shared" si="32"/>
        <v>0.22222222222222221</v>
      </c>
      <c r="N212" s="1" t="s">
        <v>24</v>
      </c>
      <c r="O212" s="1">
        <v>0</v>
      </c>
      <c r="P212" s="1" t="s">
        <v>10</v>
      </c>
      <c r="Q212" s="9">
        <v>3883</v>
      </c>
      <c r="R212" s="14">
        <v>8930.9</v>
      </c>
    </row>
  </sheetData>
  <pageMargins left="0.7" right="0.7" top="0.75" bottom="0.75" header="0.3" footer="0.3"/>
  <pageSetup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7"/>
  <sheetViews>
    <sheetView workbookViewId="0">
      <selection activeCell="I15" sqref="I15"/>
    </sheetView>
  </sheetViews>
  <sheetFormatPr defaultRowHeight="11.25"/>
  <cols>
    <col min="1" max="1" width="7.5703125" style="1" customWidth="1"/>
    <col min="2" max="2" width="18.42578125" style="1" customWidth="1"/>
    <col min="3" max="3" width="9" style="1" customWidth="1"/>
    <col min="4" max="4" width="7.42578125" style="1" customWidth="1"/>
    <col min="5" max="5" width="8.85546875" style="1" customWidth="1"/>
    <col min="6" max="6" width="10.28515625" style="1" customWidth="1"/>
    <col min="7" max="7" width="13.140625" style="1" customWidth="1"/>
    <col min="8" max="8" width="9.5703125" style="1" customWidth="1"/>
    <col min="9" max="10" width="9.140625" style="1" customWidth="1"/>
    <col min="11" max="11" width="14.140625" style="1" customWidth="1"/>
    <col min="12" max="12" width="7.28515625" style="1" customWidth="1"/>
    <col min="13" max="13" width="8" style="1" customWidth="1"/>
    <col min="14" max="14" width="6.85546875" style="1" customWidth="1"/>
    <col min="15" max="15" width="9.140625" style="1"/>
    <col min="16" max="16" width="10.140625" style="1" customWidth="1"/>
    <col min="17" max="16384" width="9.140625" style="1"/>
  </cols>
  <sheetData>
    <row r="1" spans="1:16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29</v>
      </c>
      <c r="F1" s="2" t="s">
        <v>20</v>
      </c>
      <c r="G1" s="2" t="s">
        <v>54</v>
      </c>
      <c r="H1" s="2" t="s">
        <v>52</v>
      </c>
      <c r="I1" s="2" t="s">
        <v>57</v>
      </c>
      <c r="J1" s="2" t="s">
        <v>53</v>
      </c>
      <c r="K1" s="2" t="s">
        <v>60</v>
      </c>
      <c r="L1" s="2" t="s">
        <v>32</v>
      </c>
      <c r="M1" s="2" t="s">
        <v>1</v>
      </c>
      <c r="N1" s="2" t="s">
        <v>38</v>
      </c>
      <c r="O1" s="2" t="s">
        <v>58</v>
      </c>
      <c r="P1" s="2" t="s">
        <v>59</v>
      </c>
    </row>
    <row r="2" spans="1:16">
      <c r="A2" s="1">
        <v>1</v>
      </c>
      <c r="B2" s="1">
        <v>1</v>
      </c>
      <c r="C2" s="1">
        <v>2</v>
      </c>
      <c r="D2" s="1">
        <v>3</v>
      </c>
      <c r="E2" s="1">
        <v>4</v>
      </c>
      <c r="F2" s="15">
        <v>1</v>
      </c>
      <c r="G2" s="10">
        <v>1</v>
      </c>
      <c r="H2" s="1">
        <v>21339.4</v>
      </c>
      <c r="I2" s="1">
        <f>H2-J2</f>
        <v>10108.136842105265</v>
      </c>
      <c r="J2" s="1">
        <f>K2*H2</f>
        <v>11231.263157894737</v>
      </c>
      <c r="K2" s="3">
        <f>10/19</f>
        <v>0.52631578947368418</v>
      </c>
      <c r="L2" s="1" t="s">
        <v>3</v>
      </c>
      <c r="M2" s="1">
        <v>0</v>
      </c>
      <c r="N2" s="1">
        <v>1</v>
      </c>
      <c r="O2" s="1">
        <v>9278</v>
      </c>
      <c r="P2" s="1">
        <v>2</v>
      </c>
    </row>
    <row r="3" spans="1:16">
      <c r="A3" s="1">
        <f>A2+1</f>
        <v>2</v>
      </c>
      <c r="B3" s="1">
        <v>1</v>
      </c>
      <c r="C3" s="1">
        <v>2</v>
      </c>
      <c r="D3" s="1">
        <v>3</v>
      </c>
      <c r="E3" s="1">
        <v>4</v>
      </c>
      <c r="F3" s="15">
        <v>1</v>
      </c>
      <c r="G3" s="10">
        <v>1</v>
      </c>
      <c r="H3" s="1">
        <v>21339.4</v>
      </c>
      <c r="I3" s="1">
        <f t="shared" ref="I3:I66" si="0">H3-J3</f>
        <v>10108.136842105265</v>
      </c>
      <c r="J3" s="1">
        <f t="shared" ref="J3:J21" si="1">K3*H3</f>
        <v>11231.263157894737</v>
      </c>
      <c r="K3" s="3">
        <f t="shared" ref="K3:K20" si="2">10/19</f>
        <v>0.52631578947368418</v>
      </c>
      <c r="L3" s="1" t="s">
        <v>3</v>
      </c>
      <c r="M3" s="1">
        <v>0</v>
      </c>
      <c r="N3" s="1">
        <v>1</v>
      </c>
      <c r="O3" s="1">
        <v>9278</v>
      </c>
      <c r="P3" s="1">
        <v>2</v>
      </c>
    </row>
    <row r="4" spans="1:16">
      <c r="A4" s="1">
        <f t="shared" ref="A4:A67" si="3">A3+1</f>
        <v>3</v>
      </c>
      <c r="B4" s="1">
        <v>1</v>
      </c>
      <c r="C4" s="1">
        <v>2</v>
      </c>
      <c r="D4" s="1">
        <v>3</v>
      </c>
      <c r="E4" s="1">
        <v>4</v>
      </c>
      <c r="F4" s="15">
        <v>1</v>
      </c>
      <c r="G4" s="10">
        <v>1</v>
      </c>
      <c r="H4" s="1">
        <v>21339.4</v>
      </c>
      <c r="I4" s="1">
        <f t="shared" si="0"/>
        <v>10108.136842105265</v>
      </c>
      <c r="J4" s="1">
        <f t="shared" si="1"/>
        <v>11231.263157894737</v>
      </c>
      <c r="K4" s="3">
        <f t="shared" si="2"/>
        <v>0.52631578947368418</v>
      </c>
      <c r="L4" s="1" t="s">
        <v>3</v>
      </c>
      <c r="M4" s="1">
        <v>1</v>
      </c>
      <c r="N4" s="1">
        <v>1</v>
      </c>
      <c r="O4" s="1">
        <v>9278</v>
      </c>
      <c r="P4" s="1">
        <v>2</v>
      </c>
    </row>
    <row r="5" spans="1:16">
      <c r="A5" s="1">
        <f t="shared" si="3"/>
        <v>4</v>
      </c>
      <c r="B5" s="1">
        <v>1</v>
      </c>
      <c r="C5" s="1">
        <v>2</v>
      </c>
      <c r="D5" s="1">
        <v>3</v>
      </c>
      <c r="E5" s="1">
        <v>4</v>
      </c>
      <c r="F5" s="15">
        <v>1</v>
      </c>
      <c r="G5" s="10">
        <v>1</v>
      </c>
      <c r="H5" s="1">
        <v>21339.4</v>
      </c>
      <c r="I5" s="1">
        <f t="shared" si="0"/>
        <v>10108.136842105265</v>
      </c>
      <c r="J5" s="1">
        <f t="shared" si="1"/>
        <v>11231.263157894737</v>
      </c>
      <c r="K5" s="3">
        <f t="shared" si="2"/>
        <v>0.52631578947368418</v>
      </c>
      <c r="L5" s="1" t="s">
        <v>3</v>
      </c>
      <c r="M5" s="1">
        <v>1</v>
      </c>
      <c r="N5" s="1">
        <v>1</v>
      </c>
      <c r="O5" s="1">
        <v>9278</v>
      </c>
      <c r="P5" s="1">
        <v>2</v>
      </c>
    </row>
    <row r="6" spans="1:16">
      <c r="A6" s="1">
        <f t="shared" si="3"/>
        <v>5</v>
      </c>
      <c r="B6" s="1">
        <v>1</v>
      </c>
      <c r="C6" s="1">
        <v>2</v>
      </c>
      <c r="D6" s="1">
        <v>3</v>
      </c>
      <c r="E6" s="1">
        <v>4</v>
      </c>
      <c r="F6" s="15">
        <v>1</v>
      </c>
      <c r="G6" s="10">
        <v>1</v>
      </c>
      <c r="H6" s="1">
        <v>21339.4</v>
      </c>
      <c r="I6" s="1">
        <f t="shared" si="0"/>
        <v>10108.136842105265</v>
      </c>
      <c r="J6" s="1">
        <f t="shared" si="1"/>
        <v>11231.263157894737</v>
      </c>
      <c r="K6" s="3">
        <f t="shared" si="2"/>
        <v>0.52631578947368418</v>
      </c>
      <c r="L6" s="1" t="s">
        <v>3</v>
      </c>
      <c r="M6" s="1">
        <v>0</v>
      </c>
      <c r="N6" s="1">
        <v>1</v>
      </c>
      <c r="O6" s="1">
        <v>9278</v>
      </c>
      <c r="P6" s="1">
        <v>2</v>
      </c>
    </row>
    <row r="7" spans="1:16">
      <c r="A7" s="1">
        <f t="shared" si="3"/>
        <v>6</v>
      </c>
      <c r="B7" s="1">
        <v>1</v>
      </c>
      <c r="C7" s="1">
        <v>2</v>
      </c>
      <c r="D7" s="1">
        <v>3</v>
      </c>
      <c r="E7" s="1">
        <v>4</v>
      </c>
      <c r="F7" s="15">
        <v>1</v>
      </c>
      <c r="G7" s="10">
        <v>1</v>
      </c>
      <c r="H7" s="1">
        <v>21339.4</v>
      </c>
      <c r="I7" s="1">
        <f t="shared" si="0"/>
        <v>10108.136842105265</v>
      </c>
      <c r="J7" s="1">
        <f t="shared" si="1"/>
        <v>11231.263157894737</v>
      </c>
      <c r="K7" s="3">
        <f t="shared" si="2"/>
        <v>0.52631578947368418</v>
      </c>
      <c r="L7" s="1" t="s">
        <v>3</v>
      </c>
      <c r="M7" s="1">
        <v>1</v>
      </c>
      <c r="N7" s="1">
        <v>1</v>
      </c>
      <c r="O7" s="1">
        <v>9278</v>
      </c>
      <c r="P7" s="1">
        <v>2</v>
      </c>
    </row>
    <row r="8" spans="1:16">
      <c r="A8" s="1">
        <f t="shared" si="3"/>
        <v>7</v>
      </c>
      <c r="B8" s="1">
        <v>1</v>
      </c>
      <c r="C8" s="1">
        <v>2</v>
      </c>
      <c r="D8" s="1">
        <v>3</v>
      </c>
      <c r="E8" s="1">
        <v>4</v>
      </c>
      <c r="F8" s="15">
        <v>1</v>
      </c>
      <c r="G8" s="10">
        <v>1</v>
      </c>
      <c r="H8" s="1">
        <v>21339.4</v>
      </c>
      <c r="I8" s="1">
        <f t="shared" si="0"/>
        <v>10108.136842105265</v>
      </c>
      <c r="J8" s="1">
        <f t="shared" si="1"/>
        <v>11231.263157894737</v>
      </c>
      <c r="K8" s="3">
        <f t="shared" si="2"/>
        <v>0.52631578947368418</v>
      </c>
      <c r="L8" s="1" t="s">
        <v>3</v>
      </c>
      <c r="M8" s="1">
        <v>0</v>
      </c>
      <c r="N8" s="1">
        <v>1</v>
      </c>
      <c r="O8" s="1">
        <v>9278</v>
      </c>
      <c r="P8" s="1">
        <v>2</v>
      </c>
    </row>
    <row r="9" spans="1:16">
      <c r="A9" s="1">
        <f t="shared" si="3"/>
        <v>8</v>
      </c>
      <c r="B9" s="1">
        <v>1</v>
      </c>
      <c r="C9" s="1">
        <v>2</v>
      </c>
      <c r="D9" s="1">
        <v>3</v>
      </c>
      <c r="E9" s="1">
        <v>4</v>
      </c>
      <c r="F9" s="15">
        <v>1</v>
      </c>
      <c r="G9" s="10">
        <v>1</v>
      </c>
      <c r="H9" s="1">
        <v>21339.4</v>
      </c>
      <c r="I9" s="1">
        <f t="shared" si="0"/>
        <v>10108.136842105265</v>
      </c>
      <c r="J9" s="1">
        <f t="shared" si="1"/>
        <v>11231.263157894737</v>
      </c>
      <c r="K9" s="3">
        <f t="shared" si="2"/>
        <v>0.52631578947368418</v>
      </c>
      <c r="L9" s="1" t="s">
        <v>3</v>
      </c>
      <c r="M9" s="1">
        <v>1</v>
      </c>
      <c r="N9" s="1">
        <v>1</v>
      </c>
      <c r="O9" s="1">
        <v>9278</v>
      </c>
      <c r="P9" s="1">
        <v>2</v>
      </c>
    </row>
    <row r="10" spans="1:16">
      <c r="A10" s="1">
        <f t="shared" si="3"/>
        <v>9</v>
      </c>
      <c r="B10" s="1">
        <v>1</v>
      </c>
      <c r="C10" s="1">
        <v>2</v>
      </c>
      <c r="D10" s="1">
        <v>3</v>
      </c>
      <c r="E10" s="1">
        <v>4</v>
      </c>
      <c r="F10" s="15">
        <v>1</v>
      </c>
      <c r="G10" s="10">
        <v>1</v>
      </c>
      <c r="H10" s="1">
        <v>21339.4</v>
      </c>
      <c r="I10" s="1">
        <f t="shared" si="0"/>
        <v>10108.136842105265</v>
      </c>
      <c r="J10" s="1">
        <f t="shared" si="1"/>
        <v>11231.263157894737</v>
      </c>
      <c r="K10" s="3">
        <f t="shared" si="2"/>
        <v>0.52631578947368418</v>
      </c>
      <c r="L10" s="1" t="s">
        <v>3</v>
      </c>
      <c r="M10" s="1">
        <v>1</v>
      </c>
      <c r="N10" s="1">
        <v>1</v>
      </c>
      <c r="O10" s="1">
        <v>9278</v>
      </c>
      <c r="P10" s="1">
        <v>2</v>
      </c>
    </row>
    <row r="11" spans="1:16">
      <c r="A11" s="1">
        <f t="shared" si="3"/>
        <v>10</v>
      </c>
      <c r="B11" s="1">
        <v>1</v>
      </c>
      <c r="C11" s="1">
        <v>2</v>
      </c>
      <c r="D11" s="1">
        <v>3</v>
      </c>
      <c r="E11" s="1">
        <v>4</v>
      </c>
      <c r="F11" s="15">
        <v>1</v>
      </c>
      <c r="G11" s="10">
        <v>1</v>
      </c>
      <c r="H11" s="1">
        <v>21339.4</v>
      </c>
      <c r="I11" s="1">
        <f t="shared" si="0"/>
        <v>10108.136842105265</v>
      </c>
      <c r="J11" s="1">
        <f t="shared" si="1"/>
        <v>11231.263157894737</v>
      </c>
      <c r="K11" s="3">
        <f t="shared" si="2"/>
        <v>0.52631578947368418</v>
      </c>
      <c r="L11" s="1" t="s">
        <v>3</v>
      </c>
      <c r="M11" s="1">
        <v>0</v>
      </c>
      <c r="N11" s="1">
        <v>1</v>
      </c>
      <c r="O11" s="1">
        <v>9278</v>
      </c>
      <c r="P11" s="1">
        <v>2</v>
      </c>
    </row>
    <row r="12" spans="1:16">
      <c r="A12" s="1">
        <f t="shared" si="3"/>
        <v>11</v>
      </c>
      <c r="B12" s="1">
        <v>1</v>
      </c>
      <c r="C12" s="1">
        <v>2</v>
      </c>
      <c r="D12" s="1">
        <v>3</v>
      </c>
      <c r="E12" s="1">
        <v>4</v>
      </c>
      <c r="F12" s="15">
        <v>1</v>
      </c>
      <c r="G12" s="10">
        <v>1</v>
      </c>
      <c r="H12" s="1">
        <v>21339.4</v>
      </c>
      <c r="I12" s="1">
        <f t="shared" si="0"/>
        <v>10108.136842105265</v>
      </c>
      <c r="J12" s="1">
        <f t="shared" si="1"/>
        <v>11231.263157894737</v>
      </c>
      <c r="K12" s="3">
        <f t="shared" si="2"/>
        <v>0.52631578947368418</v>
      </c>
      <c r="L12" s="1" t="s">
        <v>3</v>
      </c>
      <c r="M12" s="1">
        <v>0</v>
      </c>
      <c r="N12" s="1">
        <v>1</v>
      </c>
      <c r="O12" s="1">
        <v>9278</v>
      </c>
      <c r="P12" s="1">
        <v>2</v>
      </c>
    </row>
    <row r="13" spans="1:16">
      <c r="A13" s="1">
        <f t="shared" si="3"/>
        <v>12</v>
      </c>
      <c r="B13" s="1">
        <v>1</v>
      </c>
      <c r="C13" s="1">
        <v>2</v>
      </c>
      <c r="D13" s="1">
        <v>3</v>
      </c>
      <c r="E13" s="1">
        <v>4</v>
      </c>
      <c r="F13" s="15">
        <v>1</v>
      </c>
      <c r="G13" s="10">
        <v>1</v>
      </c>
      <c r="H13" s="1">
        <v>21339.4</v>
      </c>
      <c r="I13" s="1">
        <f t="shared" si="0"/>
        <v>10108.136842105265</v>
      </c>
      <c r="J13" s="1">
        <f t="shared" si="1"/>
        <v>11231.263157894737</v>
      </c>
      <c r="K13" s="3">
        <f t="shared" si="2"/>
        <v>0.52631578947368418</v>
      </c>
      <c r="L13" s="1" t="s">
        <v>3</v>
      </c>
      <c r="M13" s="1">
        <v>1</v>
      </c>
      <c r="N13" s="1">
        <v>1</v>
      </c>
      <c r="O13" s="1">
        <v>9278</v>
      </c>
      <c r="P13" s="1">
        <v>2</v>
      </c>
    </row>
    <row r="14" spans="1:16">
      <c r="A14" s="1">
        <f t="shared" si="3"/>
        <v>13</v>
      </c>
      <c r="B14" s="1">
        <v>1</v>
      </c>
      <c r="C14" s="1">
        <v>2</v>
      </c>
      <c r="D14" s="1">
        <v>3</v>
      </c>
      <c r="E14" s="1">
        <v>4</v>
      </c>
      <c r="F14" s="15">
        <v>1</v>
      </c>
      <c r="G14" s="10">
        <v>1</v>
      </c>
      <c r="H14" s="1">
        <v>21339.4</v>
      </c>
      <c r="I14" s="1">
        <f t="shared" si="0"/>
        <v>10108.136842105265</v>
      </c>
      <c r="J14" s="1">
        <f t="shared" si="1"/>
        <v>11231.263157894737</v>
      </c>
      <c r="K14" s="3">
        <f t="shared" si="2"/>
        <v>0.52631578947368418</v>
      </c>
      <c r="L14" s="1" t="s">
        <v>3</v>
      </c>
      <c r="M14" s="1">
        <v>1</v>
      </c>
      <c r="N14" s="1">
        <v>1</v>
      </c>
      <c r="O14" s="1">
        <v>9278</v>
      </c>
      <c r="P14" s="1">
        <v>2</v>
      </c>
    </row>
    <row r="15" spans="1:16">
      <c r="A15" s="1">
        <f t="shared" si="3"/>
        <v>14</v>
      </c>
      <c r="B15" s="1">
        <v>1</v>
      </c>
      <c r="C15" s="1">
        <v>2</v>
      </c>
      <c r="D15" s="1">
        <v>3</v>
      </c>
      <c r="E15" s="1">
        <v>4</v>
      </c>
      <c r="F15" s="15">
        <v>1</v>
      </c>
      <c r="G15" s="10">
        <v>1</v>
      </c>
      <c r="H15" s="1">
        <v>21339.4</v>
      </c>
      <c r="I15" s="1">
        <f t="shared" si="0"/>
        <v>10108.136842105265</v>
      </c>
      <c r="J15" s="1">
        <f t="shared" si="1"/>
        <v>11231.263157894737</v>
      </c>
      <c r="K15" s="3">
        <f t="shared" si="2"/>
        <v>0.52631578947368418</v>
      </c>
      <c r="L15" s="1" t="s">
        <v>3</v>
      </c>
      <c r="M15" s="1">
        <v>0</v>
      </c>
      <c r="N15" s="1">
        <v>1</v>
      </c>
      <c r="O15" s="1">
        <v>9278</v>
      </c>
      <c r="P15" s="1">
        <v>2</v>
      </c>
    </row>
    <row r="16" spans="1:16">
      <c r="A16" s="1">
        <f t="shared" si="3"/>
        <v>15</v>
      </c>
      <c r="B16" s="1">
        <v>1</v>
      </c>
      <c r="C16" s="1">
        <v>2</v>
      </c>
      <c r="D16" s="1">
        <v>3</v>
      </c>
      <c r="E16" s="1">
        <v>4</v>
      </c>
      <c r="F16" s="15">
        <v>1</v>
      </c>
      <c r="G16" s="10">
        <v>1</v>
      </c>
      <c r="H16" s="1">
        <v>21339.4</v>
      </c>
      <c r="I16" s="1">
        <f t="shared" si="0"/>
        <v>10108.136842105265</v>
      </c>
      <c r="J16" s="1">
        <f t="shared" si="1"/>
        <v>11231.263157894737</v>
      </c>
      <c r="K16" s="3">
        <f t="shared" si="2"/>
        <v>0.52631578947368418</v>
      </c>
      <c r="L16" s="1" t="s">
        <v>3</v>
      </c>
      <c r="M16" s="1">
        <v>0</v>
      </c>
      <c r="N16" s="1">
        <v>1</v>
      </c>
      <c r="O16" s="1">
        <v>9278</v>
      </c>
      <c r="P16" s="1">
        <v>2</v>
      </c>
    </row>
    <row r="17" spans="1:16">
      <c r="A17" s="1">
        <f t="shared" si="3"/>
        <v>16</v>
      </c>
      <c r="B17" s="1">
        <v>1</v>
      </c>
      <c r="C17" s="1">
        <v>2</v>
      </c>
      <c r="D17" s="1">
        <v>3</v>
      </c>
      <c r="E17" s="1">
        <v>4</v>
      </c>
      <c r="F17" s="15">
        <v>1</v>
      </c>
      <c r="G17" s="10">
        <v>1</v>
      </c>
      <c r="H17" s="1">
        <v>21339.4</v>
      </c>
      <c r="I17" s="1">
        <f t="shared" si="0"/>
        <v>10108.136842105265</v>
      </c>
      <c r="J17" s="1">
        <f t="shared" si="1"/>
        <v>11231.263157894737</v>
      </c>
      <c r="K17" s="3">
        <f t="shared" si="2"/>
        <v>0.52631578947368418</v>
      </c>
      <c r="L17" s="1" t="s">
        <v>3</v>
      </c>
      <c r="M17" s="1">
        <v>1</v>
      </c>
      <c r="N17" s="1">
        <v>1</v>
      </c>
      <c r="O17" s="1">
        <v>9278</v>
      </c>
      <c r="P17" s="1">
        <v>2</v>
      </c>
    </row>
    <row r="18" spans="1:16">
      <c r="A18" s="1">
        <f t="shared" si="3"/>
        <v>17</v>
      </c>
      <c r="B18" s="1">
        <v>1</v>
      </c>
      <c r="C18" s="1">
        <v>2</v>
      </c>
      <c r="D18" s="1">
        <v>3</v>
      </c>
      <c r="E18" s="1">
        <v>4</v>
      </c>
      <c r="F18" s="15">
        <v>1</v>
      </c>
      <c r="G18" s="10">
        <v>1</v>
      </c>
      <c r="H18" s="1">
        <v>21339.4</v>
      </c>
      <c r="I18" s="1">
        <f t="shared" si="0"/>
        <v>10108.136842105265</v>
      </c>
      <c r="J18" s="1">
        <f t="shared" si="1"/>
        <v>11231.263157894737</v>
      </c>
      <c r="K18" s="3">
        <f t="shared" si="2"/>
        <v>0.52631578947368418</v>
      </c>
      <c r="L18" s="1" t="s">
        <v>3</v>
      </c>
      <c r="M18" s="1">
        <v>1</v>
      </c>
      <c r="N18" s="1">
        <v>1</v>
      </c>
      <c r="O18" s="1">
        <v>9278</v>
      </c>
      <c r="P18" s="1">
        <v>2</v>
      </c>
    </row>
    <row r="19" spans="1:16">
      <c r="A19" s="1">
        <f t="shared" si="3"/>
        <v>18</v>
      </c>
      <c r="B19" s="1">
        <v>1</v>
      </c>
      <c r="C19" s="1">
        <v>2</v>
      </c>
      <c r="D19" s="1">
        <v>3</v>
      </c>
      <c r="E19" s="1">
        <v>4</v>
      </c>
      <c r="F19" s="15">
        <v>1</v>
      </c>
      <c r="G19" s="10">
        <v>1</v>
      </c>
      <c r="H19" s="1">
        <v>21339.4</v>
      </c>
      <c r="I19" s="1">
        <f t="shared" si="0"/>
        <v>10108.136842105265</v>
      </c>
      <c r="J19" s="1">
        <f t="shared" si="1"/>
        <v>11231.263157894737</v>
      </c>
      <c r="K19" s="3">
        <f t="shared" si="2"/>
        <v>0.52631578947368418</v>
      </c>
      <c r="L19" s="1" t="s">
        <v>3</v>
      </c>
      <c r="M19" s="1">
        <v>1</v>
      </c>
      <c r="N19" s="1">
        <v>1</v>
      </c>
      <c r="O19" s="1">
        <v>9278</v>
      </c>
      <c r="P19" s="1">
        <v>2</v>
      </c>
    </row>
    <row r="20" spans="1:16">
      <c r="A20" s="1">
        <f t="shared" si="3"/>
        <v>19</v>
      </c>
      <c r="B20" s="1">
        <v>1</v>
      </c>
      <c r="C20" s="1">
        <v>2</v>
      </c>
      <c r="D20" s="1">
        <v>3</v>
      </c>
      <c r="E20" s="1">
        <v>4</v>
      </c>
      <c r="F20" s="15">
        <v>1</v>
      </c>
      <c r="G20" s="10">
        <v>1</v>
      </c>
      <c r="H20" s="1">
        <v>21339.4</v>
      </c>
      <c r="I20" s="1">
        <f t="shared" si="0"/>
        <v>10108.136842105265</v>
      </c>
      <c r="J20" s="1">
        <f t="shared" si="1"/>
        <v>11231.263157894737</v>
      </c>
      <c r="K20" s="3">
        <f t="shared" si="2"/>
        <v>0.52631578947368418</v>
      </c>
      <c r="L20" s="1" t="s">
        <v>3</v>
      </c>
      <c r="M20" s="1">
        <v>0</v>
      </c>
      <c r="N20" s="1">
        <v>1</v>
      </c>
      <c r="O20" s="1">
        <v>9278</v>
      </c>
      <c r="P20" s="1">
        <v>2</v>
      </c>
    </row>
    <row r="21" spans="1:16">
      <c r="A21" s="1">
        <f t="shared" si="3"/>
        <v>20</v>
      </c>
      <c r="B21" s="1">
        <v>1</v>
      </c>
      <c r="C21" s="1">
        <v>2</v>
      </c>
      <c r="D21" s="1">
        <v>3</v>
      </c>
      <c r="E21" s="1">
        <v>4</v>
      </c>
      <c r="F21" s="15">
        <v>1</v>
      </c>
      <c r="G21" s="1">
        <v>5</v>
      </c>
      <c r="H21" s="1">
        <v>29982.799999999996</v>
      </c>
      <c r="I21" s="1">
        <f t="shared" si="0"/>
        <v>23319.955555555553</v>
      </c>
      <c r="J21" s="1">
        <f t="shared" si="1"/>
        <v>6662.8444444444431</v>
      </c>
      <c r="K21" s="8">
        <f>4/18</f>
        <v>0.22222222222222221</v>
      </c>
      <c r="L21" s="1" t="s">
        <v>3</v>
      </c>
      <c r="M21" s="1">
        <v>0</v>
      </c>
      <c r="N21" s="1">
        <v>1</v>
      </c>
      <c r="O21" s="1">
        <v>13036</v>
      </c>
      <c r="P21" s="1">
        <v>2</v>
      </c>
    </row>
    <row r="22" spans="1:16">
      <c r="A22" s="1">
        <f t="shared" si="3"/>
        <v>21</v>
      </c>
      <c r="B22" s="1">
        <v>1</v>
      </c>
      <c r="C22" s="1">
        <v>2</v>
      </c>
      <c r="D22" s="1">
        <v>3</v>
      </c>
      <c r="E22" s="1">
        <v>4</v>
      </c>
      <c r="F22" s="15">
        <v>1</v>
      </c>
      <c r="G22" s="1">
        <v>5</v>
      </c>
      <c r="H22" s="1">
        <v>29982.799999999996</v>
      </c>
      <c r="I22" s="1">
        <f t="shared" si="0"/>
        <v>23319.955555555553</v>
      </c>
      <c r="J22" s="1">
        <f t="shared" ref="J22:J39" si="4">K22*H22</f>
        <v>6662.8444444444431</v>
      </c>
      <c r="K22" s="8">
        <f t="shared" ref="K22:K38" si="5">4/18</f>
        <v>0.22222222222222221</v>
      </c>
      <c r="L22" s="1" t="s">
        <v>3</v>
      </c>
      <c r="M22" s="1">
        <v>1</v>
      </c>
      <c r="N22" s="1">
        <v>1</v>
      </c>
      <c r="O22" s="1">
        <v>13036</v>
      </c>
      <c r="P22" s="1">
        <v>2</v>
      </c>
    </row>
    <row r="23" spans="1:16">
      <c r="A23" s="1">
        <f t="shared" si="3"/>
        <v>22</v>
      </c>
      <c r="B23" s="1">
        <v>1</v>
      </c>
      <c r="C23" s="1">
        <v>2</v>
      </c>
      <c r="D23" s="1">
        <v>3</v>
      </c>
      <c r="E23" s="1">
        <v>4</v>
      </c>
      <c r="F23" s="15">
        <v>1</v>
      </c>
      <c r="G23" s="1">
        <v>5</v>
      </c>
      <c r="H23" s="1">
        <v>29982.799999999996</v>
      </c>
      <c r="I23" s="1">
        <f t="shared" si="0"/>
        <v>23319.955555555553</v>
      </c>
      <c r="J23" s="1">
        <f t="shared" si="4"/>
        <v>6662.8444444444431</v>
      </c>
      <c r="K23" s="8">
        <f t="shared" si="5"/>
        <v>0.22222222222222221</v>
      </c>
      <c r="L23" s="1" t="s">
        <v>3</v>
      </c>
      <c r="M23" s="1">
        <v>0</v>
      </c>
      <c r="N23" s="1">
        <v>1</v>
      </c>
      <c r="O23" s="1">
        <v>13036</v>
      </c>
      <c r="P23" s="1">
        <v>2</v>
      </c>
    </row>
    <row r="24" spans="1:16">
      <c r="A24" s="1">
        <f t="shared" si="3"/>
        <v>23</v>
      </c>
      <c r="B24" s="1">
        <v>1</v>
      </c>
      <c r="C24" s="1">
        <v>2</v>
      </c>
      <c r="D24" s="1">
        <v>3</v>
      </c>
      <c r="E24" s="1">
        <v>4</v>
      </c>
      <c r="F24" s="15">
        <v>1</v>
      </c>
      <c r="G24" s="1">
        <v>5</v>
      </c>
      <c r="H24" s="1">
        <v>29982.799999999996</v>
      </c>
      <c r="I24" s="1">
        <f t="shared" si="0"/>
        <v>23319.955555555553</v>
      </c>
      <c r="J24" s="1">
        <f t="shared" si="4"/>
        <v>6662.8444444444431</v>
      </c>
      <c r="K24" s="8">
        <f t="shared" si="5"/>
        <v>0.22222222222222221</v>
      </c>
      <c r="L24" s="1" t="s">
        <v>3</v>
      </c>
      <c r="M24" s="1">
        <v>0</v>
      </c>
      <c r="N24" s="1">
        <v>1</v>
      </c>
      <c r="O24" s="1">
        <v>13036</v>
      </c>
      <c r="P24" s="1">
        <v>2</v>
      </c>
    </row>
    <row r="25" spans="1:16">
      <c r="A25" s="1">
        <f t="shared" si="3"/>
        <v>24</v>
      </c>
      <c r="B25" s="1">
        <v>1</v>
      </c>
      <c r="C25" s="1">
        <v>2</v>
      </c>
      <c r="D25" s="1">
        <v>3</v>
      </c>
      <c r="E25" s="1">
        <v>4</v>
      </c>
      <c r="F25" s="15">
        <v>1</v>
      </c>
      <c r="G25" s="1">
        <v>5</v>
      </c>
      <c r="H25" s="1">
        <v>29982.799999999996</v>
      </c>
      <c r="I25" s="1">
        <f t="shared" si="0"/>
        <v>23319.955555555553</v>
      </c>
      <c r="J25" s="1">
        <f t="shared" si="4"/>
        <v>6662.8444444444431</v>
      </c>
      <c r="K25" s="8">
        <f t="shared" si="5"/>
        <v>0.22222222222222221</v>
      </c>
      <c r="L25" s="1" t="s">
        <v>3</v>
      </c>
      <c r="M25" s="1">
        <v>0</v>
      </c>
      <c r="N25" s="1">
        <v>1</v>
      </c>
      <c r="O25" s="1">
        <v>13036</v>
      </c>
      <c r="P25" s="1">
        <v>2</v>
      </c>
    </row>
    <row r="26" spans="1:16">
      <c r="A26" s="1">
        <f t="shared" si="3"/>
        <v>25</v>
      </c>
      <c r="B26" s="1">
        <v>1</v>
      </c>
      <c r="C26" s="1">
        <v>2</v>
      </c>
      <c r="D26" s="1">
        <v>3</v>
      </c>
      <c r="E26" s="1">
        <v>4</v>
      </c>
      <c r="F26" s="15">
        <v>1</v>
      </c>
      <c r="G26" s="1">
        <v>5</v>
      </c>
      <c r="H26" s="1">
        <v>29982.799999999996</v>
      </c>
      <c r="I26" s="1">
        <f t="shared" si="0"/>
        <v>23319.955555555553</v>
      </c>
      <c r="J26" s="1">
        <f t="shared" si="4"/>
        <v>6662.8444444444431</v>
      </c>
      <c r="K26" s="8">
        <f t="shared" si="5"/>
        <v>0.22222222222222221</v>
      </c>
      <c r="L26" s="1" t="s">
        <v>3</v>
      </c>
      <c r="M26" s="1">
        <v>1</v>
      </c>
      <c r="N26" s="1">
        <v>1</v>
      </c>
      <c r="O26" s="1">
        <v>13036</v>
      </c>
      <c r="P26" s="1">
        <v>2</v>
      </c>
    </row>
    <row r="27" spans="1:16">
      <c r="A27" s="1">
        <f t="shared" si="3"/>
        <v>26</v>
      </c>
      <c r="B27" s="1">
        <v>1</v>
      </c>
      <c r="C27" s="1">
        <v>2</v>
      </c>
      <c r="D27" s="1">
        <v>3</v>
      </c>
      <c r="E27" s="1">
        <v>4</v>
      </c>
      <c r="F27" s="15">
        <v>1</v>
      </c>
      <c r="G27" s="1">
        <v>5</v>
      </c>
      <c r="H27" s="1">
        <v>29982.799999999996</v>
      </c>
      <c r="I27" s="1">
        <f t="shared" si="0"/>
        <v>23319.955555555553</v>
      </c>
      <c r="J27" s="1">
        <f t="shared" si="4"/>
        <v>6662.8444444444431</v>
      </c>
      <c r="K27" s="8">
        <f t="shared" si="5"/>
        <v>0.22222222222222221</v>
      </c>
      <c r="L27" s="1" t="s">
        <v>3</v>
      </c>
      <c r="M27" s="1">
        <v>0</v>
      </c>
      <c r="N27" s="1">
        <v>1</v>
      </c>
      <c r="O27" s="1">
        <v>13036</v>
      </c>
      <c r="P27" s="1">
        <v>2</v>
      </c>
    </row>
    <row r="28" spans="1:16">
      <c r="A28" s="1">
        <f t="shared" si="3"/>
        <v>27</v>
      </c>
      <c r="B28" s="1">
        <v>1</v>
      </c>
      <c r="C28" s="1">
        <v>2</v>
      </c>
      <c r="D28" s="1">
        <v>3</v>
      </c>
      <c r="E28" s="1">
        <v>4</v>
      </c>
      <c r="F28" s="15">
        <v>1</v>
      </c>
      <c r="G28" s="1">
        <v>5</v>
      </c>
      <c r="H28" s="1">
        <v>29982.799999999996</v>
      </c>
      <c r="I28" s="1">
        <f t="shared" si="0"/>
        <v>23319.955555555553</v>
      </c>
      <c r="J28" s="1">
        <f t="shared" si="4"/>
        <v>6662.8444444444431</v>
      </c>
      <c r="K28" s="8">
        <f t="shared" si="5"/>
        <v>0.22222222222222221</v>
      </c>
      <c r="L28" s="1" t="s">
        <v>3</v>
      </c>
      <c r="M28" s="1">
        <v>0</v>
      </c>
      <c r="N28" s="1">
        <v>1</v>
      </c>
      <c r="O28" s="1">
        <v>13036</v>
      </c>
      <c r="P28" s="1">
        <v>2</v>
      </c>
    </row>
    <row r="29" spans="1:16">
      <c r="A29" s="1">
        <f t="shared" si="3"/>
        <v>28</v>
      </c>
      <c r="B29" s="1">
        <v>1</v>
      </c>
      <c r="C29" s="1">
        <v>2</v>
      </c>
      <c r="D29" s="1">
        <v>3</v>
      </c>
      <c r="E29" s="1">
        <v>4</v>
      </c>
      <c r="F29" s="15">
        <v>1</v>
      </c>
      <c r="G29" s="1">
        <v>5</v>
      </c>
      <c r="H29" s="1">
        <v>29982.799999999996</v>
      </c>
      <c r="I29" s="1">
        <f t="shared" si="0"/>
        <v>23319.955555555553</v>
      </c>
      <c r="J29" s="1">
        <f t="shared" si="4"/>
        <v>6662.8444444444431</v>
      </c>
      <c r="K29" s="8">
        <f t="shared" si="5"/>
        <v>0.22222222222222221</v>
      </c>
      <c r="L29" s="1" t="s">
        <v>3</v>
      </c>
      <c r="M29" s="1">
        <v>0</v>
      </c>
      <c r="N29" s="1">
        <v>1</v>
      </c>
      <c r="O29" s="1">
        <v>13036</v>
      </c>
      <c r="P29" s="1">
        <v>2</v>
      </c>
    </row>
    <row r="30" spans="1:16">
      <c r="A30" s="1">
        <f t="shared" si="3"/>
        <v>29</v>
      </c>
      <c r="B30" s="1">
        <v>1</v>
      </c>
      <c r="C30" s="1">
        <v>2</v>
      </c>
      <c r="D30" s="1">
        <v>3</v>
      </c>
      <c r="E30" s="1">
        <v>4</v>
      </c>
      <c r="F30" s="15">
        <v>1</v>
      </c>
      <c r="G30" s="1">
        <v>5</v>
      </c>
      <c r="H30" s="1">
        <v>29982.799999999999</v>
      </c>
      <c r="I30" s="1">
        <f t="shared" si="0"/>
        <v>23319.955555555556</v>
      </c>
      <c r="J30" s="1">
        <f t="shared" si="4"/>
        <v>6662.844444444444</v>
      </c>
      <c r="K30" s="8">
        <f t="shared" si="5"/>
        <v>0.22222222222222221</v>
      </c>
      <c r="L30" s="1" t="s">
        <v>3</v>
      </c>
      <c r="M30" s="1">
        <v>0</v>
      </c>
      <c r="N30" s="1">
        <v>1</v>
      </c>
      <c r="O30" s="1">
        <v>13036</v>
      </c>
      <c r="P30" s="1">
        <v>2</v>
      </c>
    </row>
    <row r="31" spans="1:16">
      <c r="A31" s="1">
        <f t="shared" si="3"/>
        <v>30</v>
      </c>
      <c r="B31" s="1">
        <v>1</v>
      </c>
      <c r="C31" s="1">
        <v>2</v>
      </c>
      <c r="D31" s="1">
        <v>3</v>
      </c>
      <c r="E31" s="1">
        <v>4</v>
      </c>
      <c r="F31" s="15">
        <v>1</v>
      </c>
      <c r="G31" s="1">
        <v>5</v>
      </c>
      <c r="H31" s="1">
        <v>29982.799999999999</v>
      </c>
      <c r="I31" s="1">
        <f t="shared" si="0"/>
        <v>23319.955555555556</v>
      </c>
      <c r="J31" s="1">
        <f t="shared" si="4"/>
        <v>6662.844444444444</v>
      </c>
      <c r="K31" s="8">
        <f t="shared" si="5"/>
        <v>0.22222222222222221</v>
      </c>
      <c r="L31" s="1" t="s">
        <v>3</v>
      </c>
      <c r="M31" s="1">
        <v>1</v>
      </c>
      <c r="N31" s="1">
        <v>1</v>
      </c>
      <c r="O31" s="1">
        <v>13036</v>
      </c>
      <c r="P31" s="1">
        <v>2</v>
      </c>
    </row>
    <row r="32" spans="1:16">
      <c r="A32" s="1">
        <f t="shared" si="3"/>
        <v>31</v>
      </c>
      <c r="B32" s="1">
        <v>1</v>
      </c>
      <c r="C32" s="1">
        <v>2</v>
      </c>
      <c r="D32" s="1">
        <v>3</v>
      </c>
      <c r="E32" s="1">
        <v>4</v>
      </c>
      <c r="F32" s="15">
        <v>1</v>
      </c>
      <c r="G32" s="1">
        <v>5</v>
      </c>
      <c r="H32" s="1">
        <v>29982.799999999999</v>
      </c>
      <c r="I32" s="1">
        <f t="shared" si="0"/>
        <v>23319.955555555556</v>
      </c>
      <c r="J32" s="1">
        <f t="shared" si="4"/>
        <v>6662.844444444444</v>
      </c>
      <c r="K32" s="8">
        <f t="shared" si="5"/>
        <v>0.22222222222222221</v>
      </c>
      <c r="L32" s="1" t="s">
        <v>3</v>
      </c>
      <c r="M32" s="1">
        <v>1</v>
      </c>
      <c r="N32" s="1">
        <v>1</v>
      </c>
      <c r="O32" s="1">
        <v>13036</v>
      </c>
      <c r="P32" s="1">
        <v>2</v>
      </c>
    </row>
    <row r="33" spans="1:16">
      <c r="A33" s="1">
        <f t="shared" si="3"/>
        <v>32</v>
      </c>
      <c r="B33" s="1">
        <v>1</v>
      </c>
      <c r="C33" s="1">
        <v>2</v>
      </c>
      <c r="D33" s="1">
        <v>3</v>
      </c>
      <c r="E33" s="1">
        <v>4</v>
      </c>
      <c r="F33" s="15">
        <v>1</v>
      </c>
      <c r="G33" s="1">
        <v>5</v>
      </c>
      <c r="H33" s="1">
        <v>29982.799999999999</v>
      </c>
      <c r="I33" s="1">
        <f t="shared" si="0"/>
        <v>23319.955555555556</v>
      </c>
      <c r="J33" s="1">
        <f t="shared" si="4"/>
        <v>6662.844444444444</v>
      </c>
      <c r="K33" s="8">
        <f t="shared" si="5"/>
        <v>0.22222222222222221</v>
      </c>
      <c r="L33" s="1" t="s">
        <v>3</v>
      </c>
      <c r="M33" s="1">
        <v>0</v>
      </c>
      <c r="N33" s="1">
        <v>1</v>
      </c>
      <c r="O33" s="1">
        <v>13036</v>
      </c>
      <c r="P33" s="1">
        <v>2</v>
      </c>
    </row>
    <row r="34" spans="1:16">
      <c r="A34" s="1">
        <f t="shared" si="3"/>
        <v>33</v>
      </c>
      <c r="B34" s="1">
        <v>1</v>
      </c>
      <c r="C34" s="1">
        <v>2</v>
      </c>
      <c r="D34" s="1">
        <v>3</v>
      </c>
      <c r="E34" s="1">
        <v>4</v>
      </c>
      <c r="F34" s="15">
        <v>1</v>
      </c>
      <c r="G34" s="1">
        <v>5</v>
      </c>
      <c r="H34" s="1">
        <v>29982.799999999999</v>
      </c>
      <c r="I34" s="1">
        <f t="shared" si="0"/>
        <v>23319.955555555556</v>
      </c>
      <c r="J34" s="1">
        <f t="shared" si="4"/>
        <v>6662.844444444444</v>
      </c>
      <c r="K34" s="8">
        <f t="shared" si="5"/>
        <v>0.22222222222222221</v>
      </c>
      <c r="L34" s="1" t="s">
        <v>3</v>
      </c>
      <c r="M34" s="1">
        <v>0</v>
      </c>
      <c r="N34" s="1">
        <v>1</v>
      </c>
      <c r="O34" s="1">
        <v>13036</v>
      </c>
      <c r="P34" s="1">
        <v>2</v>
      </c>
    </row>
    <row r="35" spans="1:16">
      <c r="A35" s="1">
        <f t="shared" si="3"/>
        <v>34</v>
      </c>
      <c r="B35" s="1">
        <v>1</v>
      </c>
      <c r="C35" s="1">
        <v>2</v>
      </c>
      <c r="D35" s="1">
        <v>3</v>
      </c>
      <c r="E35" s="1">
        <v>4</v>
      </c>
      <c r="F35" s="15">
        <v>1</v>
      </c>
      <c r="G35" s="1">
        <v>5</v>
      </c>
      <c r="H35" s="1">
        <v>29982.799999999999</v>
      </c>
      <c r="I35" s="1">
        <f t="shared" si="0"/>
        <v>23319.955555555556</v>
      </c>
      <c r="J35" s="1">
        <f t="shared" si="4"/>
        <v>6662.844444444444</v>
      </c>
      <c r="K35" s="8">
        <f t="shared" si="5"/>
        <v>0.22222222222222221</v>
      </c>
      <c r="L35" s="1" t="s">
        <v>3</v>
      </c>
      <c r="M35" s="1">
        <v>0</v>
      </c>
      <c r="N35" s="1">
        <v>1</v>
      </c>
      <c r="O35" s="1">
        <v>13036</v>
      </c>
      <c r="P35" s="1">
        <v>2</v>
      </c>
    </row>
    <row r="36" spans="1:16">
      <c r="A36" s="1">
        <f t="shared" si="3"/>
        <v>35</v>
      </c>
      <c r="B36" s="1">
        <v>1</v>
      </c>
      <c r="C36" s="1">
        <v>2</v>
      </c>
      <c r="D36" s="1">
        <v>3</v>
      </c>
      <c r="E36" s="1">
        <v>4</v>
      </c>
      <c r="F36" s="15">
        <v>1</v>
      </c>
      <c r="G36" s="1">
        <v>5</v>
      </c>
      <c r="H36" s="1">
        <v>29982.799999999999</v>
      </c>
      <c r="I36" s="1">
        <f t="shared" si="0"/>
        <v>23319.955555555556</v>
      </c>
      <c r="J36" s="1">
        <f t="shared" si="4"/>
        <v>6662.844444444444</v>
      </c>
      <c r="K36" s="8">
        <f t="shared" si="5"/>
        <v>0.22222222222222221</v>
      </c>
      <c r="L36" s="1" t="s">
        <v>3</v>
      </c>
      <c r="M36" s="1">
        <v>0</v>
      </c>
      <c r="N36" s="1">
        <v>1</v>
      </c>
      <c r="O36" s="1">
        <v>13036</v>
      </c>
      <c r="P36" s="1">
        <v>2</v>
      </c>
    </row>
    <row r="37" spans="1:16">
      <c r="A37" s="1">
        <f t="shared" si="3"/>
        <v>36</v>
      </c>
      <c r="B37" s="1">
        <v>1</v>
      </c>
      <c r="C37" s="1">
        <v>2</v>
      </c>
      <c r="D37" s="1">
        <v>3</v>
      </c>
      <c r="E37" s="1">
        <v>4</v>
      </c>
      <c r="F37" s="15">
        <v>1</v>
      </c>
      <c r="G37" s="1">
        <v>5</v>
      </c>
      <c r="H37" s="1">
        <v>29982.799999999999</v>
      </c>
      <c r="I37" s="1">
        <f t="shared" si="0"/>
        <v>23319.955555555556</v>
      </c>
      <c r="J37" s="1">
        <f t="shared" si="4"/>
        <v>6662.844444444444</v>
      </c>
      <c r="K37" s="8">
        <f t="shared" si="5"/>
        <v>0.22222222222222221</v>
      </c>
      <c r="L37" s="1" t="s">
        <v>3</v>
      </c>
      <c r="M37" s="1">
        <v>0</v>
      </c>
      <c r="N37" s="1">
        <v>1</v>
      </c>
      <c r="O37" s="1">
        <v>13036</v>
      </c>
      <c r="P37" s="1">
        <v>2</v>
      </c>
    </row>
    <row r="38" spans="1:16">
      <c r="A38" s="1">
        <f t="shared" si="3"/>
        <v>37</v>
      </c>
      <c r="B38" s="1">
        <v>1</v>
      </c>
      <c r="C38" s="1">
        <v>2</v>
      </c>
      <c r="D38" s="1">
        <v>3</v>
      </c>
      <c r="E38" s="1">
        <v>4</v>
      </c>
      <c r="F38" s="15">
        <v>1</v>
      </c>
      <c r="G38" s="1">
        <v>5</v>
      </c>
      <c r="H38" s="1">
        <v>29982.799999999999</v>
      </c>
      <c r="I38" s="1">
        <f t="shared" si="0"/>
        <v>23319.955555555556</v>
      </c>
      <c r="J38" s="1">
        <f t="shared" si="4"/>
        <v>6662.844444444444</v>
      </c>
      <c r="K38" s="8">
        <f t="shared" si="5"/>
        <v>0.22222222222222221</v>
      </c>
      <c r="L38" s="1" t="s">
        <v>3</v>
      </c>
      <c r="M38" s="1">
        <v>0</v>
      </c>
      <c r="N38" s="1">
        <v>1</v>
      </c>
      <c r="O38" s="1">
        <v>13036</v>
      </c>
      <c r="P38" s="1">
        <v>2</v>
      </c>
    </row>
    <row r="39" spans="1:16">
      <c r="A39" s="1">
        <f t="shared" si="3"/>
        <v>38</v>
      </c>
      <c r="B39" s="1">
        <v>1</v>
      </c>
      <c r="C39" s="1">
        <v>2</v>
      </c>
      <c r="D39" s="1">
        <v>3</v>
      </c>
      <c r="E39" s="1">
        <v>4</v>
      </c>
      <c r="F39" s="15">
        <v>2</v>
      </c>
      <c r="G39" s="10">
        <v>2</v>
      </c>
      <c r="H39" s="1">
        <v>53557.799999999988</v>
      </c>
      <c r="I39" s="1">
        <f t="shared" si="0"/>
        <v>44872.75135135134</v>
      </c>
      <c r="J39" s="1">
        <f t="shared" si="4"/>
        <v>8685.0486486486479</v>
      </c>
      <c r="K39" s="8">
        <f>6/37</f>
        <v>0.16216216216216217</v>
      </c>
      <c r="L39" s="1" t="s">
        <v>3</v>
      </c>
      <c r="M39" s="1">
        <v>0</v>
      </c>
      <c r="N39" s="1">
        <v>1</v>
      </c>
      <c r="O39" s="1">
        <v>23286</v>
      </c>
      <c r="P39" s="1">
        <v>5</v>
      </c>
    </row>
    <row r="40" spans="1:16">
      <c r="A40" s="1">
        <f t="shared" si="3"/>
        <v>39</v>
      </c>
      <c r="B40" s="1">
        <v>1</v>
      </c>
      <c r="C40" s="1">
        <v>2</v>
      </c>
      <c r="D40" s="1">
        <v>3</v>
      </c>
      <c r="E40" s="1">
        <v>4</v>
      </c>
      <c r="F40" s="15">
        <v>2</v>
      </c>
      <c r="G40" s="10">
        <v>2</v>
      </c>
      <c r="H40" s="1">
        <v>53557.799999999988</v>
      </c>
      <c r="I40" s="1">
        <f t="shared" si="0"/>
        <v>44872.75135135134</v>
      </c>
      <c r="J40" s="1">
        <f t="shared" ref="J40:J76" si="6">K40*H40</f>
        <v>8685.0486486486479</v>
      </c>
      <c r="K40" s="8">
        <f t="shared" ref="K40:K75" si="7">6/37</f>
        <v>0.16216216216216217</v>
      </c>
      <c r="L40" s="1" t="s">
        <v>3</v>
      </c>
      <c r="M40" s="1">
        <v>0</v>
      </c>
      <c r="N40" s="1">
        <v>1</v>
      </c>
      <c r="O40" s="1">
        <v>23286</v>
      </c>
      <c r="P40" s="1">
        <v>5</v>
      </c>
    </row>
    <row r="41" spans="1:16">
      <c r="A41" s="1">
        <f t="shared" si="3"/>
        <v>40</v>
      </c>
      <c r="B41" s="1">
        <v>1</v>
      </c>
      <c r="C41" s="1">
        <v>2</v>
      </c>
      <c r="D41" s="1">
        <v>3</v>
      </c>
      <c r="E41" s="1">
        <v>4</v>
      </c>
      <c r="F41" s="15">
        <v>2</v>
      </c>
      <c r="G41" s="10">
        <v>2</v>
      </c>
      <c r="H41" s="1">
        <v>53557.799999999988</v>
      </c>
      <c r="I41" s="1">
        <f t="shared" si="0"/>
        <v>44872.75135135134</v>
      </c>
      <c r="J41" s="1">
        <f t="shared" si="6"/>
        <v>8685.0486486486479</v>
      </c>
      <c r="K41" s="8">
        <f t="shared" si="7"/>
        <v>0.16216216216216217</v>
      </c>
      <c r="L41" s="1" t="s">
        <v>3</v>
      </c>
      <c r="M41" s="1">
        <v>0</v>
      </c>
      <c r="N41" s="1">
        <v>1</v>
      </c>
      <c r="O41" s="1">
        <v>23286</v>
      </c>
      <c r="P41" s="1">
        <v>5</v>
      </c>
    </row>
    <row r="42" spans="1:16">
      <c r="A42" s="1">
        <f t="shared" si="3"/>
        <v>41</v>
      </c>
      <c r="B42" s="1">
        <v>1</v>
      </c>
      <c r="C42" s="1">
        <v>2</v>
      </c>
      <c r="D42" s="1">
        <v>3</v>
      </c>
      <c r="E42" s="1">
        <v>4</v>
      </c>
      <c r="F42" s="15">
        <v>2</v>
      </c>
      <c r="G42" s="10">
        <v>2</v>
      </c>
      <c r="H42" s="1">
        <v>53557.799999999988</v>
      </c>
      <c r="I42" s="1">
        <f t="shared" si="0"/>
        <v>44872.75135135134</v>
      </c>
      <c r="J42" s="1">
        <f t="shared" si="6"/>
        <v>8685.0486486486479</v>
      </c>
      <c r="K42" s="8">
        <f t="shared" si="7"/>
        <v>0.16216216216216217</v>
      </c>
      <c r="L42" s="1" t="s">
        <v>3</v>
      </c>
      <c r="M42" s="1">
        <v>1</v>
      </c>
      <c r="N42" s="1">
        <v>1</v>
      </c>
      <c r="O42" s="1">
        <v>23286</v>
      </c>
      <c r="P42" s="1">
        <v>5</v>
      </c>
    </row>
    <row r="43" spans="1:16">
      <c r="A43" s="1">
        <f t="shared" si="3"/>
        <v>42</v>
      </c>
      <c r="B43" s="1">
        <v>1</v>
      </c>
      <c r="C43" s="1">
        <v>2</v>
      </c>
      <c r="D43" s="1">
        <v>3</v>
      </c>
      <c r="E43" s="1">
        <v>4</v>
      </c>
      <c r="F43" s="15">
        <v>2</v>
      </c>
      <c r="G43" s="10">
        <v>2</v>
      </c>
      <c r="H43" s="1">
        <v>53557.799999999988</v>
      </c>
      <c r="I43" s="1">
        <f t="shared" si="0"/>
        <v>44872.75135135134</v>
      </c>
      <c r="J43" s="1">
        <f t="shared" si="6"/>
        <v>8685.0486486486479</v>
      </c>
      <c r="K43" s="8">
        <f t="shared" si="7"/>
        <v>0.16216216216216217</v>
      </c>
      <c r="L43" s="1" t="s">
        <v>3</v>
      </c>
      <c r="M43" s="1">
        <v>0</v>
      </c>
      <c r="N43" s="1">
        <v>1</v>
      </c>
      <c r="O43" s="1">
        <v>23286</v>
      </c>
      <c r="P43" s="1">
        <v>5</v>
      </c>
    </row>
    <row r="44" spans="1:16">
      <c r="A44" s="1">
        <f t="shared" si="3"/>
        <v>43</v>
      </c>
      <c r="B44" s="1">
        <v>1</v>
      </c>
      <c r="C44" s="1">
        <v>2</v>
      </c>
      <c r="D44" s="1">
        <v>3</v>
      </c>
      <c r="E44" s="1">
        <v>4</v>
      </c>
      <c r="F44" s="15">
        <v>2</v>
      </c>
      <c r="G44" s="10">
        <v>2</v>
      </c>
      <c r="H44" s="1">
        <v>53557.799999999988</v>
      </c>
      <c r="I44" s="1">
        <f t="shared" si="0"/>
        <v>44872.75135135134</v>
      </c>
      <c r="J44" s="1">
        <f t="shared" si="6"/>
        <v>8685.0486486486479</v>
      </c>
      <c r="K44" s="8">
        <f t="shared" si="7"/>
        <v>0.16216216216216217</v>
      </c>
      <c r="L44" s="1" t="s">
        <v>3</v>
      </c>
      <c r="M44" s="1">
        <v>0</v>
      </c>
      <c r="N44" s="1">
        <v>1</v>
      </c>
      <c r="O44" s="1">
        <v>23286</v>
      </c>
      <c r="P44" s="1">
        <v>5</v>
      </c>
    </row>
    <row r="45" spans="1:16">
      <c r="A45" s="1">
        <f t="shared" si="3"/>
        <v>44</v>
      </c>
      <c r="B45" s="1">
        <v>1</v>
      </c>
      <c r="C45" s="1">
        <v>2</v>
      </c>
      <c r="D45" s="1">
        <v>3</v>
      </c>
      <c r="E45" s="1">
        <v>4</v>
      </c>
      <c r="F45" s="15">
        <v>2</v>
      </c>
      <c r="G45" s="10">
        <v>2</v>
      </c>
      <c r="H45" s="1">
        <v>53557.799999999988</v>
      </c>
      <c r="I45" s="1">
        <f t="shared" si="0"/>
        <v>44872.75135135134</v>
      </c>
      <c r="J45" s="1">
        <f t="shared" si="6"/>
        <v>8685.0486486486479</v>
      </c>
      <c r="K45" s="8">
        <f t="shared" si="7"/>
        <v>0.16216216216216217</v>
      </c>
      <c r="L45" s="1" t="s">
        <v>3</v>
      </c>
      <c r="M45" s="1">
        <v>0</v>
      </c>
      <c r="N45" s="1">
        <v>1</v>
      </c>
      <c r="O45" s="1">
        <v>23286</v>
      </c>
      <c r="P45" s="1">
        <v>5</v>
      </c>
    </row>
    <row r="46" spans="1:16">
      <c r="A46" s="1">
        <f t="shared" si="3"/>
        <v>45</v>
      </c>
      <c r="B46" s="1">
        <v>1</v>
      </c>
      <c r="C46" s="1">
        <v>2</v>
      </c>
      <c r="D46" s="1">
        <v>3</v>
      </c>
      <c r="E46" s="1">
        <v>4</v>
      </c>
      <c r="F46" s="15">
        <v>2</v>
      </c>
      <c r="G46" s="10">
        <v>2</v>
      </c>
      <c r="H46" s="1">
        <v>53557.799999999988</v>
      </c>
      <c r="I46" s="1">
        <f t="shared" si="0"/>
        <v>44872.75135135134</v>
      </c>
      <c r="J46" s="1">
        <f t="shared" si="6"/>
        <v>8685.0486486486479</v>
      </c>
      <c r="K46" s="8">
        <f t="shared" si="7"/>
        <v>0.16216216216216217</v>
      </c>
      <c r="L46" s="1" t="s">
        <v>3</v>
      </c>
      <c r="M46" s="1">
        <v>0</v>
      </c>
      <c r="N46" s="1">
        <v>1</v>
      </c>
      <c r="O46" s="1">
        <v>23286</v>
      </c>
      <c r="P46" s="1">
        <v>5</v>
      </c>
    </row>
    <row r="47" spans="1:16">
      <c r="A47" s="1">
        <f t="shared" si="3"/>
        <v>46</v>
      </c>
      <c r="B47" s="1">
        <v>1</v>
      </c>
      <c r="C47" s="1">
        <v>2</v>
      </c>
      <c r="D47" s="1">
        <v>3</v>
      </c>
      <c r="E47" s="1">
        <v>4</v>
      </c>
      <c r="F47" s="15">
        <v>2</v>
      </c>
      <c r="G47" s="10">
        <v>2</v>
      </c>
      <c r="H47" s="1">
        <v>53557.799999999988</v>
      </c>
      <c r="I47" s="1">
        <f t="shared" si="0"/>
        <v>44872.75135135134</v>
      </c>
      <c r="J47" s="1">
        <f t="shared" si="6"/>
        <v>8685.0486486486479</v>
      </c>
      <c r="K47" s="8">
        <f t="shared" si="7"/>
        <v>0.16216216216216217</v>
      </c>
      <c r="L47" s="1" t="s">
        <v>3</v>
      </c>
      <c r="M47" s="1">
        <v>0</v>
      </c>
      <c r="N47" s="1">
        <v>1</v>
      </c>
      <c r="O47" s="1">
        <v>23286</v>
      </c>
      <c r="P47" s="1">
        <v>5</v>
      </c>
    </row>
    <row r="48" spans="1:16">
      <c r="A48" s="1">
        <f t="shared" si="3"/>
        <v>47</v>
      </c>
      <c r="B48" s="1">
        <v>1</v>
      </c>
      <c r="C48" s="1">
        <v>2</v>
      </c>
      <c r="D48" s="1">
        <v>3</v>
      </c>
      <c r="E48" s="1">
        <v>4</v>
      </c>
      <c r="F48" s="15">
        <v>2</v>
      </c>
      <c r="G48" s="10">
        <v>2</v>
      </c>
      <c r="H48" s="1">
        <v>53557.799999999988</v>
      </c>
      <c r="I48" s="1">
        <f t="shared" si="0"/>
        <v>44872.75135135134</v>
      </c>
      <c r="J48" s="1">
        <f t="shared" si="6"/>
        <v>8685.0486486486479</v>
      </c>
      <c r="K48" s="8">
        <f t="shared" si="7"/>
        <v>0.16216216216216217</v>
      </c>
      <c r="L48" s="1" t="s">
        <v>3</v>
      </c>
      <c r="M48" s="1">
        <v>0</v>
      </c>
      <c r="N48" s="1">
        <v>1</v>
      </c>
      <c r="O48" s="1">
        <v>23286</v>
      </c>
      <c r="P48" s="1">
        <v>5</v>
      </c>
    </row>
    <row r="49" spans="1:16">
      <c r="A49" s="1">
        <f t="shared" si="3"/>
        <v>48</v>
      </c>
      <c r="B49" s="1">
        <v>1</v>
      </c>
      <c r="C49" s="1">
        <v>2</v>
      </c>
      <c r="D49" s="1">
        <v>3</v>
      </c>
      <c r="E49" s="1">
        <v>4</v>
      </c>
      <c r="F49" s="15">
        <v>2</v>
      </c>
      <c r="G49" s="10">
        <v>2</v>
      </c>
      <c r="H49" s="1">
        <v>53557.799999999988</v>
      </c>
      <c r="I49" s="1">
        <f t="shared" si="0"/>
        <v>44872.75135135134</v>
      </c>
      <c r="J49" s="1">
        <f t="shared" si="6"/>
        <v>8685.0486486486479</v>
      </c>
      <c r="K49" s="8">
        <f t="shared" si="7"/>
        <v>0.16216216216216217</v>
      </c>
      <c r="L49" s="1" t="s">
        <v>3</v>
      </c>
      <c r="M49" s="1">
        <v>1</v>
      </c>
      <c r="N49" s="1">
        <v>1</v>
      </c>
      <c r="O49" s="1">
        <v>23286</v>
      </c>
      <c r="P49" s="1">
        <v>5</v>
      </c>
    </row>
    <row r="50" spans="1:16">
      <c r="A50" s="1">
        <f t="shared" si="3"/>
        <v>49</v>
      </c>
      <c r="B50" s="1">
        <v>1</v>
      </c>
      <c r="C50" s="1">
        <v>2</v>
      </c>
      <c r="D50" s="1">
        <v>3</v>
      </c>
      <c r="E50" s="1">
        <v>4</v>
      </c>
      <c r="F50" s="15">
        <v>2</v>
      </c>
      <c r="G50" s="10">
        <v>2</v>
      </c>
      <c r="H50" s="1">
        <v>53557.799999999988</v>
      </c>
      <c r="I50" s="1">
        <f t="shared" si="0"/>
        <v>44872.75135135134</v>
      </c>
      <c r="J50" s="1">
        <f t="shared" si="6"/>
        <v>8685.0486486486479</v>
      </c>
      <c r="K50" s="8">
        <f t="shared" si="7"/>
        <v>0.16216216216216217</v>
      </c>
      <c r="L50" s="1" t="s">
        <v>3</v>
      </c>
      <c r="M50" s="1">
        <v>0</v>
      </c>
      <c r="N50" s="1">
        <v>1</v>
      </c>
      <c r="O50" s="1">
        <v>23286</v>
      </c>
      <c r="P50" s="1">
        <v>5</v>
      </c>
    </row>
    <row r="51" spans="1:16">
      <c r="A51" s="1">
        <f t="shared" si="3"/>
        <v>50</v>
      </c>
      <c r="B51" s="1">
        <v>1</v>
      </c>
      <c r="C51" s="1">
        <v>2</v>
      </c>
      <c r="D51" s="1">
        <v>3</v>
      </c>
      <c r="E51" s="1">
        <v>4</v>
      </c>
      <c r="F51" s="15">
        <v>2</v>
      </c>
      <c r="G51" s="10">
        <v>2</v>
      </c>
      <c r="H51" s="1">
        <v>53557.799999999988</v>
      </c>
      <c r="I51" s="1">
        <f t="shared" si="0"/>
        <v>44872.75135135134</v>
      </c>
      <c r="J51" s="1">
        <f t="shared" si="6"/>
        <v>8685.0486486486479</v>
      </c>
      <c r="K51" s="8">
        <f t="shared" si="7"/>
        <v>0.16216216216216217</v>
      </c>
      <c r="L51" s="1" t="s">
        <v>3</v>
      </c>
      <c r="M51" s="1">
        <v>0</v>
      </c>
      <c r="N51" s="1">
        <v>1</v>
      </c>
      <c r="O51" s="1">
        <v>23286</v>
      </c>
      <c r="P51" s="1">
        <v>5</v>
      </c>
    </row>
    <row r="52" spans="1:16">
      <c r="A52" s="1">
        <f t="shared" si="3"/>
        <v>51</v>
      </c>
      <c r="B52" s="1">
        <v>1</v>
      </c>
      <c r="C52" s="1">
        <v>2</v>
      </c>
      <c r="D52" s="1">
        <v>3</v>
      </c>
      <c r="E52" s="1">
        <v>4</v>
      </c>
      <c r="F52" s="15">
        <v>2</v>
      </c>
      <c r="G52" s="10">
        <v>2</v>
      </c>
      <c r="H52" s="1">
        <v>53557.799999999988</v>
      </c>
      <c r="I52" s="1">
        <f t="shared" si="0"/>
        <v>44872.75135135134</v>
      </c>
      <c r="J52" s="1">
        <f t="shared" si="6"/>
        <v>8685.0486486486479</v>
      </c>
      <c r="K52" s="8">
        <f t="shared" si="7"/>
        <v>0.16216216216216217</v>
      </c>
      <c r="L52" s="1" t="s">
        <v>3</v>
      </c>
      <c r="M52" s="1">
        <v>0</v>
      </c>
      <c r="N52" s="1">
        <v>1</v>
      </c>
      <c r="O52" s="1">
        <v>23286</v>
      </c>
      <c r="P52" s="1">
        <v>5</v>
      </c>
    </row>
    <row r="53" spans="1:16">
      <c r="A53" s="1">
        <f t="shared" si="3"/>
        <v>52</v>
      </c>
      <c r="B53" s="1">
        <v>1</v>
      </c>
      <c r="C53" s="1">
        <v>2</v>
      </c>
      <c r="D53" s="1">
        <v>3</v>
      </c>
      <c r="E53" s="1">
        <v>4</v>
      </c>
      <c r="F53" s="15">
        <v>2</v>
      </c>
      <c r="G53" s="10">
        <v>2</v>
      </c>
      <c r="H53" s="1">
        <v>53557.799999999988</v>
      </c>
      <c r="I53" s="1">
        <f t="shared" si="0"/>
        <v>44872.75135135134</v>
      </c>
      <c r="J53" s="1">
        <f t="shared" si="6"/>
        <v>8685.0486486486479</v>
      </c>
      <c r="K53" s="8">
        <f t="shared" si="7"/>
        <v>0.16216216216216217</v>
      </c>
      <c r="L53" s="1" t="s">
        <v>3</v>
      </c>
      <c r="M53" s="1">
        <v>0</v>
      </c>
      <c r="N53" s="1">
        <v>1</v>
      </c>
      <c r="O53" s="1">
        <v>23286</v>
      </c>
      <c r="P53" s="1">
        <v>5</v>
      </c>
    </row>
    <row r="54" spans="1:16">
      <c r="A54" s="1">
        <f t="shared" si="3"/>
        <v>53</v>
      </c>
      <c r="B54" s="1">
        <v>1</v>
      </c>
      <c r="C54" s="1">
        <v>2</v>
      </c>
      <c r="D54" s="1">
        <v>3</v>
      </c>
      <c r="E54" s="1">
        <v>4</v>
      </c>
      <c r="F54" s="15">
        <v>2</v>
      </c>
      <c r="G54" s="10">
        <v>2</v>
      </c>
      <c r="H54" s="1">
        <v>53557.799999999988</v>
      </c>
      <c r="I54" s="1">
        <f t="shared" si="0"/>
        <v>44872.75135135134</v>
      </c>
      <c r="J54" s="1">
        <f t="shared" si="6"/>
        <v>8685.0486486486479</v>
      </c>
      <c r="K54" s="8">
        <f t="shared" si="7"/>
        <v>0.16216216216216217</v>
      </c>
      <c r="L54" s="1" t="s">
        <v>3</v>
      </c>
      <c r="M54" s="1">
        <v>0</v>
      </c>
      <c r="N54" s="1">
        <v>1</v>
      </c>
      <c r="O54" s="1">
        <v>23286</v>
      </c>
      <c r="P54" s="1">
        <v>5</v>
      </c>
    </row>
    <row r="55" spans="1:16">
      <c r="A55" s="1">
        <f t="shared" si="3"/>
        <v>54</v>
      </c>
      <c r="B55" s="1">
        <v>1</v>
      </c>
      <c r="C55" s="1">
        <v>2</v>
      </c>
      <c r="D55" s="1">
        <v>3</v>
      </c>
      <c r="E55" s="1">
        <v>4</v>
      </c>
      <c r="F55" s="15">
        <v>2</v>
      </c>
      <c r="G55" s="10">
        <v>2</v>
      </c>
      <c r="H55" s="1">
        <v>53557.799999999988</v>
      </c>
      <c r="I55" s="1">
        <f t="shared" si="0"/>
        <v>44872.75135135134</v>
      </c>
      <c r="J55" s="1">
        <f t="shared" si="6"/>
        <v>8685.0486486486479</v>
      </c>
      <c r="K55" s="8">
        <f t="shared" si="7"/>
        <v>0.16216216216216217</v>
      </c>
      <c r="L55" s="1" t="s">
        <v>3</v>
      </c>
      <c r="M55" s="1">
        <v>0</v>
      </c>
      <c r="N55" s="1">
        <v>1</v>
      </c>
      <c r="O55" s="1">
        <v>23286</v>
      </c>
      <c r="P55" s="1">
        <v>5</v>
      </c>
    </row>
    <row r="56" spans="1:16">
      <c r="A56" s="1">
        <f t="shared" si="3"/>
        <v>55</v>
      </c>
      <c r="B56" s="1">
        <v>1</v>
      </c>
      <c r="C56" s="1">
        <v>2</v>
      </c>
      <c r="D56" s="1">
        <v>3</v>
      </c>
      <c r="E56" s="1">
        <v>4</v>
      </c>
      <c r="F56" s="15">
        <v>2</v>
      </c>
      <c r="G56" s="10">
        <v>2</v>
      </c>
      <c r="H56" s="1">
        <v>53557.799999999988</v>
      </c>
      <c r="I56" s="1">
        <f t="shared" si="0"/>
        <v>44872.75135135134</v>
      </c>
      <c r="J56" s="1">
        <f t="shared" si="6"/>
        <v>8685.0486486486479</v>
      </c>
      <c r="K56" s="8">
        <f t="shared" si="7"/>
        <v>0.16216216216216217</v>
      </c>
      <c r="L56" s="1" t="s">
        <v>3</v>
      </c>
      <c r="M56" s="1">
        <v>1</v>
      </c>
      <c r="N56" s="1">
        <v>1</v>
      </c>
      <c r="O56" s="1">
        <v>23286</v>
      </c>
      <c r="P56" s="1">
        <v>5</v>
      </c>
    </row>
    <row r="57" spans="1:16">
      <c r="A57" s="1">
        <f t="shared" si="3"/>
        <v>56</v>
      </c>
      <c r="B57" s="1">
        <v>1</v>
      </c>
      <c r="C57" s="1">
        <v>2</v>
      </c>
      <c r="D57" s="1">
        <v>3</v>
      </c>
      <c r="E57" s="1">
        <v>4</v>
      </c>
      <c r="F57" s="15">
        <v>2</v>
      </c>
      <c r="G57" s="10">
        <v>2</v>
      </c>
      <c r="H57" s="1">
        <v>53557.8</v>
      </c>
      <c r="I57" s="1">
        <f t="shared" si="0"/>
        <v>44872.751351351355</v>
      </c>
      <c r="J57" s="1">
        <f t="shared" si="6"/>
        <v>8685.0486486486498</v>
      </c>
      <c r="K57" s="8">
        <f t="shared" si="7"/>
        <v>0.16216216216216217</v>
      </c>
      <c r="L57" s="1" t="s">
        <v>3</v>
      </c>
      <c r="M57" s="1">
        <v>0</v>
      </c>
      <c r="N57" s="1">
        <v>1</v>
      </c>
      <c r="O57" s="1">
        <v>23286</v>
      </c>
      <c r="P57" s="1">
        <v>5</v>
      </c>
    </row>
    <row r="58" spans="1:16">
      <c r="A58" s="1">
        <f t="shared" si="3"/>
        <v>57</v>
      </c>
      <c r="B58" s="1">
        <v>1</v>
      </c>
      <c r="C58" s="1">
        <v>2</v>
      </c>
      <c r="D58" s="1">
        <v>3</v>
      </c>
      <c r="E58" s="1">
        <v>4</v>
      </c>
      <c r="F58" s="15">
        <v>2</v>
      </c>
      <c r="G58" s="10">
        <v>2</v>
      </c>
      <c r="H58" s="1">
        <v>53557.8</v>
      </c>
      <c r="I58" s="1">
        <f t="shared" si="0"/>
        <v>44872.751351351355</v>
      </c>
      <c r="J58" s="1">
        <f t="shared" si="6"/>
        <v>8685.0486486486498</v>
      </c>
      <c r="K58" s="8">
        <f t="shared" si="7"/>
        <v>0.16216216216216217</v>
      </c>
      <c r="L58" s="1" t="s">
        <v>3</v>
      </c>
      <c r="M58" s="1">
        <v>0</v>
      </c>
      <c r="N58" s="1">
        <v>1</v>
      </c>
      <c r="O58" s="1">
        <v>23286</v>
      </c>
      <c r="P58" s="1">
        <v>5</v>
      </c>
    </row>
    <row r="59" spans="1:16">
      <c r="A59" s="1">
        <f t="shared" si="3"/>
        <v>58</v>
      </c>
      <c r="B59" s="1">
        <v>1</v>
      </c>
      <c r="C59" s="1">
        <v>2</v>
      </c>
      <c r="D59" s="1">
        <v>3</v>
      </c>
      <c r="E59" s="1">
        <v>4</v>
      </c>
      <c r="F59" s="15">
        <v>2</v>
      </c>
      <c r="G59" s="10">
        <v>2</v>
      </c>
      <c r="H59" s="1">
        <v>53557.8</v>
      </c>
      <c r="I59" s="1">
        <f t="shared" si="0"/>
        <v>44872.751351351355</v>
      </c>
      <c r="J59" s="1">
        <f t="shared" si="6"/>
        <v>8685.0486486486498</v>
      </c>
      <c r="K59" s="8">
        <f t="shared" si="7"/>
        <v>0.16216216216216217</v>
      </c>
      <c r="L59" s="1" t="s">
        <v>3</v>
      </c>
      <c r="M59" s="1">
        <v>0</v>
      </c>
      <c r="N59" s="1">
        <v>1</v>
      </c>
      <c r="O59" s="1">
        <v>23286</v>
      </c>
      <c r="P59" s="1">
        <v>5</v>
      </c>
    </row>
    <row r="60" spans="1:16">
      <c r="A60" s="1">
        <f t="shared" si="3"/>
        <v>59</v>
      </c>
      <c r="B60" s="1">
        <v>1</v>
      </c>
      <c r="C60" s="1">
        <v>2</v>
      </c>
      <c r="D60" s="1">
        <v>3</v>
      </c>
      <c r="E60" s="1">
        <v>4</v>
      </c>
      <c r="F60" s="15">
        <v>2</v>
      </c>
      <c r="G60" s="10">
        <v>2</v>
      </c>
      <c r="H60" s="1">
        <v>53557.8</v>
      </c>
      <c r="I60" s="1">
        <f t="shared" si="0"/>
        <v>44872.751351351355</v>
      </c>
      <c r="J60" s="1">
        <f t="shared" si="6"/>
        <v>8685.0486486486498</v>
      </c>
      <c r="K60" s="8">
        <f t="shared" si="7"/>
        <v>0.16216216216216217</v>
      </c>
      <c r="L60" s="1" t="s">
        <v>3</v>
      </c>
      <c r="M60" s="1">
        <v>0</v>
      </c>
      <c r="N60" s="1">
        <v>1</v>
      </c>
      <c r="O60" s="1">
        <v>23286</v>
      </c>
      <c r="P60" s="1">
        <v>5</v>
      </c>
    </row>
    <row r="61" spans="1:16">
      <c r="A61" s="1">
        <f t="shared" si="3"/>
        <v>60</v>
      </c>
      <c r="B61" s="1">
        <v>1</v>
      </c>
      <c r="C61" s="1">
        <v>2</v>
      </c>
      <c r="D61" s="1">
        <v>3</v>
      </c>
      <c r="E61" s="1">
        <v>4</v>
      </c>
      <c r="F61" s="15">
        <v>2</v>
      </c>
      <c r="G61" s="10">
        <v>2</v>
      </c>
      <c r="H61" s="1">
        <v>53557.8</v>
      </c>
      <c r="I61" s="1">
        <f t="shared" si="0"/>
        <v>44872.751351351355</v>
      </c>
      <c r="J61" s="1">
        <f t="shared" si="6"/>
        <v>8685.0486486486498</v>
      </c>
      <c r="K61" s="8">
        <f t="shared" si="7"/>
        <v>0.16216216216216217</v>
      </c>
      <c r="L61" s="1" t="s">
        <v>3</v>
      </c>
      <c r="M61" s="1">
        <v>1</v>
      </c>
      <c r="N61" s="1">
        <v>1</v>
      </c>
      <c r="O61" s="1">
        <v>23286</v>
      </c>
      <c r="P61" s="1">
        <v>5</v>
      </c>
    </row>
    <row r="62" spans="1:16">
      <c r="A62" s="1">
        <f t="shared" si="3"/>
        <v>61</v>
      </c>
      <c r="B62" s="1">
        <v>1</v>
      </c>
      <c r="C62" s="1">
        <v>2</v>
      </c>
      <c r="D62" s="1">
        <v>3</v>
      </c>
      <c r="E62" s="1">
        <v>4</v>
      </c>
      <c r="F62" s="15">
        <v>2</v>
      </c>
      <c r="G62" s="10">
        <v>2</v>
      </c>
      <c r="H62" s="1">
        <v>53557.8</v>
      </c>
      <c r="I62" s="1">
        <f t="shared" si="0"/>
        <v>44872.751351351355</v>
      </c>
      <c r="J62" s="1">
        <f t="shared" si="6"/>
        <v>8685.0486486486498</v>
      </c>
      <c r="K62" s="8">
        <f t="shared" si="7"/>
        <v>0.16216216216216217</v>
      </c>
      <c r="L62" s="1" t="s">
        <v>3</v>
      </c>
      <c r="M62" s="1">
        <v>0</v>
      </c>
      <c r="N62" s="1">
        <v>1</v>
      </c>
      <c r="O62" s="1">
        <v>23286</v>
      </c>
      <c r="P62" s="1">
        <v>5</v>
      </c>
    </row>
    <row r="63" spans="1:16">
      <c r="A63" s="1">
        <f t="shared" si="3"/>
        <v>62</v>
      </c>
      <c r="B63" s="1">
        <v>1</v>
      </c>
      <c r="C63" s="1">
        <v>2</v>
      </c>
      <c r="D63" s="1">
        <v>3</v>
      </c>
      <c r="E63" s="1">
        <v>4</v>
      </c>
      <c r="F63" s="15">
        <v>2</v>
      </c>
      <c r="G63" s="10">
        <v>2</v>
      </c>
      <c r="H63" s="1">
        <v>53557.8</v>
      </c>
      <c r="I63" s="1">
        <f t="shared" si="0"/>
        <v>44872.751351351355</v>
      </c>
      <c r="J63" s="1">
        <f t="shared" si="6"/>
        <v>8685.0486486486498</v>
      </c>
      <c r="K63" s="8">
        <f t="shared" si="7"/>
        <v>0.16216216216216217</v>
      </c>
      <c r="L63" s="1" t="s">
        <v>3</v>
      </c>
      <c r="M63" s="1">
        <v>0</v>
      </c>
      <c r="N63" s="1">
        <v>1</v>
      </c>
      <c r="O63" s="1">
        <v>23286</v>
      </c>
      <c r="P63" s="1">
        <v>5</v>
      </c>
    </row>
    <row r="64" spans="1:16">
      <c r="A64" s="1">
        <f t="shared" si="3"/>
        <v>63</v>
      </c>
      <c r="B64" s="1">
        <v>1</v>
      </c>
      <c r="C64" s="1">
        <v>2</v>
      </c>
      <c r="D64" s="1">
        <v>3</v>
      </c>
      <c r="E64" s="1">
        <v>4</v>
      </c>
      <c r="F64" s="15">
        <v>2</v>
      </c>
      <c r="G64" s="10">
        <v>2</v>
      </c>
      <c r="H64" s="1">
        <v>53557.8</v>
      </c>
      <c r="I64" s="1">
        <f t="shared" si="0"/>
        <v>44872.751351351355</v>
      </c>
      <c r="J64" s="1">
        <f t="shared" si="6"/>
        <v>8685.0486486486498</v>
      </c>
      <c r="K64" s="8">
        <f t="shared" si="7"/>
        <v>0.16216216216216217</v>
      </c>
      <c r="L64" s="1" t="s">
        <v>3</v>
      </c>
      <c r="M64" s="1">
        <v>0</v>
      </c>
      <c r="N64" s="1">
        <v>1</v>
      </c>
      <c r="O64" s="1">
        <v>23286</v>
      </c>
      <c r="P64" s="1">
        <v>5</v>
      </c>
    </row>
    <row r="65" spans="1:16">
      <c r="A65" s="1">
        <f t="shared" si="3"/>
        <v>64</v>
      </c>
      <c r="B65" s="1">
        <v>1</v>
      </c>
      <c r="C65" s="1">
        <v>2</v>
      </c>
      <c r="D65" s="1">
        <v>3</v>
      </c>
      <c r="E65" s="1">
        <v>4</v>
      </c>
      <c r="F65" s="15">
        <v>2</v>
      </c>
      <c r="G65" s="10">
        <v>2</v>
      </c>
      <c r="H65" s="1">
        <v>53557.8</v>
      </c>
      <c r="I65" s="1">
        <f t="shared" si="0"/>
        <v>44872.751351351355</v>
      </c>
      <c r="J65" s="1">
        <f t="shared" si="6"/>
        <v>8685.0486486486498</v>
      </c>
      <c r="K65" s="8">
        <f t="shared" si="7"/>
        <v>0.16216216216216217</v>
      </c>
      <c r="L65" s="1" t="s">
        <v>3</v>
      </c>
      <c r="M65" s="1">
        <v>0</v>
      </c>
      <c r="N65" s="1">
        <v>1</v>
      </c>
      <c r="O65" s="1">
        <v>23286</v>
      </c>
      <c r="P65" s="1">
        <v>5</v>
      </c>
    </row>
    <row r="66" spans="1:16">
      <c r="A66" s="1">
        <f t="shared" si="3"/>
        <v>65</v>
      </c>
      <c r="B66" s="1">
        <v>1</v>
      </c>
      <c r="C66" s="1">
        <v>2</v>
      </c>
      <c r="D66" s="1">
        <v>3</v>
      </c>
      <c r="E66" s="1">
        <v>4</v>
      </c>
      <c r="F66" s="15">
        <v>2</v>
      </c>
      <c r="G66" s="10">
        <v>2</v>
      </c>
      <c r="H66" s="1">
        <v>53557.8</v>
      </c>
      <c r="I66" s="1">
        <f t="shared" si="0"/>
        <v>44872.751351351355</v>
      </c>
      <c r="J66" s="1">
        <f t="shared" si="6"/>
        <v>8685.0486486486498</v>
      </c>
      <c r="K66" s="8">
        <f t="shared" si="7"/>
        <v>0.16216216216216217</v>
      </c>
      <c r="L66" s="1" t="s">
        <v>3</v>
      </c>
      <c r="M66" s="1">
        <v>1</v>
      </c>
      <c r="N66" s="1">
        <v>1</v>
      </c>
      <c r="O66" s="1">
        <v>23286</v>
      </c>
      <c r="P66" s="1">
        <v>5</v>
      </c>
    </row>
    <row r="67" spans="1:16">
      <c r="A67" s="1">
        <f t="shared" si="3"/>
        <v>66</v>
      </c>
      <c r="B67" s="1">
        <v>1</v>
      </c>
      <c r="C67" s="1">
        <v>2</v>
      </c>
      <c r="D67" s="1">
        <v>3</v>
      </c>
      <c r="E67" s="1">
        <v>4</v>
      </c>
      <c r="F67" s="15">
        <v>2</v>
      </c>
      <c r="G67" s="10">
        <v>2</v>
      </c>
      <c r="H67" s="1">
        <v>53557.8</v>
      </c>
      <c r="I67" s="1">
        <f t="shared" ref="I67:I132" si="8">H67-J67</f>
        <v>44872.751351351355</v>
      </c>
      <c r="J67" s="1">
        <f t="shared" si="6"/>
        <v>8685.0486486486498</v>
      </c>
      <c r="K67" s="8">
        <f t="shared" si="7"/>
        <v>0.16216216216216217</v>
      </c>
      <c r="L67" s="1" t="s">
        <v>3</v>
      </c>
      <c r="M67" s="1">
        <v>0</v>
      </c>
      <c r="N67" s="1">
        <v>1</v>
      </c>
      <c r="O67" s="1">
        <v>23286</v>
      </c>
      <c r="P67" s="1">
        <v>5</v>
      </c>
    </row>
    <row r="68" spans="1:16">
      <c r="A68" s="1">
        <f t="shared" ref="A68:A127" si="9">A67+1</f>
        <v>67</v>
      </c>
      <c r="B68" s="1">
        <v>1</v>
      </c>
      <c r="C68" s="1">
        <v>2</v>
      </c>
      <c r="D68" s="1">
        <v>3</v>
      </c>
      <c r="E68" s="1">
        <v>4</v>
      </c>
      <c r="F68" s="15">
        <v>2</v>
      </c>
      <c r="G68" s="10">
        <v>2</v>
      </c>
      <c r="H68" s="1">
        <v>53557.8</v>
      </c>
      <c r="I68" s="1">
        <f t="shared" si="8"/>
        <v>44872.751351351355</v>
      </c>
      <c r="J68" s="1">
        <f t="shared" si="6"/>
        <v>8685.0486486486498</v>
      </c>
      <c r="K68" s="8">
        <f t="shared" si="7"/>
        <v>0.16216216216216217</v>
      </c>
      <c r="L68" s="1" t="s">
        <v>3</v>
      </c>
      <c r="M68" s="1">
        <v>0</v>
      </c>
      <c r="N68" s="1">
        <v>1</v>
      </c>
      <c r="O68" s="1">
        <v>23286</v>
      </c>
      <c r="P68" s="1">
        <v>5</v>
      </c>
    </row>
    <row r="69" spans="1:16">
      <c r="A69" s="1">
        <f t="shared" si="9"/>
        <v>68</v>
      </c>
      <c r="B69" s="1">
        <v>1</v>
      </c>
      <c r="C69" s="1">
        <v>2</v>
      </c>
      <c r="D69" s="1">
        <v>3</v>
      </c>
      <c r="E69" s="1">
        <v>4</v>
      </c>
      <c r="F69" s="15">
        <v>2</v>
      </c>
      <c r="G69" s="10">
        <v>2</v>
      </c>
      <c r="H69" s="1">
        <v>53557.8</v>
      </c>
      <c r="I69" s="1">
        <f t="shared" si="8"/>
        <v>44872.751351351355</v>
      </c>
      <c r="J69" s="1">
        <f t="shared" si="6"/>
        <v>8685.0486486486498</v>
      </c>
      <c r="K69" s="8">
        <f t="shared" si="7"/>
        <v>0.16216216216216217</v>
      </c>
      <c r="L69" s="1" t="s">
        <v>3</v>
      </c>
      <c r="M69" s="1">
        <v>1</v>
      </c>
      <c r="N69" s="1">
        <v>1</v>
      </c>
      <c r="O69" s="1">
        <v>23286</v>
      </c>
      <c r="P69" s="1">
        <v>5</v>
      </c>
    </row>
    <row r="70" spans="1:16">
      <c r="A70" s="1">
        <f t="shared" si="9"/>
        <v>69</v>
      </c>
      <c r="B70" s="1">
        <v>1</v>
      </c>
      <c r="C70" s="1">
        <v>2</v>
      </c>
      <c r="D70" s="1">
        <v>3</v>
      </c>
      <c r="E70" s="1">
        <v>4</v>
      </c>
      <c r="F70" s="15">
        <v>2</v>
      </c>
      <c r="G70" s="10">
        <v>2</v>
      </c>
      <c r="H70" s="1">
        <v>53557.8</v>
      </c>
      <c r="I70" s="1">
        <f t="shared" si="8"/>
        <v>44872.751351351355</v>
      </c>
      <c r="J70" s="1">
        <f t="shared" si="6"/>
        <v>8685.0486486486498</v>
      </c>
      <c r="K70" s="8">
        <f t="shared" si="7"/>
        <v>0.16216216216216217</v>
      </c>
      <c r="L70" s="1" t="s">
        <v>3</v>
      </c>
      <c r="M70" s="1">
        <v>0</v>
      </c>
      <c r="N70" s="1">
        <v>1</v>
      </c>
      <c r="O70" s="1">
        <v>23286</v>
      </c>
      <c r="P70" s="1">
        <v>5</v>
      </c>
    </row>
    <row r="71" spans="1:16">
      <c r="A71" s="1">
        <f t="shared" si="9"/>
        <v>70</v>
      </c>
      <c r="B71" s="1">
        <v>1</v>
      </c>
      <c r="C71" s="1">
        <v>2</v>
      </c>
      <c r="D71" s="1">
        <v>3</v>
      </c>
      <c r="E71" s="1">
        <v>4</v>
      </c>
      <c r="F71" s="15">
        <v>2</v>
      </c>
      <c r="G71" s="10">
        <v>2</v>
      </c>
      <c r="H71" s="1">
        <v>53557.8</v>
      </c>
      <c r="I71" s="1">
        <f t="shared" si="8"/>
        <v>44872.751351351355</v>
      </c>
      <c r="J71" s="1">
        <f t="shared" si="6"/>
        <v>8685.0486486486498</v>
      </c>
      <c r="K71" s="8">
        <f t="shared" si="7"/>
        <v>0.16216216216216217</v>
      </c>
      <c r="L71" s="1" t="s">
        <v>3</v>
      </c>
      <c r="M71" s="1">
        <v>0</v>
      </c>
      <c r="N71" s="1">
        <v>1</v>
      </c>
      <c r="O71" s="1">
        <v>23286</v>
      </c>
      <c r="P71" s="1">
        <v>5</v>
      </c>
    </row>
    <row r="72" spans="1:16">
      <c r="A72" s="1">
        <f t="shared" si="9"/>
        <v>71</v>
      </c>
      <c r="B72" s="1">
        <v>1</v>
      </c>
      <c r="C72" s="1">
        <v>2</v>
      </c>
      <c r="D72" s="1">
        <v>3</v>
      </c>
      <c r="E72" s="1">
        <v>4</v>
      </c>
      <c r="F72" s="15">
        <v>2</v>
      </c>
      <c r="G72" s="10">
        <v>2</v>
      </c>
      <c r="H72" s="1">
        <v>53557.8</v>
      </c>
      <c r="I72" s="1">
        <f t="shared" si="8"/>
        <v>44872.751351351355</v>
      </c>
      <c r="J72" s="1">
        <f t="shared" si="6"/>
        <v>8685.0486486486498</v>
      </c>
      <c r="K72" s="8">
        <f t="shared" si="7"/>
        <v>0.16216216216216217</v>
      </c>
      <c r="L72" s="1" t="s">
        <v>3</v>
      </c>
      <c r="M72" s="1">
        <v>0</v>
      </c>
      <c r="N72" s="1">
        <v>1</v>
      </c>
      <c r="O72" s="1">
        <v>23286</v>
      </c>
      <c r="P72" s="1">
        <v>5</v>
      </c>
    </row>
    <row r="73" spans="1:16">
      <c r="A73" s="1">
        <f t="shared" si="9"/>
        <v>72</v>
      </c>
      <c r="B73" s="1">
        <v>1</v>
      </c>
      <c r="C73" s="1">
        <v>2</v>
      </c>
      <c r="D73" s="1">
        <v>3</v>
      </c>
      <c r="E73" s="1">
        <v>4</v>
      </c>
      <c r="F73" s="15">
        <v>2</v>
      </c>
      <c r="G73" s="10">
        <v>2</v>
      </c>
      <c r="H73" s="1">
        <v>53557.8</v>
      </c>
      <c r="I73" s="1">
        <f t="shared" si="8"/>
        <v>44872.751351351355</v>
      </c>
      <c r="J73" s="1">
        <f t="shared" si="6"/>
        <v>8685.0486486486498</v>
      </c>
      <c r="K73" s="8">
        <f t="shared" si="7"/>
        <v>0.16216216216216217</v>
      </c>
      <c r="L73" s="1" t="s">
        <v>3</v>
      </c>
      <c r="M73" s="1">
        <v>0</v>
      </c>
      <c r="N73" s="1">
        <v>1</v>
      </c>
      <c r="O73" s="1">
        <v>23286</v>
      </c>
      <c r="P73" s="1">
        <v>5</v>
      </c>
    </row>
    <row r="74" spans="1:16">
      <c r="A74" s="1">
        <f t="shared" si="9"/>
        <v>73</v>
      </c>
      <c r="B74" s="1">
        <v>1</v>
      </c>
      <c r="C74" s="1">
        <v>2</v>
      </c>
      <c r="D74" s="1">
        <v>3</v>
      </c>
      <c r="E74" s="1">
        <v>4</v>
      </c>
      <c r="F74" s="15">
        <v>2</v>
      </c>
      <c r="G74" s="10">
        <v>2</v>
      </c>
      <c r="H74" s="1">
        <v>53557.8</v>
      </c>
      <c r="I74" s="1">
        <f t="shared" si="8"/>
        <v>44872.751351351355</v>
      </c>
      <c r="J74" s="1">
        <f t="shared" si="6"/>
        <v>8685.0486486486498</v>
      </c>
      <c r="K74" s="8">
        <f t="shared" si="7"/>
        <v>0.16216216216216217</v>
      </c>
      <c r="L74" s="1" t="s">
        <v>3</v>
      </c>
      <c r="M74" s="1">
        <v>0</v>
      </c>
      <c r="N74" s="1">
        <v>1</v>
      </c>
      <c r="O74" s="1">
        <v>23286</v>
      </c>
      <c r="P74" s="1">
        <v>5</v>
      </c>
    </row>
    <row r="75" spans="1:16">
      <c r="A75" s="1">
        <f t="shared" si="9"/>
        <v>74</v>
      </c>
      <c r="B75" s="1">
        <v>1</v>
      </c>
      <c r="C75" s="1">
        <v>2</v>
      </c>
      <c r="D75" s="1">
        <v>3</v>
      </c>
      <c r="E75" s="1">
        <v>4</v>
      </c>
      <c r="F75" s="15">
        <v>2</v>
      </c>
      <c r="G75" s="10">
        <v>2</v>
      </c>
      <c r="H75" s="1">
        <v>53557.8</v>
      </c>
      <c r="I75" s="1">
        <f t="shared" si="8"/>
        <v>44872.751351351355</v>
      </c>
      <c r="J75" s="1">
        <f t="shared" si="6"/>
        <v>8685.0486486486498</v>
      </c>
      <c r="K75" s="8">
        <f t="shared" si="7"/>
        <v>0.16216216216216217</v>
      </c>
      <c r="L75" s="1" t="s">
        <v>3</v>
      </c>
      <c r="M75" s="1">
        <v>0</v>
      </c>
      <c r="N75" s="1">
        <v>1</v>
      </c>
      <c r="O75" s="1">
        <v>23286</v>
      </c>
      <c r="P75" s="1">
        <v>5</v>
      </c>
    </row>
    <row r="76" spans="1:16">
      <c r="A76" s="1">
        <f t="shared" si="9"/>
        <v>75</v>
      </c>
      <c r="B76" s="1">
        <v>1</v>
      </c>
      <c r="C76" s="1">
        <v>2</v>
      </c>
      <c r="D76" s="1">
        <v>3</v>
      </c>
      <c r="E76" s="1">
        <v>4</v>
      </c>
      <c r="F76" s="15">
        <v>3</v>
      </c>
      <c r="G76" s="10">
        <v>3</v>
      </c>
      <c r="H76" s="1">
        <v>39470.299999999996</v>
      </c>
      <c r="I76" s="1">
        <f t="shared" si="8"/>
        <v>17542.355555555554</v>
      </c>
      <c r="J76" s="1">
        <f t="shared" si="6"/>
        <v>21927.944444444442</v>
      </c>
      <c r="K76" s="8">
        <f>10/18</f>
        <v>0.55555555555555558</v>
      </c>
      <c r="L76" s="1" t="s">
        <v>3</v>
      </c>
      <c r="M76" s="1">
        <v>0</v>
      </c>
      <c r="N76" s="1">
        <v>1</v>
      </c>
      <c r="O76" s="1">
        <v>17161</v>
      </c>
      <c r="P76" s="1">
        <v>3</v>
      </c>
    </row>
    <row r="77" spans="1:16">
      <c r="A77" s="1">
        <f t="shared" si="9"/>
        <v>76</v>
      </c>
      <c r="B77" s="1">
        <v>1</v>
      </c>
      <c r="C77" s="1">
        <v>2</v>
      </c>
      <c r="D77" s="1">
        <v>3</v>
      </c>
      <c r="E77" s="1">
        <v>4</v>
      </c>
      <c r="F77" s="15">
        <v>3</v>
      </c>
      <c r="G77" s="10">
        <v>3</v>
      </c>
      <c r="H77" s="1">
        <v>39470.299999999996</v>
      </c>
      <c r="I77" s="1">
        <f t="shared" si="8"/>
        <v>17542.355555555554</v>
      </c>
      <c r="J77" s="1">
        <f t="shared" ref="J77:J94" si="10">K77*H77</f>
        <v>21927.944444444442</v>
      </c>
      <c r="K77" s="8">
        <f t="shared" ref="K77:K93" si="11">10/18</f>
        <v>0.55555555555555558</v>
      </c>
      <c r="L77" s="1" t="s">
        <v>3</v>
      </c>
      <c r="M77" s="1">
        <v>0</v>
      </c>
      <c r="N77" s="1">
        <v>1</v>
      </c>
      <c r="O77" s="1">
        <v>17161</v>
      </c>
      <c r="P77" s="1">
        <v>3</v>
      </c>
    </row>
    <row r="78" spans="1:16">
      <c r="A78" s="1">
        <f t="shared" si="9"/>
        <v>77</v>
      </c>
      <c r="B78" s="1">
        <v>1</v>
      </c>
      <c r="C78" s="1">
        <v>2</v>
      </c>
      <c r="D78" s="1">
        <v>3</v>
      </c>
      <c r="E78" s="1">
        <v>4</v>
      </c>
      <c r="F78" s="15">
        <v>3</v>
      </c>
      <c r="G78" s="10">
        <v>3</v>
      </c>
      <c r="H78" s="1">
        <v>39470.299999999996</v>
      </c>
      <c r="I78" s="1">
        <f t="shared" si="8"/>
        <v>17542.355555555554</v>
      </c>
      <c r="J78" s="1">
        <f t="shared" si="10"/>
        <v>21927.944444444442</v>
      </c>
      <c r="K78" s="8">
        <f t="shared" si="11"/>
        <v>0.55555555555555558</v>
      </c>
      <c r="L78" s="1" t="s">
        <v>3</v>
      </c>
      <c r="M78" s="1">
        <v>1</v>
      </c>
      <c r="N78" s="1">
        <v>1</v>
      </c>
      <c r="O78" s="1">
        <v>17161</v>
      </c>
      <c r="P78" s="1">
        <v>3</v>
      </c>
    </row>
    <row r="79" spans="1:16">
      <c r="A79" s="1">
        <f t="shared" si="9"/>
        <v>78</v>
      </c>
      <c r="B79" s="1">
        <v>1</v>
      </c>
      <c r="C79" s="1">
        <v>2</v>
      </c>
      <c r="D79" s="1">
        <v>3</v>
      </c>
      <c r="E79" s="1">
        <v>4</v>
      </c>
      <c r="F79" s="15">
        <v>3</v>
      </c>
      <c r="G79" s="10">
        <v>3</v>
      </c>
      <c r="H79" s="1">
        <v>39470.299999999996</v>
      </c>
      <c r="I79" s="1">
        <f t="shared" si="8"/>
        <v>17542.355555555554</v>
      </c>
      <c r="J79" s="1">
        <f t="shared" si="10"/>
        <v>21927.944444444442</v>
      </c>
      <c r="K79" s="8">
        <f t="shared" si="11"/>
        <v>0.55555555555555558</v>
      </c>
      <c r="L79" s="1" t="s">
        <v>3</v>
      </c>
      <c r="M79" s="1">
        <v>0</v>
      </c>
      <c r="N79" s="1">
        <v>1</v>
      </c>
      <c r="O79" s="1">
        <v>17161</v>
      </c>
      <c r="P79" s="1">
        <v>3</v>
      </c>
    </row>
    <row r="80" spans="1:16">
      <c r="A80" s="1">
        <f t="shared" si="9"/>
        <v>79</v>
      </c>
      <c r="B80" s="1">
        <v>1</v>
      </c>
      <c r="C80" s="1">
        <v>2</v>
      </c>
      <c r="D80" s="1">
        <v>3</v>
      </c>
      <c r="E80" s="1">
        <v>4</v>
      </c>
      <c r="F80" s="15">
        <v>3</v>
      </c>
      <c r="G80" s="10">
        <v>3</v>
      </c>
      <c r="H80" s="1">
        <v>39470.299999999996</v>
      </c>
      <c r="I80" s="1">
        <f t="shared" si="8"/>
        <v>17542.355555555554</v>
      </c>
      <c r="J80" s="1">
        <f t="shared" si="10"/>
        <v>21927.944444444442</v>
      </c>
      <c r="K80" s="8">
        <f t="shared" si="11"/>
        <v>0.55555555555555558</v>
      </c>
      <c r="L80" s="1" t="s">
        <v>3</v>
      </c>
      <c r="M80" s="1">
        <v>0</v>
      </c>
      <c r="N80" s="1">
        <v>1</v>
      </c>
      <c r="O80" s="1">
        <v>17161</v>
      </c>
      <c r="P80" s="1">
        <v>3</v>
      </c>
    </row>
    <row r="81" spans="1:16">
      <c r="A81" s="1">
        <f t="shared" si="9"/>
        <v>80</v>
      </c>
      <c r="B81" s="1">
        <v>1</v>
      </c>
      <c r="C81" s="1">
        <v>2</v>
      </c>
      <c r="D81" s="1">
        <v>3</v>
      </c>
      <c r="E81" s="1">
        <v>4</v>
      </c>
      <c r="F81" s="15">
        <v>3</v>
      </c>
      <c r="G81" s="10">
        <v>3</v>
      </c>
      <c r="H81" s="1">
        <v>39470.299999999996</v>
      </c>
      <c r="I81" s="1">
        <f t="shared" si="8"/>
        <v>17542.355555555554</v>
      </c>
      <c r="J81" s="1">
        <f t="shared" si="10"/>
        <v>21927.944444444442</v>
      </c>
      <c r="K81" s="8">
        <f t="shared" si="11"/>
        <v>0.55555555555555558</v>
      </c>
      <c r="L81" s="1" t="s">
        <v>3</v>
      </c>
      <c r="M81" s="1">
        <v>0</v>
      </c>
      <c r="N81" s="1">
        <v>1</v>
      </c>
      <c r="O81" s="1">
        <v>17161</v>
      </c>
      <c r="P81" s="1">
        <v>3</v>
      </c>
    </row>
    <row r="82" spans="1:16">
      <c r="A82" s="1">
        <f t="shared" si="9"/>
        <v>81</v>
      </c>
      <c r="B82" s="1">
        <v>1</v>
      </c>
      <c r="C82" s="1">
        <v>2</v>
      </c>
      <c r="D82" s="1">
        <v>3</v>
      </c>
      <c r="E82" s="1">
        <v>4</v>
      </c>
      <c r="F82" s="15">
        <v>3</v>
      </c>
      <c r="G82" s="10">
        <v>3</v>
      </c>
      <c r="H82" s="1">
        <v>39470.299999999996</v>
      </c>
      <c r="I82" s="1">
        <f t="shared" si="8"/>
        <v>17542.355555555554</v>
      </c>
      <c r="J82" s="1">
        <f t="shared" si="10"/>
        <v>21927.944444444442</v>
      </c>
      <c r="K82" s="8">
        <f t="shared" si="11"/>
        <v>0.55555555555555558</v>
      </c>
      <c r="L82" s="1" t="s">
        <v>3</v>
      </c>
      <c r="M82" s="1">
        <v>0</v>
      </c>
      <c r="N82" s="1">
        <v>1</v>
      </c>
      <c r="O82" s="1">
        <v>17161</v>
      </c>
      <c r="P82" s="1">
        <v>3</v>
      </c>
    </row>
    <row r="83" spans="1:16">
      <c r="A83" s="1">
        <f t="shared" si="9"/>
        <v>82</v>
      </c>
      <c r="B83" s="1">
        <v>1</v>
      </c>
      <c r="C83" s="1">
        <v>2</v>
      </c>
      <c r="D83" s="1">
        <v>3</v>
      </c>
      <c r="E83" s="1">
        <v>4</v>
      </c>
      <c r="F83" s="15">
        <v>3</v>
      </c>
      <c r="G83" s="10">
        <v>3</v>
      </c>
      <c r="H83" s="1">
        <v>39470.299999999996</v>
      </c>
      <c r="I83" s="1">
        <f t="shared" si="8"/>
        <v>17542.355555555554</v>
      </c>
      <c r="J83" s="1">
        <f t="shared" si="10"/>
        <v>21927.944444444442</v>
      </c>
      <c r="K83" s="8">
        <f t="shared" si="11"/>
        <v>0.55555555555555558</v>
      </c>
      <c r="L83" s="1" t="s">
        <v>3</v>
      </c>
      <c r="M83" s="1">
        <v>1</v>
      </c>
      <c r="N83" s="1">
        <v>1</v>
      </c>
      <c r="O83" s="1">
        <v>17161</v>
      </c>
      <c r="P83" s="1">
        <v>3</v>
      </c>
    </row>
    <row r="84" spans="1:16">
      <c r="A84" s="1">
        <f t="shared" si="9"/>
        <v>83</v>
      </c>
      <c r="B84" s="1">
        <v>1</v>
      </c>
      <c r="C84" s="1">
        <v>2</v>
      </c>
      <c r="D84" s="1">
        <v>3</v>
      </c>
      <c r="E84" s="1">
        <v>4</v>
      </c>
      <c r="F84" s="15">
        <v>3</v>
      </c>
      <c r="G84" s="10">
        <v>3</v>
      </c>
      <c r="H84" s="1">
        <v>39470.299999999996</v>
      </c>
      <c r="I84" s="1">
        <f t="shared" si="8"/>
        <v>17542.355555555554</v>
      </c>
      <c r="J84" s="1">
        <f t="shared" si="10"/>
        <v>21927.944444444442</v>
      </c>
      <c r="K84" s="8">
        <f t="shared" si="11"/>
        <v>0.55555555555555558</v>
      </c>
      <c r="L84" s="1" t="s">
        <v>3</v>
      </c>
      <c r="M84" s="1">
        <v>1</v>
      </c>
      <c r="N84" s="1">
        <v>1</v>
      </c>
      <c r="O84" s="1">
        <v>17161</v>
      </c>
      <c r="P84" s="1">
        <v>3</v>
      </c>
    </row>
    <row r="85" spans="1:16">
      <c r="A85" s="1">
        <f t="shared" si="9"/>
        <v>84</v>
      </c>
      <c r="B85" s="1">
        <v>1</v>
      </c>
      <c r="C85" s="1">
        <v>2</v>
      </c>
      <c r="D85" s="1">
        <v>3</v>
      </c>
      <c r="E85" s="1">
        <v>4</v>
      </c>
      <c r="F85" s="15">
        <v>3</v>
      </c>
      <c r="G85" s="10">
        <v>3</v>
      </c>
      <c r="H85" s="1">
        <v>39470.300000000003</v>
      </c>
      <c r="I85" s="1">
        <f t="shared" si="8"/>
        <v>17542.355555555558</v>
      </c>
      <c r="J85" s="1">
        <f t="shared" si="10"/>
        <v>21927.944444444445</v>
      </c>
      <c r="K85" s="8">
        <f t="shared" si="11"/>
        <v>0.55555555555555558</v>
      </c>
      <c r="L85" s="1" t="s">
        <v>3</v>
      </c>
      <c r="M85" s="1">
        <v>1</v>
      </c>
      <c r="N85" s="1">
        <v>1</v>
      </c>
      <c r="O85" s="1">
        <v>17161</v>
      </c>
      <c r="P85" s="1">
        <v>3</v>
      </c>
    </row>
    <row r="86" spans="1:16">
      <c r="A86" s="1">
        <f t="shared" si="9"/>
        <v>85</v>
      </c>
      <c r="B86" s="1">
        <v>1</v>
      </c>
      <c r="C86" s="1">
        <v>2</v>
      </c>
      <c r="D86" s="1">
        <v>3</v>
      </c>
      <c r="E86" s="1">
        <v>4</v>
      </c>
      <c r="F86" s="15">
        <v>3</v>
      </c>
      <c r="G86" s="10">
        <v>3</v>
      </c>
      <c r="H86" s="1">
        <v>39470.300000000003</v>
      </c>
      <c r="I86" s="1">
        <f t="shared" si="8"/>
        <v>17542.355555555558</v>
      </c>
      <c r="J86" s="1">
        <f t="shared" si="10"/>
        <v>21927.944444444445</v>
      </c>
      <c r="K86" s="8">
        <f t="shared" si="11"/>
        <v>0.55555555555555558</v>
      </c>
      <c r="L86" s="1" t="s">
        <v>3</v>
      </c>
      <c r="M86" s="1">
        <v>1</v>
      </c>
      <c r="N86" s="1">
        <v>1</v>
      </c>
      <c r="O86" s="1">
        <v>17161</v>
      </c>
      <c r="P86" s="1">
        <v>3</v>
      </c>
    </row>
    <row r="87" spans="1:16">
      <c r="A87" s="1">
        <f t="shared" si="9"/>
        <v>86</v>
      </c>
      <c r="B87" s="1">
        <v>1</v>
      </c>
      <c r="C87" s="1">
        <v>2</v>
      </c>
      <c r="D87" s="1">
        <v>3</v>
      </c>
      <c r="E87" s="1">
        <v>4</v>
      </c>
      <c r="F87" s="15">
        <v>3</v>
      </c>
      <c r="G87" s="10">
        <v>3</v>
      </c>
      <c r="H87" s="1">
        <v>39470.300000000003</v>
      </c>
      <c r="I87" s="1">
        <f t="shared" si="8"/>
        <v>17542.355555555558</v>
      </c>
      <c r="J87" s="1">
        <f t="shared" si="10"/>
        <v>21927.944444444445</v>
      </c>
      <c r="K87" s="8">
        <f t="shared" si="11"/>
        <v>0.55555555555555558</v>
      </c>
      <c r="L87" s="1" t="s">
        <v>3</v>
      </c>
      <c r="M87" s="1">
        <v>1</v>
      </c>
      <c r="N87" s="1">
        <v>1</v>
      </c>
      <c r="O87" s="1">
        <v>17161</v>
      </c>
      <c r="P87" s="1">
        <v>3</v>
      </c>
    </row>
    <row r="88" spans="1:16">
      <c r="A88" s="1">
        <f t="shared" si="9"/>
        <v>87</v>
      </c>
      <c r="B88" s="1">
        <v>1</v>
      </c>
      <c r="C88" s="1">
        <v>2</v>
      </c>
      <c r="D88" s="1">
        <v>3</v>
      </c>
      <c r="E88" s="1">
        <v>4</v>
      </c>
      <c r="F88" s="15">
        <v>3</v>
      </c>
      <c r="G88" s="10">
        <v>3</v>
      </c>
      <c r="H88" s="1">
        <v>39470.300000000003</v>
      </c>
      <c r="I88" s="1">
        <f t="shared" si="8"/>
        <v>17542.355555555558</v>
      </c>
      <c r="J88" s="1">
        <f t="shared" si="10"/>
        <v>21927.944444444445</v>
      </c>
      <c r="K88" s="8">
        <f t="shared" si="11"/>
        <v>0.55555555555555558</v>
      </c>
      <c r="L88" s="1" t="s">
        <v>3</v>
      </c>
      <c r="M88" s="1">
        <v>1</v>
      </c>
      <c r="N88" s="1">
        <v>1</v>
      </c>
      <c r="O88" s="1">
        <v>17161</v>
      </c>
      <c r="P88" s="1">
        <v>3</v>
      </c>
    </row>
    <row r="89" spans="1:16">
      <c r="A89" s="1">
        <f t="shared" si="9"/>
        <v>88</v>
      </c>
      <c r="B89" s="1">
        <v>1</v>
      </c>
      <c r="C89" s="1">
        <v>2</v>
      </c>
      <c r="D89" s="1">
        <v>3</v>
      </c>
      <c r="E89" s="1">
        <v>4</v>
      </c>
      <c r="F89" s="15">
        <v>3</v>
      </c>
      <c r="G89" s="10">
        <v>3</v>
      </c>
      <c r="H89" s="1">
        <v>39470.300000000003</v>
      </c>
      <c r="I89" s="1">
        <f t="shared" si="8"/>
        <v>17542.355555555558</v>
      </c>
      <c r="J89" s="1">
        <f t="shared" si="10"/>
        <v>21927.944444444445</v>
      </c>
      <c r="K89" s="8">
        <f t="shared" si="11"/>
        <v>0.55555555555555558</v>
      </c>
      <c r="L89" s="1" t="s">
        <v>3</v>
      </c>
      <c r="M89" s="1">
        <v>1</v>
      </c>
      <c r="N89" s="1">
        <v>1</v>
      </c>
      <c r="O89" s="1">
        <v>17161</v>
      </c>
      <c r="P89" s="1">
        <v>3</v>
      </c>
    </row>
    <row r="90" spans="1:16">
      <c r="A90" s="1">
        <f t="shared" si="9"/>
        <v>89</v>
      </c>
      <c r="B90" s="1">
        <v>1</v>
      </c>
      <c r="C90" s="1">
        <v>2</v>
      </c>
      <c r="D90" s="1">
        <v>3</v>
      </c>
      <c r="E90" s="1">
        <v>4</v>
      </c>
      <c r="F90" s="15">
        <v>3</v>
      </c>
      <c r="G90" s="10">
        <v>3</v>
      </c>
      <c r="H90" s="1">
        <v>39470.300000000003</v>
      </c>
      <c r="I90" s="1">
        <f t="shared" si="8"/>
        <v>17542.355555555558</v>
      </c>
      <c r="J90" s="1">
        <f t="shared" si="10"/>
        <v>21927.944444444445</v>
      </c>
      <c r="K90" s="8">
        <f t="shared" si="11"/>
        <v>0.55555555555555558</v>
      </c>
      <c r="L90" s="1" t="s">
        <v>3</v>
      </c>
      <c r="M90" s="1">
        <v>1</v>
      </c>
      <c r="N90" s="1">
        <v>1</v>
      </c>
      <c r="O90" s="1">
        <v>17161</v>
      </c>
      <c r="P90" s="1">
        <v>3</v>
      </c>
    </row>
    <row r="91" spans="1:16">
      <c r="A91" s="1">
        <f t="shared" si="9"/>
        <v>90</v>
      </c>
      <c r="B91" s="1">
        <v>1</v>
      </c>
      <c r="C91" s="1">
        <v>2</v>
      </c>
      <c r="D91" s="1">
        <v>3</v>
      </c>
      <c r="E91" s="1">
        <v>4</v>
      </c>
      <c r="F91" s="15">
        <v>3</v>
      </c>
      <c r="G91" s="10">
        <v>3</v>
      </c>
      <c r="H91" s="1">
        <v>39470.300000000003</v>
      </c>
      <c r="I91" s="1">
        <f t="shared" si="8"/>
        <v>17542.355555555558</v>
      </c>
      <c r="J91" s="1">
        <f t="shared" si="10"/>
        <v>21927.944444444445</v>
      </c>
      <c r="K91" s="8">
        <f t="shared" si="11"/>
        <v>0.55555555555555558</v>
      </c>
      <c r="L91" s="1" t="s">
        <v>3</v>
      </c>
      <c r="M91" s="1">
        <v>1</v>
      </c>
      <c r="N91" s="1">
        <v>1</v>
      </c>
      <c r="O91" s="1">
        <v>17161</v>
      </c>
      <c r="P91" s="1">
        <v>3</v>
      </c>
    </row>
    <row r="92" spans="1:16">
      <c r="A92" s="1">
        <f t="shared" si="9"/>
        <v>91</v>
      </c>
      <c r="B92" s="1">
        <v>1</v>
      </c>
      <c r="C92" s="1">
        <v>2</v>
      </c>
      <c r="D92" s="1">
        <v>3</v>
      </c>
      <c r="E92" s="1">
        <v>4</v>
      </c>
      <c r="F92" s="15">
        <v>3</v>
      </c>
      <c r="G92" s="10">
        <v>3</v>
      </c>
      <c r="H92" s="1">
        <v>39470.300000000003</v>
      </c>
      <c r="I92" s="1">
        <f t="shared" si="8"/>
        <v>17542.355555555558</v>
      </c>
      <c r="J92" s="1">
        <f t="shared" si="10"/>
        <v>21927.944444444445</v>
      </c>
      <c r="K92" s="8">
        <f t="shared" si="11"/>
        <v>0.55555555555555558</v>
      </c>
      <c r="L92" s="1" t="s">
        <v>3</v>
      </c>
      <c r="M92" s="1">
        <v>0</v>
      </c>
      <c r="N92" s="1">
        <v>1</v>
      </c>
      <c r="O92" s="1">
        <v>17161</v>
      </c>
      <c r="P92" s="1">
        <v>3</v>
      </c>
    </row>
    <row r="93" spans="1:16">
      <c r="A93" s="1">
        <f t="shared" si="9"/>
        <v>92</v>
      </c>
      <c r="B93" s="1">
        <v>1</v>
      </c>
      <c r="C93" s="1">
        <v>2</v>
      </c>
      <c r="D93" s="1">
        <v>3</v>
      </c>
      <c r="E93" s="1">
        <v>4</v>
      </c>
      <c r="F93" s="15">
        <v>3</v>
      </c>
      <c r="G93" s="10">
        <v>3</v>
      </c>
      <c r="H93" s="1">
        <v>39470.300000000003</v>
      </c>
      <c r="I93" s="1">
        <f t="shared" si="8"/>
        <v>17542.355555555558</v>
      </c>
      <c r="J93" s="1">
        <f t="shared" si="10"/>
        <v>21927.944444444445</v>
      </c>
      <c r="K93" s="8">
        <f t="shared" si="11"/>
        <v>0.55555555555555558</v>
      </c>
      <c r="L93" s="1" t="s">
        <v>3</v>
      </c>
      <c r="M93" s="1">
        <v>0</v>
      </c>
      <c r="N93" s="1">
        <v>1</v>
      </c>
      <c r="O93" s="1">
        <v>17161</v>
      </c>
      <c r="P93" s="1">
        <v>3</v>
      </c>
    </row>
    <row r="94" spans="1:16">
      <c r="A94" s="1">
        <f t="shared" si="9"/>
        <v>93</v>
      </c>
      <c r="B94" s="1">
        <v>1</v>
      </c>
      <c r="C94" s="1">
        <v>2</v>
      </c>
      <c r="D94" s="1">
        <v>3</v>
      </c>
      <c r="E94" s="1">
        <v>4</v>
      </c>
      <c r="F94" s="15">
        <v>3</v>
      </c>
      <c r="G94" s="1">
        <v>4</v>
      </c>
      <c r="H94" s="1">
        <v>25490.899999999998</v>
      </c>
      <c r="I94" s="1">
        <f t="shared" si="8"/>
        <v>21466.021052631579</v>
      </c>
      <c r="J94" s="1">
        <f t="shared" si="10"/>
        <v>4024.8789473684205</v>
      </c>
      <c r="K94" s="8">
        <f>3/19</f>
        <v>0.15789473684210525</v>
      </c>
      <c r="L94" s="1" t="s">
        <v>3</v>
      </c>
      <c r="M94" s="1">
        <v>0</v>
      </c>
      <c r="N94" s="1">
        <v>1</v>
      </c>
      <c r="O94" s="1">
        <v>11083</v>
      </c>
      <c r="P94" s="1">
        <v>2</v>
      </c>
    </row>
    <row r="95" spans="1:16">
      <c r="A95" s="1">
        <f t="shared" si="9"/>
        <v>94</v>
      </c>
      <c r="B95" s="1">
        <v>1</v>
      </c>
      <c r="C95" s="1">
        <v>2</v>
      </c>
      <c r="D95" s="1">
        <v>3</v>
      </c>
      <c r="E95" s="1">
        <v>4</v>
      </c>
      <c r="F95" s="15">
        <v>3</v>
      </c>
      <c r="G95" s="1">
        <v>4</v>
      </c>
      <c r="H95" s="1">
        <v>25490.899999999998</v>
      </c>
      <c r="I95" s="1">
        <f t="shared" si="8"/>
        <v>21466.021052631579</v>
      </c>
      <c r="J95" s="1">
        <f t="shared" ref="J95:J113" si="12">K95*H95</f>
        <v>4024.8789473684205</v>
      </c>
      <c r="K95" s="8">
        <f t="shared" ref="K95:K112" si="13">3/19</f>
        <v>0.15789473684210525</v>
      </c>
      <c r="L95" s="1" t="s">
        <v>3</v>
      </c>
      <c r="M95" s="1">
        <v>1</v>
      </c>
      <c r="N95" s="1">
        <v>1</v>
      </c>
      <c r="O95" s="1">
        <v>11083</v>
      </c>
      <c r="P95" s="1">
        <v>2</v>
      </c>
    </row>
    <row r="96" spans="1:16">
      <c r="A96" s="1">
        <f t="shared" si="9"/>
        <v>95</v>
      </c>
      <c r="B96" s="1">
        <v>1</v>
      </c>
      <c r="C96" s="1">
        <v>2</v>
      </c>
      <c r="D96" s="1">
        <v>3</v>
      </c>
      <c r="E96" s="1">
        <v>4</v>
      </c>
      <c r="F96" s="15">
        <v>3</v>
      </c>
      <c r="G96" s="1">
        <v>4</v>
      </c>
      <c r="H96" s="1">
        <v>25490.899999999998</v>
      </c>
      <c r="I96" s="1">
        <f t="shared" si="8"/>
        <v>21466.021052631579</v>
      </c>
      <c r="J96" s="1">
        <f t="shared" si="12"/>
        <v>4024.8789473684205</v>
      </c>
      <c r="K96" s="8">
        <f t="shared" si="13"/>
        <v>0.15789473684210525</v>
      </c>
      <c r="L96" s="1" t="s">
        <v>3</v>
      </c>
      <c r="M96" s="1">
        <v>1</v>
      </c>
      <c r="N96" s="1">
        <v>1</v>
      </c>
      <c r="O96" s="1">
        <v>11083</v>
      </c>
      <c r="P96" s="1">
        <v>2</v>
      </c>
    </row>
    <row r="97" spans="1:16">
      <c r="A97" s="1">
        <f t="shared" si="9"/>
        <v>96</v>
      </c>
      <c r="B97" s="1">
        <v>1</v>
      </c>
      <c r="C97" s="1">
        <v>2</v>
      </c>
      <c r="D97" s="1">
        <v>3</v>
      </c>
      <c r="E97" s="1">
        <v>4</v>
      </c>
      <c r="F97" s="15">
        <v>3</v>
      </c>
      <c r="G97" s="1">
        <v>4</v>
      </c>
      <c r="H97" s="1">
        <v>25490.899999999998</v>
      </c>
      <c r="I97" s="1">
        <f t="shared" si="8"/>
        <v>21466.021052631579</v>
      </c>
      <c r="J97" s="1">
        <f t="shared" si="12"/>
        <v>4024.8789473684205</v>
      </c>
      <c r="K97" s="8">
        <f t="shared" si="13"/>
        <v>0.15789473684210525</v>
      </c>
      <c r="L97" s="1" t="s">
        <v>3</v>
      </c>
      <c r="M97" s="1">
        <v>0</v>
      </c>
      <c r="N97" s="1">
        <v>1</v>
      </c>
      <c r="O97" s="1">
        <v>11083</v>
      </c>
      <c r="P97" s="1">
        <v>2</v>
      </c>
    </row>
    <row r="98" spans="1:16">
      <c r="A98" s="1">
        <f t="shared" si="9"/>
        <v>97</v>
      </c>
      <c r="B98" s="1">
        <v>1</v>
      </c>
      <c r="C98" s="1">
        <v>2</v>
      </c>
      <c r="D98" s="1">
        <v>3</v>
      </c>
      <c r="E98" s="1">
        <v>4</v>
      </c>
      <c r="F98" s="15">
        <v>3</v>
      </c>
      <c r="G98" s="1">
        <v>4</v>
      </c>
      <c r="H98" s="1">
        <v>25490.899999999998</v>
      </c>
      <c r="I98" s="1">
        <f t="shared" si="8"/>
        <v>21466.021052631579</v>
      </c>
      <c r="J98" s="1">
        <f t="shared" si="12"/>
        <v>4024.8789473684205</v>
      </c>
      <c r="K98" s="8">
        <f t="shared" si="13"/>
        <v>0.15789473684210525</v>
      </c>
      <c r="L98" s="1" t="s">
        <v>3</v>
      </c>
      <c r="M98" s="1">
        <v>0</v>
      </c>
      <c r="N98" s="1">
        <v>1</v>
      </c>
      <c r="O98" s="1">
        <v>11083</v>
      </c>
      <c r="P98" s="1">
        <v>2</v>
      </c>
    </row>
    <row r="99" spans="1:16">
      <c r="A99" s="1">
        <f t="shared" si="9"/>
        <v>98</v>
      </c>
      <c r="B99" s="1">
        <v>1</v>
      </c>
      <c r="C99" s="1">
        <v>2</v>
      </c>
      <c r="D99" s="1">
        <v>3</v>
      </c>
      <c r="E99" s="1">
        <v>4</v>
      </c>
      <c r="F99" s="15">
        <v>3</v>
      </c>
      <c r="G99" s="1">
        <v>4</v>
      </c>
      <c r="H99" s="1">
        <v>25490.899999999998</v>
      </c>
      <c r="I99" s="1">
        <f t="shared" si="8"/>
        <v>21466.021052631579</v>
      </c>
      <c r="J99" s="1">
        <f t="shared" si="12"/>
        <v>4024.8789473684205</v>
      </c>
      <c r="K99" s="8">
        <f t="shared" si="13"/>
        <v>0.15789473684210525</v>
      </c>
      <c r="L99" s="1" t="s">
        <v>3</v>
      </c>
      <c r="M99" s="1">
        <v>0</v>
      </c>
      <c r="N99" s="1">
        <v>1</v>
      </c>
      <c r="O99" s="1">
        <v>11083</v>
      </c>
      <c r="P99" s="1">
        <v>2</v>
      </c>
    </row>
    <row r="100" spans="1:16">
      <c r="A100" s="1">
        <f t="shared" si="9"/>
        <v>99</v>
      </c>
      <c r="B100" s="1">
        <v>1</v>
      </c>
      <c r="C100" s="1">
        <v>2</v>
      </c>
      <c r="D100" s="1">
        <v>3</v>
      </c>
      <c r="E100" s="1">
        <v>4</v>
      </c>
      <c r="F100" s="15">
        <v>3</v>
      </c>
      <c r="G100" s="1">
        <v>4</v>
      </c>
      <c r="H100" s="1">
        <v>25490.899999999998</v>
      </c>
      <c r="I100" s="1">
        <f t="shared" si="8"/>
        <v>21466.021052631579</v>
      </c>
      <c r="J100" s="1">
        <f t="shared" si="12"/>
        <v>4024.8789473684205</v>
      </c>
      <c r="K100" s="8">
        <f t="shared" si="13"/>
        <v>0.15789473684210525</v>
      </c>
      <c r="L100" s="1" t="s">
        <v>3</v>
      </c>
      <c r="M100" s="1">
        <v>0</v>
      </c>
      <c r="N100" s="1">
        <v>1</v>
      </c>
      <c r="O100" s="1">
        <v>11083</v>
      </c>
      <c r="P100" s="1">
        <v>2</v>
      </c>
    </row>
    <row r="101" spans="1:16">
      <c r="A101" s="1">
        <f t="shared" si="9"/>
        <v>100</v>
      </c>
      <c r="B101" s="1">
        <v>1</v>
      </c>
      <c r="C101" s="1">
        <v>2</v>
      </c>
      <c r="D101" s="1">
        <v>3</v>
      </c>
      <c r="E101" s="1">
        <v>4</v>
      </c>
      <c r="F101" s="15">
        <v>3</v>
      </c>
      <c r="G101" s="1">
        <v>4</v>
      </c>
      <c r="H101" s="1">
        <v>25490.899999999998</v>
      </c>
      <c r="I101" s="1">
        <f t="shared" si="8"/>
        <v>21466.021052631579</v>
      </c>
      <c r="J101" s="1">
        <f t="shared" si="12"/>
        <v>4024.8789473684205</v>
      </c>
      <c r="K101" s="8">
        <f t="shared" si="13"/>
        <v>0.15789473684210525</v>
      </c>
      <c r="L101" s="1" t="s">
        <v>3</v>
      </c>
      <c r="M101" s="1">
        <v>1</v>
      </c>
      <c r="N101" s="1">
        <v>1</v>
      </c>
      <c r="O101" s="1">
        <v>11083</v>
      </c>
      <c r="P101" s="1">
        <v>2</v>
      </c>
    </row>
    <row r="102" spans="1:16">
      <c r="A102" s="1">
        <f t="shared" si="9"/>
        <v>101</v>
      </c>
      <c r="B102" s="1">
        <v>1</v>
      </c>
      <c r="C102" s="1">
        <v>2</v>
      </c>
      <c r="D102" s="1">
        <v>3</v>
      </c>
      <c r="E102" s="1">
        <v>4</v>
      </c>
      <c r="F102" s="15">
        <v>3</v>
      </c>
      <c r="G102" s="1">
        <v>4</v>
      </c>
      <c r="H102" s="1">
        <v>25490.899999999998</v>
      </c>
      <c r="I102" s="1">
        <f t="shared" si="8"/>
        <v>21466.021052631579</v>
      </c>
      <c r="J102" s="1">
        <f t="shared" si="12"/>
        <v>4024.8789473684205</v>
      </c>
      <c r="K102" s="8">
        <f t="shared" si="13"/>
        <v>0.15789473684210525</v>
      </c>
      <c r="L102" s="1" t="s">
        <v>3</v>
      </c>
      <c r="M102" s="1">
        <v>0</v>
      </c>
      <c r="N102" s="1">
        <v>1</v>
      </c>
      <c r="O102" s="1">
        <v>11083</v>
      </c>
      <c r="P102" s="1">
        <v>2</v>
      </c>
    </row>
    <row r="103" spans="1:16">
      <c r="A103" s="1">
        <f t="shared" si="9"/>
        <v>102</v>
      </c>
      <c r="B103" s="1">
        <v>1</v>
      </c>
      <c r="C103" s="1">
        <v>2</v>
      </c>
      <c r="D103" s="1">
        <v>3</v>
      </c>
      <c r="E103" s="1">
        <v>4</v>
      </c>
      <c r="F103" s="15">
        <v>3</v>
      </c>
      <c r="G103" s="1">
        <v>4</v>
      </c>
      <c r="H103" s="1">
        <v>25490.9</v>
      </c>
      <c r="I103" s="1">
        <f t="shared" si="8"/>
        <v>21466.021052631579</v>
      </c>
      <c r="J103" s="1">
        <f t="shared" si="12"/>
        <v>4024.878947368421</v>
      </c>
      <c r="K103" s="8">
        <f t="shared" si="13"/>
        <v>0.15789473684210525</v>
      </c>
      <c r="L103" s="1" t="s">
        <v>3</v>
      </c>
      <c r="M103" s="1">
        <v>0</v>
      </c>
      <c r="N103" s="1">
        <v>1</v>
      </c>
      <c r="O103" s="1">
        <v>11083</v>
      </c>
      <c r="P103" s="1">
        <v>2</v>
      </c>
    </row>
    <row r="104" spans="1:16">
      <c r="A104" s="1">
        <f t="shared" si="9"/>
        <v>103</v>
      </c>
      <c r="B104" s="1">
        <v>1</v>
      </c>
      <c r="C104" s="1">
        <v>2</v>
      </c>
      <c r="D104" s="1">
        <v>3</v>
      </c>
      <c r="E104" s="1">
        <v>4</v>
      </c>
      <c r="F104" s="15">
        <v>3</v>
      </c>
      <c r="G104" s="1">
        <v>4</v>
      </c>
      <c r="H104" s="1">
        <v>25490.9</v>
      </c>
      <c r="I104" s="1">
        <f t="shared" si="8"/>
        <v>21466.021052631579</v>
      </c>
      <c r="J104" s="1">
        <f t="shared" si="12"/>
        <v>4024.878947368421</v>
      </c>
      <c r="K104" s="8">
        <f t="shared" si="13"/>
        <v>0.15789473684210525</v>
      </c>
      <c r="L104" s="1" t="s">
        <v>3</v>
      </c>
      <c r="M104" s="1">
        <v>0</v>
      </c>
      <c r="N104" s="1">
        <v>1</v>
      </c>
      <c r="O104" s="1">
        <v>11083</v>
      </c>
      <c r="P104" s="1">
        <v>2</v>
      </c>
    </row>
    <row r="105" spans="1:16">
      <c r="A105" s="1">
        <f t="shared" si="9"/>
        <v>104</v>
      </c>
      <c r="B105" s="1">
        <v>1</v>
      </c>
      <c r="C105" s="1">
        <v>2</v>
      </c>
      <c r="D105" s="1">
        <v>3</v>
      </c>
      <c r="E105" s="1">
        <v>4</v>
      </c>
      <c r="F105" s="15">
        <v>3</v>
      </c>
      <c r="G105" s="1">
        <v>4</v>
      </c>
      <c r="H105" s="1">
        <v>25490.9</v>
      </c>
      <c r="I105" s="1">
        <f t="shared" si="8"/>
        <v>21466.021052631579</v>
      </c>
      <c r="J105" s="1">
        <f t="shared" si="12"/>
        <v>4024.878947368421</v>
      </c>
      <c r="K105" s="8">
        <f t="shared" si="13"/>
        <v>0.15789473684210525</v>
      </c>
      <c r="L105" s="1" t="s">
        <v>3</v>
      </c>
      <c r="M105" s="1">
        <v>0</v>
      </c>
      <c r="N105" s="1">
        <v>1</v>
      </c>
      <c r="O105" s="1">
        <v>11083</v>
      </c>
      <c r="P105" s="1">
        <v>2</v>
      </c>
    </row>
    <row r="106" spans="1:16">
      <c r="A106" s="1">
        <f t="shared" si="9"/>
        <v>105</v>
      </c>
      <c r="B106" s="1">
        <v>1</v>
      </c>
      <c r="C106" s="1">
        <v>2</v>
      </c>
      <c r="D106" s="1">
        <v>3</v>
      </c>
      <c r="E106" s="1">
        <v>4</v>
      </c>
      <c r="F106" s="15">
        <v>3</v>
      </c>
      <c r="G106" s="1">
        <v>4</v>
      </c>
      <c r="H106" s="1">
        <v>25490.9</v>
      </c>
      <c r="I106" s="1">
        <f t="shared" si="8"/>
        <v>21466.021052631579</v>
      </c>
      <c r="J106" s="1">
        <f t="shared" si="12"/>
        <v>4024.878947368421</v>
      </c>
      <c r="K106" s="8">
        <f t="shared" si="13"/>
        <v>0.15789473684210525</v>
      </c>
      <c r="L106" s="1" t="s">
        <v>3</v>
      </c>
      <c r="M106" s="1">
        <v>0</v>
      </c>
      <c r="N106" s="1">
        <v>1</v>
      </c>
      <c r="O106" s="1">
        <v>11083</v>
      </c>
      <c r="P106" s="1">
        <v>2</v>
      </c>
    </row>
    <row r="107" spans="1:16">
      <c r="A107" s="1">
        <f t="shared" si="9"/>
        <v>106</v>
      </c>
      <c r="B107" s="1">
        <v>1</v>
      </c>
      <c r="C107" s="1">
        <v>2</v>
      </c>
      <c r="D107" s="1">
        <v>3</v>
      </c>
      <c r="E107" s="1">
        <v>4</v>
      </c>
      <c r="F107" s="15">
        <v>3</v>
      </c>
      <c r="G107" s="1">
        <v>4</v>
      </c>
      <c r="H107" s="1">
        <v>25490.9</v>
      </c>
      <c r="I107" s="1">
        <f t="shared" si="8"/>
        <v>21466.021052631579</v>
      </c>
      <c r="J107" s="1">
        <f t="shared" si="12"/>
        <v>4024.878947368421</v>
      </c>
      <c r="K107" s="8">
        <f t="shared" si="13"/>
        <v>0.15789473684210525</v>
      </c>
      <c r="L107" s="1" t="s">
        <v>3</v>
      </c>
      <c r="M107" s="1">
        <v>0</v>
      </c>
      <c r="N107" s="1">
        <v>1</v>
      </c>
      <c r="O107" s="1">
        <v>11083</v>
      </c>
      <c r="P107" s="1">
        <v>2</v>
      </c>
    </row>
    <row r="108" spans="1:16">
      <c r="A108" s="1">
        <f t="shared" si="9"/>
        <v>107</v>
      </c>
      <c r="B108" s="1">
        <v>1</v>
      </c>
      <c r="C108" s="1">
        <v>2</v>
      </c>
      <c r="D108" s="1">
        <v>3</v>
      </c>
      <c r="E108" s="1">
        <v>4</v>
      </c>
      <c r="F108" s="15">
        <v>3</v>
      </c>
      <c r="G108" s="1">
        <v>4</v>
      </c>
      <c r="H108" s="1">
        <v>25490.9</v>
      </c>
      <c r="I108" s="1">
        <f t="shared" si="8"/>
        <v>21466.021052631579</v>
      </c>
      <c r="J108" s="1">
        <f t="shared" si="12"/>
        <v>4024.878947368421</v>
      </c>
      <c r="K108" s="8">
        <f t="shared" si="13"/>
        <v>0.15789473684210525</v>
      </c>
      <c r="L108" s="1" t="s">
        <v>3</v>
      </c>
      <c r="M108" s="1">
        <v>0</v>
      </c>
      <c r="N108" s="1">
        <v>1</v>
      </c>
      <c r="O108" s="1">
        <v>11083</v>
      </c>
      <c r="P108" s="1">
        <v>2</v>
      </c>
    </row>
    <row r="109" spans="1:16">
      <c r="A109" s="1">
        <f t="shared" si="9"/>
        <v>108</v>
      </c>
      <c r="B109" s="1">
        <v>1</v>
      </c>
      <c r="C109" s="1">
        <v>2</v>
      </c>
      <c r="D109" s="1">
        <v>3</v>
      </c>
      <c r="E109" s="1">
        <v>4</v>
      </c>
      <c r="F109" s="15">
        <v>3</v>
      </c>
      <c r="G109" s="1">
        <v>4</v>
      </c>
      <c r="H109" s="1">
        <v>25490.9</v>
      </c>
      <c r="I109" s="1">
        <f t="shared" si="8"/>
        <v>21466.021052631579</v>
      </c>
      <c r="J109" s="1">
        <f t="shared" si="12"/>
        <v>4024.878947368421</v>
      </c>
      <c r="K109" s="8">
        <f t="shared" si="13"/>
        <v>0.15789473684210525</v>
      </c>
      <c r="L109" s="1" t="s">
        <v>3</v>
      </c>
      <c r="M109" s="1">
        <v>0</v>
      </c>
      <c r="N109" s="1">
        <v>1</v>
      </c>
      <c r="O109" s="1">
        <v>11083</v>
      </c>
      <c r="P109" s="1">
        <v>2</v>
      </c>
    </row>
    <row r="110" spans="1:16">
      <c r="A110" s="1">
        <f t="shared" si="9"/>
        <v>109</v>
      </c>
      <c r="B110" s="1">
        <v>1</v>
      </c>
      <c r="C110" s="1">
        <v>2</v>
      </c>
      <c r="D110" s="1">
        <v>3</v>
      </c>
      <c r="E110" s="1">
        <v>4</v>
      </c>
      <c r="F110" s="15">
        <v>3</v>
      </c>
      <c r="G110" s="1">
        <v>4</v>
      </c>
      <c r="H110" s="1">
        <v>25490.9</v>
      </c>
      <c r="I110" s="1">
        <f t="shared" si="8"/>
        <v>21466.021052631579</v>
      </c>
      <c r="J110" s="1">
        <f t="shared" si="12"/>
        <v>4024.878947368421</v>
      </c>
      <c r="K110" s="8">
        <f t="shared" si="13"/>
        <v>0.15789473684210525</v>
      </c>
      <c r="L110" s="1" t="s">
        <v>3</v>
      </c>
      <c r="M110" s="1">
        <v>0</v>
      </c>
      <c r="N110" s="1">
        <v>1</v>
      </c>
      <c r="O110" s="1">
        <v>11083</v>
      </c>
      <c r="P110" s="1">
        <v>2</v>
      </c>
    </row>
    <row r="111" spans="1:16">
      <c r="A111" s="1">
        <f t="shared" si="9"/>
        <v>110</v>
      </c>
      <c r="B111" s="1">
        <v>1</v>
      </c>
      <c r="C111" s="1">
        <v>2</v>
      </c>
      <c r="D111" s="1">
        <v>3</v>
      </c>
      <c r="E111" s="1">
        <v>4</v>
      </c>
      <c r="F111" s="15">
        <v>3</v>
      </c>
      <c r="G111" s="1">
        <v>4</v>
      </c>
      <c r="H111" s="1">
        <v>25490.9</v>
      </c>
      <c r="I111" s="1">
        <f t="shared" si="8"/>
        <v>21466.021052631579</v>
      </c>
      <c r="J111" s="1">
        <f t="shared" si="12"/>
        <v>4024.878947368421</v>
      </c>
      <c r="K111" s="8">
        <f t="shared" si="13"/>
        <v>0.15789473684210525</v>
      </c>
      <c r="L111" s="1" t="s">
        <v>3</v>
      </c>
      <c r="M111" s="1">
        <v>0</v>
      </c>
      <c r="N111" s="1">
        <v>1</v>
      </c>
      <c r="O111" s="1">
        <v>11083</v>
      </c>
      <c r="P111" s="1">
        <v>2</v>
      </c>
    </row>
    <row r="112" spans="1:16">
      <c r="A112" s="1">
        <f t="shared" si="9"/>
        <v>111</v>
      </c>
      <c r="B112" s="1">
        <v>1</v>
      </c>
      <c r="C112" s="1">
        <v>2</v>
      </c>
      <c r="D112" s="1">
        <v>3</v>
      </c>
      <c r="E112" s="1">
        <v>4</v>
      </c>
      <c r="F112" s="15">
        <v>3</v>
      </c>
      <c r="G112" s="1">
        <v>4</v>
      </c>
      <c r="H112" s="1">
        <v>25490.9</v>
      </c>
      <c r="I112" s="1">
        <f t="shared" si="8"/>
        <v>21466.021052631579</v>
      </c>
      <c r="J112" s="1">
        <f t="shared" si="12"/>
        <v>4024.878947368421</v>
      </c>
      <c r="K112" s="8">
        <f t="shared" si="13"/>
        <v>0.15789473684210525</v>
      </c>
      <c r="L112" s="1" t="s">
        <v>3</v>
      </c>
      <c r="M112" s="1">
        <v>0</v>
      </c>
      <c r="N112" s="1">
        <v>1</v>
      </c>
      <c r="O112" s="1">
        <v>11083</v>
      </c>
      <c r="P112" s="1">
        <v>2</v>
      </c>
    </row>
    <row r="113" spans="1:16">
      <c r="A113" s="1">
        <f t="shared" si="9"/>
        <v>112</v>
      </c>
      <c r="B113" s="1">
        <v>1</v>
      </c>
      <c r="C113" s="1">
        <v>2</v>
      </c>
      <c r="D113" s="1">
        <v>3</v>
      </c>
      <c r="E113" s="1">
        <v>4</v>
      </c>
      <c r="F113" s="15">
        <v>4</v>
      </c>
      <c r="G113" s="1">
        <v>6</v>
      </c>
      <c r="H113" s="1">
        <v>14018.499999999998</v>
      </c>
      <c r="I113" s="1">
        <f t="shared" si="8"/>
        <v>12460.888888888887</v>
      </c>
      <c r="J113" s="1">
        <f t="shared" si="12"/>
        <v>1557.6111111111109</v>
      </c>
      <c r="K113" s="8">
        <f>2/18</f>
        <v>0.1111111111111111</v>
      </c>
      <c r="L113" s="1" t="s">
        <v>3</v>
      </c>
      <c r="M113" s="1">
        <v>1</v>
      </c>
      <c r="N113" s="1">
        <v>1</v>
      </c>
      <c r="O113" s="1">
        <v>6095</v>
      </c>
      <c r="P113" s="1">
        <v>1</v>
      </c>
    </row>
    <row r="114" spans="1:16">
      <c r="A114" s="1">
        <f t="shared" si="9"/>
        <v>113</v>
      </c>
      <c r="B114" s="1">
        <v>1</v>
      </c>
      <c r="C114" s="1">
        <v>2</v>
      </c>
      <c r="D114" s="1">
        <v>3</v>
      </c>
      <c r="E114" s="1">
        <v>4</v>
      </c>
      <c r="F114" s="15">
        <v>4</v>
      </c>
      <c r="G114" s="1">
        <v>6</v>
      </c>
      <c r="H114" s="1">
        <v>14018.499999999998</v>
      </c>
      <c r="I114" s="1">
        <f t="shared" si="8"/>
        <v>12460.888888888887</v>
      </c>
      <c r="J114" s="1">
        <f t="shared" ref="J114:J131" si="14">K114*H114</f>
        <v>1557.6111111111109</v>
      </c>
      <c r="K114" s="8">
        <f t="shared" ref="K114:K130" si="15">2/18</f>
        <v>0.1111111111111111</v>
      </c>
      <c r="L114" s="1" t="s">
        <v>3</v>
      </c>
      <c r="M114" s="1">
        <v>0</v>
      </c>
      <c r="N114" s="1">
        <v>1</v>
      </c>
      <c r="O114" s="1">
        <v>6095</v>
      </c>
      <c r="P114" s="1">
        <v>1</v>
      </c>
    </row>
    <row r="115" spans="1:16">
      <c r="A115" s="1">
        <f t="shared" si="9"/>
        <v>114</v>
      </c>
      <c r="B115" s="1">
        <v>1</v>
      </c>
      <c r="C115" s="1">
        <v>2</v>
      </c>
      <c r="D115" s="1">
        <v>3</v>
      </c>
      <c r="E115" s="1">
        <v>4</v>
      </c>
      <c r="F115" s="15">
        <v>4</v>
      </c>
      <c r="G115" s="1">
        <v>6</v>
      </c>
      <c r="H115" s="1">
        <v>14018.499999999998</v>
      </c>
      <c r="I115" s="1">
        <f t="shared" si="8"/>
        <v>12460.888888888887</v>
      </c>
      <c r="J115" s="1">
        <f t="shared" si="14"/>
        <v>1557.6111111111109</v>
      </c>
      <c r="K115" s="8">
        <f t="shared" si="15"/>
        <v>0.1111111111111111</v>
      </c>
      <c r="L115" s="1" t="s">
        <v>3</v>
      </c>
      <c r="M115" s="1">
        <v>0</v>
      </c>
      <c r="N115" s="1">
        <v>1</v>
      </c>
      <c r="O115" s="1">
        <v>6095</v>
      </c>
      <c r="P115" s="1">
        <v>1</v>
      </c>
    </row>
    <row r="116" spans="1:16">
      <c r="A116" s="1">
        <f t="shared" si="9"/>
        <v>115</v>
      </c>
      <c r="B116" s="1">
        <v>1</v>
      </c>
      <c r="C116" s="1">
        <v>2</v>
      </c>
      <c r="D116" s="1">
        <v>3</v>
      </c>
      <c r="E116" s="1">
        <v>4</v>
      </c>
      <c r="F116" s="15">
        <v>4</v>
      </c>
      <c r="G116" s="1">
        <v>6</v>
      </c>
      <c r="H116" s="1">
        <v>14018.499999999998</v>
      </c>
      <c r="I116" s="1">
        <f t="shared" si="8"/>
        <v>12460.888888888887</v>
      </c>
      <c r="J116" s="1">
        <f t="shared" si="14"/>
        <v>1557.6111111111109</v>
      </c>
      <c r="K116" s="8">
        <f t="shared" si="15"/>
        <v>0.1111111111111111</v>
      </c>
      <c r="L116" s="1" t="s">
        <v>3</v>
      </c>
      <c r="M116" s="1">
        <v>1</v>
      </c>
      <c r="N116" s="1">
        <v>1</v>
      </c>
      <c r="O116" s="1">
        <v>6095</v>
      </c>
      <c r="P116" s="1">
        <v>1</v>
      </c>
    </row>
    <row r="117" spans="1:16">
      <c r="A117" s="1">
        <f t="shared" si="9"/>
        <v>116</v>
      </c>
      <c r="B117" s="1">
        <v>1</v>
      </c>
      <c r="C117" s="1">
        <v>2</v>
      </c>
      <c r="D117" s="1">
        <v>3</v>
      </c>
      <c r="E117" s="1">
        <v>4</v>
      </c>
      <c r="F117" s="15">
        <v>4</v>
      </c>
      <c r="G117" s="1">
        <v>6</v>
      </c>
      <c r="H117" s="1">
        <v>14018.499999999998</v>
      </c>
      <c r="I117" s="1">
        <f t="shared" si="8"/>
        <v>12460.888888888887</v>
      </c>
      <c r="J117" s="1">
        <f t="shared" si="14"/>
        <v>1557.6111111111109</v>
      </c>
      <c r="K117" s="8">
        <f t="shared" si="15"/>
        <v>0.1111111111111111</v>
      </c>
      <c r="L117" s="1" t="s">
        <v>3</v>
      </c>
      <c r="M117" s="1">
        <v>0</v>
      </c>
      <c r="N117" s="1">
        <v>1</v>
      </c>
      <c r="O117" s="1">
        <v>6095</v>
      </c>
      <c r="P117" s="1">
        <v>1</v>
      </c>
    </row>
    <row r="118" spans="1:16">
      <c r="A118" s="1">
        <f t="shared" si="9"/>
        <v>117</v>
      </c>
      <c r="B118" s="1">
        <v>1</v>
      </c>
      <c r="C118" s="1">
        <v>2</v>
      </c>
      <c r="D118" s="1">
        <v>3</v>
      </c>
      <c r="E118" s="1">
        <v>4</v>
      </c>
      <c r="F118" s="15">
        <v>4</v>
      </c>
      <c r="G118" s="1">
        <v>6</v>
      </c>
      <c r="H118" s="1">
        <v>14018.499999999998</v>
      </c>
      <c r="I118" s="1">
        <f t="shared" si="8"/>
        <v>12460.888888888887</v>
      </c>
      <c r="J118" s="1">
        <f t="shared" si="14"/>
        <v>1557.6111111111109</v>
      </c>
      <c r="K118" s="8">
        <f t="shared" si="15"/>
        <v>0.1111111111111111</v>
      </c>
      <c r="L118" s="1" t="s">
        <v>3</v>
      </c>
      <c r="M118" s="1">
        <v>0</v>
      </c>
      <c r="N118" s="1">
        <v>1</v>
      </c>
      <c r="O118" s="1">
        <v>6095</v>
      </c>
      <c r="P118" s="1">
        <v>1</v>
      </c>
    </row>
    <row r="119" spans="1:16">
      <c r="A119" s="1">
        <f t="shared" si="9"/>
        <v>118</v>
      </c>
      <c r="B119" s="1">
        <v>1</v>
      </c>
      <c r="C119" s="1">
        <v>2</v>
      </c>
      <c r="D119" s="1">
        <v>3</v>
      </c>
      <c r="E119" s="1">
        <v>4</v>
      </c>
      <c r="F119" s="15">
        <v>4</v>
      </c>
      <c r="G119" s="1">
        <v>6</v>
      </c>
      <c r="H119" s="1">
        <v>14018.499999999998</v>
      </c>
      <c r="I119" s="1">
        <f t="shared" si="8"/>
        <v>12460.888888888887</v>
      </c>
      <c r="J119" s="1">
        <f t="shared" si="14"/>
        <v>1557.6111111111109</v>
      </c>
      <c r="K119" s="8">
        <f t="shared" si="15"/>
        <v>0.1111111111111111</v>
      </c>
      <c r="L119" s="1" t="s">
        <v>3</v>
      </c>
      <c r="M119" s="1">
        <v>0</v>
      </c>
      <c r="N119" s="1">
        <v>1</v>
      </c>
      <c r="O119" s="1">
        <v>6095</v>
      </c>
      <c r="P119" s="1">
        <v>1</v>
      </c>
    </row>
    <row r="120" spans="1:16">
      <c r="A120" s="1">
        <f t="shared" si="9"/>
        <v>119</v>
      </c>
      <c r="B120" s="1">
        <v>1</v>
      </c>
      <c r="C120" s="1">
        <v>2</v>
      </c>
      <c r="D120" s="1">
        <v>3</v>
      </c>
      <c r="E120" s="1">
        <v>4</v>
      </c>
      <c r="F120" s="15">
        <v>4</v>
      </c>
      <c r="G120" s="1">
        <v>6</v>
      </c>
      <c r="H120" s="1">
        <v>14018.499999999998</v>
      </c>
      <c r="I120" s="1">
        <f t="shared" si="8"/>
        <v>12460.888888888887</v>
      </c>
      <c r="J120" s="1">
        <f t="shared" si="14"/>
        <v>1557.6111111111109</v>
      </c>
      <c r="K120" s="8">
        <f t="shared" si="15"/>
        <v>0.1111111111111111</v>
      </c>
      <c r="L120" s="1" t="s">
        <v>3</v>
      </c>
      <c r="M120" s="1">
        <v>0</v>
      </c>
      <c r="N120" s="1">
        <v>1</v>
      </c>
      <c r="O120" s="1">
        <v>6095</v>
      </c>
      <c r="P120" s="1">
        <v>1</v>
      </c>
    </row>
    <row r="121" spans="1:16">
      <c r="A121" s="1">
        <f t="shared" si="9"/>
        <v>120</v>
      </c>
      <c r="B121" s="1">
        <v>1</v>
      </c>
      <c r="C121" s="1">
        <v>2</v>
      </c>
      <c r="D121" s="1">
        <v>3</v>
      </c>
      <c r="E121" s="1">
        <v>4</v>
      </c>
      <c r="F121" s="15">
        <v>4</v>
      </c>
      <c r="G121" s="1">
        <v>6</v>
      </c>
      <c r="H121" s="1">
        <v>14018.499999999998</v>
      </c>
      <c r="I121" s="1">
        <f t="shared" si="8"/>
        <v>12460.888888888887</v>
      </c>
      <c r="J121" s="1">
        <f t="shared" si="14"/>
        <v>1557.6111111111109</v>
      </c>
      <c r="K121" s="8">
        <f t="shared" si="15"/>
        <v>0.1111111111111111</v>
      </c>
      <c r="L121" s="1" t="s">
        <v>3</v>
      </c>
      <c r="M121" s="1">
        <v>0</v>
      </c>
      <c r="N121" s="1">
        <v>1</v>
      </c>
      <c r="O121" s="1">
        <v>6095</v>
      </c>
      <c r="P121" s="1">
        <v>1</v>
      </c>
    </row>
    <row r="122" spans="1:16">
      <c r="A122" s="1">
        <f t="shared" si="9"/>
        <v>121</v>
      </c>
      <c r="B122" s="1">
        <v>1</v>
      </c>
      <c r="C122" s="1">
        <v>2</v>
      </c>
      <c r="D122" s="1">
        <v>3</v>
      </c>
      <c r="E122" s="1">
        <v>4</v>
      </c>
      <c r="F122" s="15">
        <v>4</v>
      </c>
      <c r="G122" s="1">
        <v>6</v>
      </c>
      <c r="H122" s="1">
        <v>14018.5</v>
      </c>
      <c r="I122" s="1">
        <f t="shared" si="8"/>
        <v>12460.888888888889</v>
      </c>
      <c r="J122" s="1">
        <f t="shared" si="14"/>
        <v>1557.6111111111111</v>
      </c>
      <c r="K122" s="8">
        <f t="shared" si="15"/>
        <v>0.1111111111111111</v>
      </c>
      <c r="L122" s="1" t="s">
        <v>3</v>
      </c>
      <c r="M122" s="1">
        <v>0</v>
      </c>
      <c r="N122" s="1">
        <v>1</v>
      </c>
      <c r="O122" s="1">
        <v>6095</v>
      </c>
      <c r="P122" s="1">
        <v>1</v>
      </c>
    </row>
    <row r="123" spans="1:16">
      <c r="A123" s="1">
        <f t="shared" si="9"/>
        <v>122</v>
      </c>
      <c r="B123" s="1">
        <v>1</v>
      </c>
      <c r="C123" s="1">
        <v>2</v>
      </c>
      <c r="D123" s="1">
        <v>3</v>
      </c>
      <c r="E123" s="1">
        <v>4</v>
      </c>
      <c r="F123" s="15">
        <v>4</v>
      </c>
      <c r="G123" s="1">
        <v>6</v>
      </c>
      <c r="H123" s="1">
        <v>14018.5</v>
      </c>
      <c r="I123" s="1">
        <f t="shared" si="8"/>
        <v>12460.888888888889</v>
      </c>
      <c r="J123" s="1">
        <f t="shared" si="14"/>
        <v>1557.6111111111111</v>
      </c>
      <c r="K123" s="8">
        <f t="shared" si="15"/>
        <v>0.1111111111111111</v>
      </c>
      <c r="L123" s="1" t="s">
        <v>3</v>
      </c>
      <c r="M123" s="1">
        <v>0</v>
      </c>
      <c r="N123" s="1">
        <v>1</v>
      </c>
      <c r="O123" s="1">
        <v>6095</v>
      </c>
      <c r="P123" s="1">
        <v>1</v>
      </c>
    </row>
    <row r="124" spans="1:16">
      <c r="A124" s="1">
        <f t="shared" si="9"/>
        <v>123</v>
      </c>
      <c r="B124" s="1">
        <v>1</v>
      </c>
      <c r="C124" s="1">
        <v>2</v>
      </c>
      <c r="D124" s="1">
        <v>3</v>
      </c>
      <c r="E124" s="1">
        <v>4</v>
      </c>
      <c r="F124" s="15">
        <v>4</v>
      </c>
      <c r="G124" s="1">
        <v>6</v>
      </c>
      <c r="H124" s="1">
        <v>14018.5</v>
      </c>
      <c r="I124" s="1">
        <f t="shared" si="8"/>
        <v>12460.888888888889</v>
      </c>
      <c r="J124" s="1">
        <f t="shared" si="14"/>
        <v>1557.6111111111111</v>
      </c>
      <c r="K124" s="8">
        <f t="shared" si="15"/>
        <v>0.1111111111111111</v>
      </c>
      <c r="L124" s="1" t="s">
        <v>3</v>
      </c>
      <c r="M124" s="1">
        <v>0</v>
      </c>
      <c r="N124" s="1">
        <v>1</v>
      </c>
      <c r="O124" s="1">
        <v>6095</v>
      </c>
      <c r="P124" s="1">
        <v>1</v>
      </c>
    </row>
    <row r="125" spans="1:16">
      <c r="A125" s="1">
        <f t="shared" si="9"/>
        <v>124</v>
      </c>
      <c r="B125" s="1">
        <v>1</v>
      </c>
      <c r="C125" s="1">
        <v>2</v>
      </c>
      <c r="D125" s="1">
        <v>3</v>
      </c>
      <c r="E125" s="1">
        <v>4</v>
      </c>
      <c r="F125" s="15">
        <v>4</v>
      </c>
      <c r="G125" s="1">
        <v>6</v>
      </c>
      <c r="H125" s="1">
        <v>14018.5</v>
      </c>
      <c r="I125" s="1">
        <f t="shared" si="8"/>
        <v>12460.888888888889</v>
      </c>
      <c r="J125" s="1">
        <f t="shared" si="14"/>
        <v>1557.6111111111111</v>
      </c>
      <c r="K125" s="8">
        <f t="shared" si="15"/>
        <v>0.1111111111111111</v>
      </c>
      <c r="L125" s="1" t="s">
        <v>3</v>
      </c>
      <c r="M125" s="1">
        <v>0</v>
      </c>
      <c r="N125" s="1">
        <v>1</v>
      </c>
      <c r="O125" s="1">
        <v>6095</v>
      </c>
      <c r="P125" s="1">
        <v>1</v>
      </c>
    </row>
    <row r="126" spans="1:16">
      <c r="A126" s="1">
        <f t="shared" si="9"/>
        <v>125</v>
      </c>
      <c r="B126" s="1">
        <v>1</v>
      </c>
      <c r="C126" s="1">
        <v>2</v>
      </c>
      <c r="D126" s="1">
        <v>3</v>
      </c>
      <c r="E126" s="1">
        <v>4</v>
      </c>
      <c r="F126" s="15">
        <v>4</v>
      </c>
      <c r="G126" s="1">
        <v>6</v>
      </c>
      <c r="H126" s="1">
        <v>14018.5</v>
      </c>
      <c r="I126" s="1">
        <f t="shared" si="8"/>
        <v>12460.888888888889</v>
      </c>
      <c r="J126" s="1">
        <f t="shared" si="14"/>
        <v>1557.6111111111111</v>
      </c>
      <c r="K126" s="8">
        <f t="shared" si="15"/>
        <v>0.1111111111111111</v>
      </c>
      <c r="L126" s="1" t="s">
        <v>3</v>
      </c>
      <c r="M126" s="1">
        <v>0</v>
      </c>
      <c r="N126" s="1">
        <v>1</v>
      </c>
      <c r="O126" s="1">
        <v>6095</v>
      </c>
      <c r="P126" s="1">
        <v>1</v>
      </c>
    </row>
    <row r="127" spans="1:16">
      <c r="A127" s="1">
        <f t="shared" si="9"/>
        <v>126</v>
      </c>
      <c r="B127" s="1">
        <v>1</v>
      </c>
      <c r="C127" s="1">
        <v>2</v>
      </c>
      <c r="D127" s="1">
        <v>3</v>
      </c>
      <c r="E127" s="1">
        <v>4</v>
      </c>
      <c r="F127" s="15">
        <v>4</v>
      </c>
      <c r="G127" s="1">
        <v>6</v>
      </c>
      <c r="H127" s="1">
        <v>14018.5</v>
      </c>
      <c r="I127" s="1">
        <f t="shared" si="8"/>
        <v>12460.888888888889</v>
      </c>
      <c r="J127" s="1">
        <f t="shared" si="14"/>
        <v>1557.6111111111111</v>
      </c>
      <c r="K127" s="8">
        <f t="shared" si="15"/>
        <v>0.1111111111111111</v>
      </c>
      <c r="L127" s="1" t="s">
        <v>3</v>
      </c>
      <c r="M127" s="1">
        <v>0</v>
      </c>
      <c r="N127" s="1">
        <v>1</v>
      </c>
      <c r="O127" s="1">
        <v>6095</v>
      </c>
      <c r="P127" s="1">
        <v>1</v>
      </c>
    </row>
    <row r="128" spans="1:16">
      <c r="A128" s="1">
        <f>A127+1</f>
        <v>127</v>
      </c>
      <c r="B128" s="1">
        <v>1</v>
      </c>
      <c r="C128" s="1">
        <v>2</v>
      </c>
      <c r="D128" s="1">
        <v>3</v>
      </c>
      <c r="E128" s="1">
        <v>4</v>
      </c>
      <c r="F128" s="15">
        <v>4</v>
      </c>
      <c r="G128" s="1">
        <v>6</v>
      </c>
      <c r="H128" s="1">
        <v>14018.5</v>
      </c>
      <c r="I128" s="1">
        <f t="shared" si="8"/>
        <v>12460.888888888889</v>
      </c>
      <c r="J128" s="1">
        <f t="shared" si="14"/>
        <v>1557.6111111111111</v>
      </c>
      <c r="K128" s="8">
        <f t="shared" si="15"/>
        <v>0.1111111111111111</v>
      </c>
      <c r="L128" s="1" t="s">
        <v>3</v>
      </c>
      <c r="M128" s="1">
        <v>0</v>
      </c>
      <c r="N128" s="1">
        <v>1</v>
      </c>
      <c r="O128" s="1">
        <v>6095</v>
      </c>
      <c r="P128" s="1">
        <v>1</v>
      </c>
    </row>
    <row r="129" spans="1:16">
      <c r="A129" s="1">
        <f t="shared" ref="A129:A159" si="16">A128+1</f>
        <v>128</v>
      </c>
      <c r="B129" s="1">
        <v>1</v>
      </c>
      <c r="C129" s="1">
        <v>2</v>
      </c>
      <c r="D129" s="1">
        <v>3</v>
      </c>
      <c r="E129" s="1">
        <v>4</v>
      </c>
      <c r="F129" s="15">
        <v>4</v>
      </c>
      <c r="G129" s="1">
        <v>6</v>
      </c>
      <c r="H129" s="1">
        <v>14018.5</v>
      </c>
      <c r="I129" s="1">
        <f t="shared" si="8"/>
        <v>12460.888888888889</v>
      </c>
      <c r="J129" s="1">
        <f t="shared" si="14"/>
        <v>1557.6111111111111</v>
      </c>
      <c r="K129" s="8">
        <f t="shared" si="15"/>
        <v>0.1111111111111111</v>
      </c>
      <c r="L129" s="1" t="s">
        <v>3</v>
      </c>
      <c r="M129" s="1">
        <v>0</v>
      </c>
      <c r="N129" s="1">
        <v>1</v>
      </c>
      <c r="O129" s="1">
        <v>6095</v>
      </c>
      <c r="P129" s="1">
        <v>1</v>
      </c>
    </row>
    <row r="130" spans="1:16">
      <c r="A130" s="1">
        <f t="shared" si="16"/>
        <v>129</v>
      </c>
      <c r="B130" s="1">
        <v>1</v>
      </c>
      <c r="C130" s="1">
        <v>2</v>
      </c>
      <c r="D130" s="1">
        <v>3</v>
      </c>
      <c r="E130" s="1">
        <v>4</v>
      </c>
      <c r="F130" s="15">
        <v>4</v>
      </c>
      <c r="G130" s="1">
        <v>6</v>
      </c>
      <c r="H130" s="1">
        <v>14018.5</v>
      </c>
      <c r="I130" s="1">
        <f t="shared" si="8"/>
        <v>12460.888888888889</v>
      </c>
      <c r="J130" s="1">
        <f t="shared" si="14"/>
        <v>1557.6111111111111</v>
      </c>
      <c r="K130" s="8">
        <f t="shared" si="15"/>
        <v>0.1111111111111111</v>
      </c>
      <c r="L130" s="1" t="s">
        <v>3</v>
      </c>
      <c r="M130" s="1">
        <v>0</v>
      </c>
      <c r="N130" s="1">
        <v>1</v>
      </c>
      <c r="O130" s="1">
        <v>6095</v>
      </c>
      <c r="P130" s="1">
        <v>1</v>
      </c>
    </row>
    <row r="131" spans="1:16">
      <c r="A131" s="1">
        <f t="shared" si="16"/>
        <v>130</v>
      </c>
      <c r="B131" s="1">
        <v>1</v>
      </c>
      <c r="C131" s="1">
        <v>2</v>
      </c>
      <c r="D131" s="1">
        <v>3</v>
      </c>
      <c r="E131" s="1">
        <v>4</v>
      </c>
      <c r="F131" s="15">
        <v>4</v>
      </c>
      <c r="G131" s="1">
        <v>7</v>
      </c>
      <c r="H131" s="1">
        <v>52858.6</v>
      </c>
      <c r="I131" s="1">
        <f t="shared" si="8"/>
        <v>44512.505263157895</v>
      </c>
      <c r="J131" s="1">
        <f t="shared" si="14"/>
        <v>8346.0947368421039</v>
      </c>
      <c r="K131" s="8">
        <f>3/19</f>
        <v>0.15789473684210525</v>
      </c>
      <c r="L131" s="1" t="s">
        <v>3</v>
      </c>
      <c r="M131" s="1">
        <v>1</v>
      </c>
      <c r="N131" s="1">
        <v>1</v>
      </c>
      <c r="O131" s="1">
        <v>22982</v>
      </c>
      <c r="P131" s="1">
        <v>5</v>
      </c>
    </row>
    <row r="132" spans="1:16">
      <c r="A132" s="1">
        <f t="shared" si="16"/>
        <v>131</v>
      </c>
      <c r="B132" s="1">
        <v>1</v>
      </c>
      <c r="C132" s="1">
        <v>2</v>
      </c>
      <c r="D132" s="1">
        <v>3</v>
      </c>
      <c r="E132" s="1">
        <v>4</v>
      </c>
      <c r="F132" s="15">
        <v>4</v>
      </c>
      <c r="G132" s="1">
        <v>7</v>
      </c>
      <c r="H132" s="1">
        <v>52858.6</v>
      </c>
      <c r="I132" s="1">
        <f t="shared" si="8"/>
        <v>44512.505263157895</v>
      </c>
      <c r="J132" s="1">
        <f t="shared" ref="J132:J150" si="17">K132*H132</f>
        <v>8346.0947368421039</v>
      </c>
      <c r="K132" s="8">
        <f t="shared" ref="K132:K149" si="18">3/19</f>
        <v>0.15789473684210525</v>
      </c>
      <c r="L132" s="1" t="s">
        <v>3</v>
      </c>
      <c r="M132" s="1">
        <v>0</v>
      </c>
      <c r="N132" s="1">
        <v>1</v>
      </c>
      <c r="O132" s="1">
        <v>22982</v>
      </c>
      <c r="P132" s="1">
        <v>5</v>
      </c>
    </row>
    <row r="133" spans="1:16">
      <c r="A133" s="1">
        <f t="shared" si="16"/>
        <v>132</v>
      </c>
      <c r="B133" s="1">
        <v>1</v>
      </c>
      <c r="C133" s="1">
        <v>2</v>
      </c>
      <c r="D133" s="1">
        <v>3</v>
      </c>
      <c r="E133" s="1">
        <v>4</v>
      </c>
      <c r="F133" s="15">
        <v>4</v>
      </c>
      <c r="G133" s="1">
        <v>7</v>
      </c>
      <c r="H133" s="1">
        <v>52858.6</v>
      </c>
      <c r="I133" s="1">
        <f t="shared" ref="I133:I196" si="19">H133-J133</f>
        <v>44512.505263157895</v>
      </c>
      <c r="J133" s="1">
        <f t="shared" si="17"/>
        <v>8346.0947368421039</v>
      </c>
      <c r="K133" s="8">
        <f t="shared" si="18"/>
        <v>0.15789473684210525</v>
      </c>
      <c r="L133" s="1" t="s">
        <v>3</v>
      </c>
      <c r="M133" s="1">
        <v>0</v>
      </c>
      <c r="N133" s="1">
        <v>1</v>
      </c>
      <c r="O133" s="1">
        <v>22982</v>
      </c>
      <c r="P133" s="1">
        <v>5</v>
      </c>
    </row>
    <row r="134" spans="1:16">
      <c r="A134" s="1">
        <f t="shared" si="16"/>
        <v>133</v>
      </c>
      <c r="B134" s="1">
        <v>1</v>
      </c>
      <c r="C134" s="1">
        <v>2</v>
      </c>
      <c r="D134" s="1">
        <v>3</v>
      </c>
      <c r="E134" s="1">
        <v>4</v>
      </c>
      <c r="F134" s="15">
        <v>4</v>
      </c>
      <c r="G134" s="1">
        <v>7</v>
      </c>
      <c r="H134" s="1">
        <v>52858.6</v>
      </c>
      <c r="I134" s="1">
        <f t="shared" si="19"/>
        <v>44512.505263157895</v>
      </c>
      <c r="J134" s="1">
        <f t="shared" si="17"/>
        <v>8346.0947368421039</v>
      </c>
      <c r="K134" s="8">
        <f t="shared" si="18"/>
        <v>0.15789473684210525</v>
      </c>
      <c r="L134" s="1" t="s">
        <v>3</v>
      </c>
      <c r="M134" s="1">
        <v>0</v>
      </c>
      <c r="N134" s="1">
        <v>1</v>
      </c>
      <c r="O134" s="1">
        <v>22982</v>
      </c>
      <c r="P134" s="1">
        <v>5</v>
      </c>
    </row>
    <row r="135" spans="1:16">
      <c r="A135" s="1">
        <f t="shared" si="16"/>
        <v>134</v>
      </c>
      <c r="B135" s="1">
        <v>1</v>
      </c>
      <c r="C135" s="1">
        <v>2</v>
      </c>
      <c r="D135" s="1">
        <v>3</v>
      </c>
      <c r="E135" s="1">
        <v>4</v>
      </c>
      <c r="F135" s="15">
        <v>4</v>
      </c>
      <c r="G135" s="1">
        <v>7</v>
      </c>
      <c r="H135" s="1">
        <v>52858.6</v>
      </c>
      <c r="I135" s="1">
        <f t="shared" si="19"/>
        <v>44512.505263157895</v>
      </c>
      <c r="J135" s="1">
        <f t="shared" si="17"/>
        <v>8346.0947368421039</v>
      </c>
      <c r="K135" s="8">
        <f t="shared" si="18"/>
        <v>0.15789473684210525</v>
      </c>
      <c r="L135" s="1" t="s">
        <v>3</v>
      </c>
      <c r="M135" s="1">
        <v>0</v>
      </c>
      <c r="N135" s="1">
        <v>1</v>
      </c>
      <c r="O135" s="1">
        <v>22982</v>
      </c>
      <c r="P135" s="1">
        <v>5</v>
      </c>
    </row>
    <row r="136" spans="1:16">
      <c r="A136" s="1">
        <f t="shared" si="16"/>
        <v>135</v>
      </c>
      <c r="B136" s="1">
        <v>1</v>
      </c>
      <c r="C136" s="1">
        <v>2</v>
      </c>
      <c r="D136" s="1">
        <v>3</v>
      </c>
      <c r="E136" s="1">
        <v>4</v>
      </c>
      <c r="F136" s="15">
        <v>4</v>
      </c>
      <c r="G136" s="1">
        <v>7</v>
      </c>
      <c r="H136" s="1">
        <v>52858.6</v>
      </c>
      <c r="I136" s="1">
        <f t="shared" si="19"/>
        <v>44512.505263157895</v>
      </c>
      <c r="J136" s="1">
        <f t="shared" si="17"/>
        <v>8346.0947368421039</v>
      </c>
      <c r="K136" s="8">
        <f t="shared" si="18"/>
        <v>0.15789473684210525</v>
      </c>
      <c r="L136" s="1" t="s">
        <v>3</v>
      </c>
      <c r="M136" s="1">
        <v>0</v>
      </c>
      <c r="N136" s="1">
        <v>1</v>
      </c>
      <c r="O136" s="1">
        <v>22982</v>
      </c>
      <c r="P136" s="1">
        <v>5</v>
      </c>
    </row>
    <row r="137" spans="1:16">
      <c r="A137" s="1">
        <f t="shared" si="16"/>
        <v>136</v>
      </c>
      <c r="B137" s="1">
        <v>1</v>
      </c>
      <c r="C137" s="1">
        <v>2</v>
      </c>
      <c r="D137" s="1">
        <v>3</v>
      </c>
      <c r="E137" s="1">
        <v>4</v>
      </c>
      <c r="F137" s="15">
        <v>4</v>
      </c>
      <c r="G137" s="1">
        <v>7</v>
      </c>
      <c r="H137" s="1">
        <v>52858.6</v>
      </c>
      <c r="I137" s="1">
        <f t="shared" si="19"/>
        <v>44512.505263157895</v>
      </c>
      <c r="J137" s="1">
        <f t="shared" si="17"/>
        <v>8346.0947368421039</v>
      </c>
      <c r="K137" s="8">
        <f t="shared" si="18"/>
        <v>0.15789473684210525</v>
      </c>
      <c r="L137" s="1" t="s">
        <v>3</v>
      </c>
      <c r="M137" s="1">
        <v>0</v>
      </c>
      <c r="N137" s="1">
        <v>1</v>
      </c>
      <c r="O137" s="1">
        <v>22982</v>
      </c>
      <c r="P137" s="1">
        <v>5</v>
      </c>
    </row>
    <row r="138" spans="1:16">
      <c r="A138" s="1">
        <f t="shared" si="16"/>
        <v>137</v>
      </c>
      <c r="B138" s="1">
        <v>1</v>
      </c>
      <c r="C138" s="1">
        <v>2</v>
      </c>
      <c r="D138" s="1">
        <v>3</v>
      </c>
      <c r="E138" s="1">
        <v>4</v>
      </c>
      <c r="F138" s="15">
        <v>4</v>
      </c>
      <c r="G138" s="1">
        <v>7</v>
      </c>
      <c r="H138" s="1">
        <v>52858.6</v>
      </c>
      <c r="I138" s="1">
        <f t="shared" si="19"/>
        <v>44512.505263157895</v>
      </c>
      <c r="J138" s="1">
        <f t="shared" si="17"/>
        <v>8346.0947368421039</v>
      </c>
      <c r="K138" s="8">
        <f t="shared" si="18"/>
        <v>0.15789473684210525</v>
      </c>
      <c r="L138" s="1" t="s">
        <v>3</v>
      </c>
      <c r="M138" s="1">
        <v>0</v>
      </c>
      <c r="N138" s="1">
        <v>1</v>
      </c>
      <c r="O138" s="1">
        <v>22982</v>
      </c>
      <c r="P138" s="1">
        <v>5</v>
      </c>
    </row>
    <row r="139" spans="1:16">
      <c r="A139" s="1">
        <f t="shared" si="16"/>
        <v>138</v>
      </c>
      <c r="B139" s="1">
        <v>1</v>
      </c>
      <c r="C139" s="1">
        <v>2</v>
      </c>
      <c r="D139" s="1">
        <v>3</v>
      </c>
      <c r="E139" s="1">
        <v>4</v>
      </c>
      <c r="F139" s="15">
        <v>4</v>
      </c>
      <c r="G139" s="1">
        <v>7</v>
      </c>
      <c r="H139" s="1">
        <v>52858.6</v>
      </c>
      <c r="I139" s="1">
        <f t="shared" si="19"/>
        <v>44512.505263157895</v>
      </c>
      <c r="J139" s="1">
        <f t="shared" si="17"/>
        <v>8346.0947368421039</v>
      </c>
      <c r="K139" s="8">
        <f t="shared" si="18"/>
        <v>0.15789473684210525</v>
      </c>
      <c r="L139" s="1" t="s">
        <v>3</v>
      </c>
      <c r="M139" s="1">
        <v>0</v>
      </c>
      <c r="N139" s="1">
        <v>1</v>
      </c>
      <c r="O139" s="1">
        <v>22982</v>
      </c>
      <c r="P139" s="1">
        <v>5</v>
      </c>
    </row>
    <row r="140" spans="1:16">
      <c r="A140" s="1">
        <f t="shared" si="16"/>
        <v>139</v>
      </c>
      <c r="B140" s="1">
        <v>1</v>
      </c>
      <c r="C140" s="1">
        <v>2</v>
      </c>
      <c r="D140" s="1">
        <v>3</v>
      </c>
      <c r="E140" s="1">
        <v>4</v>
      </c>
      <c r="F140" s="15">
        <v>4</v>
      </c>
      <c r="G140" s="1">
        <v>7</v>
      </c>
      <c r="H140" s="1">
        <v>52858.6</v>
      </c>
      <c r="I140" s="1">
        <f t="shared" si="19"/>
        <v>44512.505263157895</v>
      </c>
      <c r="J140" s="1">
        <f t="shared" si="17"/>
        <v>8346.0947368421039</v>
      </c>
      <c r="K140" s="8">
        <f t="shared" si="18"/>
        <v>0.15789473684210525</v>
      </c>
      <c r="L140" s="1" t="s">
        <v>3</v>
      </c>
      <c r="M140" s="1">
        <v>0</v>
      </c>
      <c r="N140" s="1">
        <v>1</v>
      </c>
      <c r="O140" s="1">
        <v>22982</v>
      </c>
      <c r="P140" s="1">
        <v>5</v>
      </c>
    </row>
    <row r="141" spans="1:16">
      <c r="A141" s="1">
        <f t="shared" si="16"/>
        <v>140</v>
      </c>
      <c r="B141" s="1">
        <v>1</v>
      </c>
      <c r="C141" s="1">
        <v>2</v>
      </c>
      <c r="D141" s="1">
        <v>3</v>
      </c>
      <c r="E141" s="1">
        <v>4</v>
      </c>
      <c r="F141" s="15">
        <v>4</v>
      </c>
      <c r="G141" s="1">
        <v>7</v>
      </c>
      <c r="H141" s="1">
        <v>52858.6</v>
      </c>
      <c r="I141" s="1">
        <f t="shared" si="19"/>
        <v>44512.505263157895</v>
      </c>
      <c r="J141" s="1">
        <f t="shared" si="17"/>
        <v>8346.0947368421039</v>
      </c>
      <c r="K141" s="8">
        <f t="shared" si="18"/>
        <v>0.15789473684210525</v>
      </c>
      <c r="L141" s="1" t="s">
        <v>3</v>
      </c>
      <c r="M141" s="1">
        <v>0</v>
      </c>
      <c r="N141" s="1">
        <v>1</v>
      </c>
      <c r="O141" s="1">
        <v>22982</v>
      </c>
      <c r="P141" s="1">
        <v>5</v>
      </c>
    </row>
    <row r="142" spans="1:16">
      <c r="A142" s="1">
        <f t="shared" si="16"/>
        <v>141</v>
      </c>
      <c r="B142" s="1">
        <v>1</v>
      </c>
      <c r="C142" s="1">
        <v>2</v>
      </c>
      <c r="D142" s="1">
        <v>3</v>
      </c>
      <c r="E142" s="1">
        <v>4</v>
      </c>
      <c r="F142" s="15">
        <v>4</v>
      </c>
      <c r="G142" s="1">
        <v>7</v>
      </c>
      <c r="H142" s="1">
        <v>52858.6</v>
      </c>
      <c r="I142" s="1">
        <f t="shared" si="19"/>
        <v>44512.505263157895</v>
      </c>
      <c r="J142" s="1">
        <f t="shared" si="17"/>
        <v>8346.0947368421039</v>
      </c>
      <c r="K142" s="8">
        <f t="shared" si="18"/>
        <v>0.15789473684210525</v>
      </c>
      <c r="L142" s="1" t="s">
        <v>3</v>
      </c>
      <c r="M142" s="1">
        <v>0</v>
      </c>
      <c r="N142" s="1">
        <v>1</v>
      </c>
      <c r="O142" s="1">
        <v>22982</v>
      </c>
      <c r="P142" s="1">
        <v>5</v>
      </c>
    </row>
    <row r="143" spans="1:16">
      <c r="A143" s="1">
        <f t="shared" si="16"/>
        <v>142</v>
      </c>
      <c r="B143" s="1">
        <v>1</v>
      </c>
      <c r="C143" s="1">
        <v>2</v>
      </c>
      <c r="D143" s="1">
        <v>3</v>
      </c>
      <c r="E143" s="1">
        <v>4</v>
      </c>
      <c r="F143" s="15">
        <v>4</v>
      </c>
      <c r="G143" s="1">
        <v>7</v>
      </c>
      <c r="H143" s="1">
        <v>52858.6</v>
      </c>
      <c r="I143" s="1">
        <f t="shared" si="19"/>
        <v>44512.505263157895</v>
      </c>
      <c r="J143" s="1">
        <f t="shared" si="17"/>
        <v>8346.0947368421039</v>
      </c>
      <c r="K143" s="8">
        <f t="shared" si="18"/>
        <v>0.15789473684210525</v>
      </c>
      <c r="L143" s="1" t="s">
        <v>3</v>
      </c>
      <c r="M143" s="1">
        <v>0</v>
      </c>
      <c r="N143" s="1">
        <v>1</v>
      </c>
      <c r="O143" s="1">
        <v>22982</v>
      </c>
      <c r="P143" s="1">
        <v>5</v>
      </c>
    </row>
    <row r="144" spans="1:16">
      <c r="A144" s="1">
        <f t="shared" si="16"/>
        <v>143</v>
      </c>
      <c r="B144" s="1">
        <v>1</v>
      </c>
      <c r="C144" s="1">
        <v>2</v>
      </c>
      <c r="D144" s="1">
        <v>3</v>
      </c>
      <c r="E144" s="1">
        <v>4</v>
      </c>
      <c r="F144" s="15">
        <v>4</v>
      </c>
      <c r="G144" s="1">
        <v>7</v>
      </c>
      <c r="H144" s="1">
        <v>52858.6</v>
      </c>
      <c r="I144" s="1">
        <f t="shared" si="19"/>
        <v>44512.505263157895</v>
      </c>
      <c r="J144" s="1">
        <f t="shared" si="17"/>
        <v>8346.0947368421039</v>
      </c>
      <c r="K144" s="8">
        <f t="shared" si="18"/>
        <v>0.15789473684210525</v>
      </c>
      <c r="L144" s="1" t="s">
        <v>3</v>
      </c>
      <c r="M144" s="1">
        <v>0</v>
      </c>
      <c r="N144" s="1">
        <v>1</v>
      </c>
      <c r="O144" s="1">
        <v>22982</v>
      </c>
      <c r="P144" s="1">
        <v>5</v>
      </c>
    </row>
    <row r="145" spans="1:16">
      <c r="A145" s="1">
        <f t="shared" si="16"/>
        <v>144</v>
      </c>
      <c r="B145" s="1">
        <v>1</v>
      </c>
      <c r="C145" s="1">
        <v>2</v>
      </c>
      <c r="D145" s="1">
        <v>3</v>
      </c>
      <c r="E145" s="1">
        <v>4</v>
      </c>
      <c r="F145" s="15">
        <v>4</v>
      </c>
      <c r="G145" s="1">
        <v>7</v>
      </c>
      <c r="H145" s="1">
        <v>52858.6</v>
      </c>
      <c r="I145" s="1">
        <f t="shared" si="19"/>
        <v>44512.505263157895</v>
      </c>
      <c r="J145" s="1">
        <f t="shared" si="17"/>
        <v>8346.0947368421039</v>
      </c>
      <c r="K145" s="8">
        <f t="shared" si="18"/>
        <v>0.15789473684210525</v>
      </c>
      <c r="L145" s="1" t="s">
        <v>3</v>
      </c>
      <c r="M145" s="1">
        <v>0</v>
      </c>
      <c r="N145" s="1">
        <v>1</v>
      </c>
      <c r="O145" s="1">
        <v>22982</v>
      </c>
      <c r="P145" s="1">
        <v>5</v>
      </c>
    </row>
    <row r="146" spans="1:16">
      <c r="A146" s="1">
        <f t="shared" si="16"/>
        <v>145</v>
      </c>
      <c r="B146" s="1">
        <v>1</v>
      </c>
      <c r="C146" s="1">
        <v>2</v>
      </c>
      <c r="D146" s="1">
        <v>3</v>
      </c>
      <c r="E146" s="1">
        <v>4</v>
      </c>
      <c r="F146" s="15">
        <v>4</v>
      </c>
      <c r="G146" s="1">
        <v>7</v>
      </c>
      <c r="H146" s="1">
        <v>52858.6</v>
      </c>
      <c r="I146" s="1">
        <f t="shared" si="19"/>
        <v>44512.505263157895</v>
      </c>
      <c r="J146" s="1">
        <f t="shared" si="17"/>
        <v>8346.0947368421039</v>
      </c>
      <c r="K146" s="8">
        <f t="shared" si="18"/>
        <v>0.15789473684210525</v>
      </c>
      <c r="L146" s="1" t="s">
        <v>3</v>
      </c>
      <c r="M146" s="1">
        <v>0</v>
      </c>
      <c r="N146" s="1">
        <v>1</v>
      </c>
      <c r="O146" s="1">
        <v>22982</v>
      </c>
      <c r="P146" s="1">
        <v>5</v>
      </c>
    </row>
    <row r="147" spans="1:16">
      <c r="A147" s="1">
        <f t="shared" si="16"/>
        <v>146</v>
      </c>
      <c r="B147" s="1">
        <v>1</v>
      </c>
      <c r="C147" s="1">
        <v>2</v>
      </c>
      <c r="D147" s="1">
        <v>3</v>
      </c>
      <c r="E147" s="1">
        <v>4</v>
      </c>
      <c r="F147" s="15">
        <v>4</v>
      </c>
      <c r="G147" s="1">
        <v>7</v>
      </c>
      <c r="H147" s="1">
        <v>52858.6</v>
      </c>
      <c r="I147" s="1">
        <f t="shared" si="19"/>
        <v>44512.505263157895</v>
      </c>
      <c r="J147" s="1">
        <f t="shared" si="17"/>
        <v>8346.0947368421039</v>
      </c>
      <c r="K147" s="8">
        <f t="shared" si="18"/>
        <v>0.15789473684210525</v>
      </c>
      <c r="L147" s="1" t="s">
        <v>3</v>
      </c>
      <c r="M147" s="1">
        <v>1</v>
      </c>
      <c r="N147" s="1">
        <v>1</v>
      </c>
      <c r="O147" s="1">
        <v>22982</v>
      </c>
      <c r="P147" s="1">
        <v>5</v>
      </c>
    </row>
    <row r="148" spans="1:16">
      <c r="A148" s="1">
        <f t="shared" si="16"/>
        <v>147</v>
      </c>
      <c r="B148" s="1">
        <v>1</v>
      </c>
      <c r="C148" s="1">
        <v>2</v>
      </c>
      <c r="D148" s="1">
        <v>3</v>
      </c>
      <c r="E148" s="1">
        <v>4</v>
      </c>
      <c r="F148" s="15">
        <v>4</v>
      </c>
      <c r="G148" s="1">
        <v>7</v>
      </c>
      <c r="H148" s="1">
        <v>52858.6</v>
      </c>
      <c r="I148" s="1">
        <f t="shared" si="19"/>
        <v>44512.505263157895</v>
      </c>
      <c r="J148" s="1">
        <f t="shared" si="17"/>
        <v>8346.0947368421039</v>
      </c>
      <c r="K148" s="8">
        <f t="shared" si="18"/>
        <v>0.15789473684210525</v>
      </c>
      <c r="L148" s="1" t="s">
        <v>3</v>
      </c>
      <c r="M148" s="1">
        <v>0</v>
      </c>
      <c r="N148" s="1">
        <v>1</v>
      </c>
      <c r="O148" s="1">
        <v>22982</v>
      </c>
      <c r="P148" s="1">
        <v>5</v>
      </c>
    </row>
    <row r="149" spans="1:16">
      <c r="A149" s="1">
        <f t="shared" si="16"/>
        <v>148</v>
      </c>
      <c r="B149" s="1">
        <v>1</v>
      </c>
      <c r="C149" s="1">
        <v>2</v>
      </c>
      <c r="D149" s="1">
        <v>3</v>
      </c>
      <c r="E149" s="1">
        <v>4</v>
      </c>
      <c r="F149" s="15">
        <v>4</v>
      </c>
      <c r="G149" s="1">
        <v>7</v>
      </c>
      <c r="H149" s="1">
        <v>52858.6</v>
      </c>
      <c r="I149" s="1">
        <f t="shared" si="19"/>
        <v>44512.505263157895</v>
      </c>
      <c r="J149" s="1">
        <f t="shared" si="17"/>
        <v>8346.0947368421039</v>
      </c>
      <c r="K149" s="8">
        <f t="shared" si="18"/>
        <v>0.15789473684210525</v>
      </c>
      <c r="L149" s="1" t="s">
        <v>3</v>
      </c>
      <c r="M149" s="1">
        <v>1</v>
      </c>
      <c r="N149" s="1">
        <v>1</v>
      </c>
      <c r="O149" s="1">
        <v>22982</v>
      </c>
      <c r="P149" s="1">
        <v>5</v>
      </c>
    </row>
    <row r="150" spans="1:16">
      <c r="A150" s="1">
        <f t="shared" si="16"/>
        <v>149</v>
      </c>
      <c r="B150" s="1">
        <v>1</v>
      </c>
      <c r="C150" s="1">
        <v>2</v>
      </c>
      <c r="D150" s="1">
        <v>3</v>
      </c>
      <c r="E150" s="1">
        <v>4</v>
      </c>
      <c r="F150" s="15">
        <v>5</v>
      </c>
      <c r="G150" s="1">
        <v>8</v>
      </c>
      <c r="H150" s="1">
        <v>23324.3</v>
      </c>
      <c r="I150" s="1">
        <f t="shared" si="19"/>
        <v>19541.981081081081</v>
      </c>
      <c r="J150" s="1">
        <f t="shared" si="17"/>
        <v>3782.3189189189188</v>
      </c>
      <c r="K150" s="8">
        <f>6/37</f>
        <v>0.16216216216216217</v>
      </c>
      <c r="L150" s="1" t="s">
        <v>3</v>
      </c>
      <c r="M150" s="1">
        <v>0</v>
      </c>
      <c r="N150" s="1">
        <v>1</v>
      </c>
      <c r="O150" s="1">
        <v>10141</v>
      </c>
      <c r="P150" s="1">
        <v>2</v>
      </c>
    </row>
    <row r="151" spans="1:16">
      <c r="A151" s="1">
        <f t="shared" si="16"/>
        <v>150</v>
      </c>
      <c r="B151" s="1">
        <v>1</v>
      </c>
      <c r="C151" s="1">
        <v>2</v>
      </c>
      <c r="D151" s="1">
        <v>3</v>
      </c>
      <c r="E151" s="1">
        <v>4</v>
      </c>
      <c r="F151" s="15">
        <v>5</v>
      </c>
      <c r="G151" s="1">
        <v>8</v>
      </c>
      <c r="H151" s="1">
        <v>23324.3</v>
      </c>
      <c r="I151" s="1">
        <f t="shared" si="19"/>
        <v>19541.981081081081</v>
      </c>
      <c r="J151" s="1">
        <f t="shared" ref="J151:J187" si="20">K151*H151</f>
        <v>3782.3189189189188</v>
      </c>
      <c r="K151" s="8">
        <f t="shared" ref="K151:K186" si="21">6/37</f>
        <v>0.16216216216216217</v>
      </c>
      <c r="L151" s="1" t="s">
        <v>3</v>
      </c>
      <c r="M151" s="1">
        <v>0</v>
      </c>
      <c r="N151" s="1">
        <v>1</v>
      </c>
      <c r="O151" s="1">
        <v>10141</v>
      </c>
      <c r="P151" s="1">
        <v>2</v>
      </c>
    </row>
    <row r="152" spans="1:16">
      <c r="A152" s="1">
        <f t="shared" si="16"/>
        <v>151</v>
      </c>
      <c r="B152" s="1">
        <v>1</v>
      </c>
      <c r="C152" s="1">
        <v>2</v>
      </c>
      <c r="D152" s="1">
        <v>3</v>
      </c>
      <c r="E152" s="1">
        <v>4</v>
      </c>
      <c r="F152" s="15">
        <v>5</v>
      </c>
      <c r="G152" s="1">
        <v>8</v>
      </c>
      <c r="H152" s="1">
        <v>23324.3</v>
      </c>
      <c r="I152" s="1">
        <f t="shared" si="19"/>
        <v>19541.981081081081</v>
      </c>
      <c r="J152" s="1">
        <f t="shared" si="20"/>
        <v>3782.3189189189188</v>
      </c>
      <c r="K152" s="8">
        <f t="shared" si="21"/>
        <v>0.16216216216216217</v>
      </c>
      <c r="L152" s="1" t="s">
        <v>3</v>
      </c>
      <c r="M152" s="1">
        <v>0</v>
      </c>
      <c r="N152" s="1">
        <v>1</v>
      </c>
      <c r="O152" s="1">
        <v>10141</v>
      </c>
      <c r="P152" s="1">
        <v>2</v>
      </c>
    </row>
    <row r="153" spans="1:16">
      <c r="A153" s="1">
        <f t="shared" si="16"/>
        <v>152</v>
      </c>
      <c r="B153" s="1">
        <v>1</v>
      </c>
      <c r="C153" s="1">
        <v>2</v>
      </c>
      <c r="D153" s="1">
        <v>3</v>
      </c>
      <c r="E153" s="1">
        <v>4</v>
      </c>
      <c r="F153" s="15">
        <v>5</v>
      </c>
      <c r="G153" s="1">
        <v>8</v>
      </c>
      <c r="H153" s="1">
        <v>23324.3</v>
      </c>
      <c r="I153" s="1">
        <f t="shared" si="19"/>
        <v>19541.981081081081</v>
      </c>
      <c r="J153" s="1">
        <f t="shared" si="20"/>
        <v>3782.3189189189188</v>
      </c>
      <c r="K153" s="8">
        <f t="shared" si="21"/>
        <v>0.16216216216216217</v>
      </c>
      <c r="L153" s="1" t="s">
        <v>3</v>
      </c>
      <c r="M153" s="1">
        <v>0</v>
      </c>
      <c r="N153" s="1">
        <v>1</v>
      </c>
      <c r="O153" s="1">
        <v>10141</v>
      </c>
      <c r="P153" s="1">
        <v>2</v>
      </c>
    </row>
    <row r="154" spans="1:16">
      <c r="A154" s="1">
        <f t="shared" si="16"/>
        <v>153</v>
      </c>
      <c r="B154" s="1">
        <v>1</v>
      </c>
      <c r="C154" s="1">
        <v>2</v>
      </c>
      <c r="D154" s="1">
        <v>3</v>
      </c>
      <c r="E154" s="1">
        <v>4</v>
      </c>
      <c r="F154" s="15">
        <v>5</v>
      </c>
      <c r="G154" s="1">
        <v>8</v>
      </c>
      <c r="H154" s="1">
        <v>23324.3</v>
      </c>
      <c r="I154" s="1">
        <f t="shared" si="19"/>
        <v>19541.981081081081</v>
      </c>
      <c r="J154" s="1">
        <f t="shared" si="20"/>
        <v>3782.3189189189188</v>
      </c>
      <c r="K154" s="8">
        <f t="shared" si="21"/>
        <v>0.16216216216216217</v>
      </c>
      <c r="L154" s="1">
        <v>2</v>
      </c>
      <c r="M154" s="1">
        <v>0</v>
      </c>
      <c r="N154" s="1">
        <v>1</v>
      </c>
      <c r="O154" s="1">
        <v>10141</v>
      </c>
      <c r="P154" s="1">
        <v>2</v>
      </c>
    </row>
    <row r="155" spans="1:16">
      <c r="A155" s="1">
        <f t="shared" si="16"/>
        <v>154</v>
      </c>
      <c r="B155" s="1">
        <v>1</v>
      </c>
      <c r="C155" s="1">
        <v>2</v>
      </c>
      <c r="D155" s="1">
        <v>3</v>
      </c>
      <c r="E155" s="1">
        <v>4</v>
      </c>
      <c r="F155" s="15">
        <v>5</v>
      </c>
      <c r="G155" s="1">
        <v>8</v>
      </c>
      <c r="H155" s="1">
        <v>23324.3</v>
      </c>
      <c r="I155" s="1">
        <f t="shared" si="19"/>
        <v>19541.981081081081</v>
      </c>
      <c r="J155" s="1">
        <f t="shared" si="20"/>
        <v>3782.3189189189188</v>
      </c>
      <c r="K155" s="8">
        <f t="shared" si="21"/>
        <v>0.16216216216216217</v>
      </c>
      <c r="L155" s="1">
        <v>2</v>
      </c>
      <c r="M155" s="1">
        <v>1</v>
      </c>
      <c r="N155" s="1">
        <v>1</v>
      </c>
      <c r="O155" s="1">
        <v>10141</v>
      </c>
      <c r="P155" s="1">
        <v>2</v>
      </c>
    </row>
    <row r="156" spans="1:16">
      <c r="A156" s="1">
        <f t="shared" si="16"/>
        <v>155</v>
      </c>
      <c r="B156" s="1">
        <v>1</v>
      </c>
      <c r="C156" s="1">
        <v>2</v>
      </c>
      <c r="D156" s="1">
        <v>3</v>
      </c>
      <c r="E156" s="1">
        <v>4</v>
      </c>
      <c r="F156" s="15">
        <v>5</v>
      </c>
      <c r="G156" s="1">
        <v>8</v>
      </c>
      <c r="H156" s="1">
        <v>23324.3</v>
      </c>
      <c r="I156" s="1">
        <f t="shared" si="19"/>
        <v>19541.981081081081</v>
      </c>
      <c r="J156" s="1">
        <f t="shared" si="20"/>
        <v>3782.3189189189188</v>
      </c>
      <c r="K156" s="8">
        <f t="shared" si="21"/>
        <v>0.16216216216216217</v>
      </c>
      <c r="L156" s="1">
        <v>2</v>
      </c>
      <c r="M156" s="1">
        <v>1</v>
      </c>
      <c r="N156" s="1">
        <v>1</v>
      </c>
      <c r="O156" s="1">
        <v>10141</v>
      </c>
      <c r="P156" s="1">
        <v>2</v>
      </c>
    </row>
    <row r="157" spans="1:16">
      <c r="A157" s="1">
        <f t="shared" si="16"/>
        <v>156</v>
      </c>
      <c r="B157" s="1">
        <v>1</v>
      </c>
      <c r="C157" s="1">
        <v>2</v>
      </c>
      <c r="D157" s="1">
        <v>3</v>
      </c>
      <c r="E157" s="1">
        <v>4</v>
      </c>
      <c r="F157" s="15">
        <v>5</v>
      </c>
      <c r="G157" s="1">
        <v>8</v>
      </c>
      <c r="H157" s="1">
        <v>23324.3</v>
      </c>
      <c r="I157" s="1">
        <f t="shared" si="19"/>
        <v>19541.981081081081</v>
      </c>
      <c r="J157" s="1">
        <f t="shared" si="20"/>
        <v>3782.3189189189188</v>
      </c>
      <c r="K157" s="8">
        <f t="shared" si="21"/>
        <v>0.16216216216216217</v>
      </c>
      <c r="L157" s="1">
        <v>2</v>
      </c>
      <c r="M157" s="1">
        <v>0</v>
      </c>
      <c r="N157" s="1">
        <v>1</v>
      </c>
      <c r="O157" s="1">
        <v>10141</v>
      </c>
      <c r="P157" s="1">
        <v>2</v>
      </c>
    </row>
    <row r="158" spans="1:16">
      <c r="A158" s="1">
        <f t="shared" si="16"/>
        <v>157</v>
      </c>
      <c r="B158" s="1">
        <v>1</v>
      </c>
      <c r="C158" s="1">
        <v>2</v>
      </c>
      <c r="D158" s="1">
        <v>3</v>
      </c>
      <c r="E158" s="1">
        <v>4</v>
      </c>
      <c r="F158" s="15">
        <v>5</v>
      </c>
      <c r="G158" s="1">
        <v>8</v>
      </c>
      <c r="H158" s="1">
        <v>23324.3</v>
      </c>
      <c r="I158" s="1">
        <f t="shared" si="19"/>
        <v>19541.981081081081</v>
      </c>
      <c r="J158" s="1">
        <f t="shared" si="20"/>
        <v>3782.3189189189188</v>
      </c>
      <c r="K158" s="8">
        <f t="shared" si="21"/>
        <v>0.16216216216216217</v>
      </c>
      <c r="L158" s="1">
        <v>2</v>
      </c>
      <c r="M158" s="1">
        <v>0</v>
      </c>
      <c r="N158" s="1">
        <v>1</v>
      </c>
      <c r="O158" s="1">
        <v>10141</v>
      </c>
      <c r="P158" s="1">
        <v>2</v>
      </c>
    </row>
    <row r="159" spans="1:16">
      <c r="A159" s="1">
        <f t="shared" si="16"/>
        <v>158</v>
      </c>
      <c r="B159" s="1">
        <v>1</v>
      </c>
      <c r="C159" s="1">
        <v>2</v>
      </c>
      <c r="D159" s="1">
        <v>3</v>
      </c>
      <c r="E159" s="1">
        <v>4</v>
      </c>
      <c r="F159" s="15">
        <v>5</v>
      </c>
      <c r="G159" s="1">
        <v>8</v>
      </c>
      <c r="H159" s="1">
        <v>23324.3</v>
      </c>
      <c r="I159" s="1">
        <f t="shared" si="19"/>
        <v>19541.981081081081</v>
      </c>
      <c r="J159" s="1">
        <f t="shared" si="20"/>
        <v>3782.3189189189188</v>
      </c>
      <c r="K159" s="8">
        <f t="shared" si="21"/>
        <v>0.16216216216216217</v>
      </c>
      <c r="L159" s="1">
        <v>2</v>
      </c>
      <c r="M159" s="1">
        <v>1</v>
      </c>
      <c r="N159" s="1">
        <v>1</v>
      </c>
      <c r="O159" s="1">
        <v>10141</v>
      </c>
      <c r="P159" s="1">
        <v>2</v>
      </c>
    </row>
    <row r="160" spans="1:16">
      <c r="A160" s="1">
        <f>A159+1</f>
        <v>159</v>
      </c>
      <c r="B160" s="1">
        <v>1</v>
      </c>
      <c r="C160" s="1">
        <v>2</v>
      </c>
      <c r="D160" s="1">
        <v>3</v>
      </c>
      <c r="E160" s="1">
        <v>4</v>
      </c>
      <c r="F160" s="15">
        <v>5</v>
      </c>
      <c r="G160" s="1">
        <v>8</v>
      </c>
      <c r="H160" s="1">
        <v>23324.3</v>
      </c>
      <c r="I160" s="1">
        <f t="shared" si="19"/>
        <v>19541.981081081081</v>
      </c>
      <c r="J160" s="1">
        <f t="shared" si="20"/>
        <v>3782.3189189189188</v>
      </c>
      <c r="K160" s="8">
        <f t="shared" si="21"/>
        <v>0.16216216216216217</v>
      </c>
      <c r="L160" s="1">
        <v>2</v>
      </c>
      <c r="M160" s="1">
        <v>0</v>
      </c>
      <c r="N160" s="1">
        <v>1</v>
      </c>
      <c r="O160" s="1">
        <v>10141</v>
      </c>
      <c r="P160" s="1">
        <v>2</v>
      </c>
    </row>
    <row r="161" spans="1:16">
      <c r="A161" s="1">
        <f t="shared" ref="A161:A194" si="22">A160+1</f>
        <v>160</v>
      </c>
      <c r="B161" s="1">
        <v>1</v>
      </c>
      <c r="C161" s="1">
        <v>2</v>
      </c>
      <c r="D161" s="1">
        <v>3</v>
      </c>
      <c r="E161" s="1">
        <v>4</v>
      </c>
      <c r="F161" s="15">
        <v>5</v>
      </c>
      <c r="G161" s="1">
        <v>8</v>
      </c>
      <c r="H161" s="1">
        <v>23324.3</v>
      </c>
      <c r="I161" s="1">
        <f t="shared" si="19"/>
        <v>19541.981081081081</v>
      </c>
      <c r="J161" s="1">
        <f t="shared" si="20"/>
        <v>3782.3189189189188</v>
      </c>
      <c r="K161" s="8">
        <f t="shared" si="21"/>
        <v>0.16216216216216217</v>
      </c>
      <c r="L161" s="1">
        <v>2</v>
      </c>
      <c r="M161" s="1">
        <v>0</v>
      </c>
      <c r="N161" s="1">
        <v>1</v>
      </c>
      <c r="O161" s="1">
        <v>10141</v>
      </c>
      <c r="P161" s="1">
        <v>2</v>
      </c>
    </row>
    <row r="162" spans="1:16">
      <c r="A162" s="1">
        <f t="shared" si="22"/>
        <v>161</v>
      </c>
      <c r="B162" s="1">
        <v>1</v>
      </c>
      <c r="C162" s="1">
        <v>2</v>
      </c>
      <c r="D162" s="1">
        <v>3</v>
      </c>
      <c r="E162" s="1">
        <v>4</v>
      </c>
      <c r="F162" s="15">
        <v>5</v>
      </c>
      <c r="G162" s="1">
        <v>8</v>
      </c>
      <c r="H162" s="1">
        <v>23324.3</v>
      </c>
      <c r="I162" s="1">
        <f t="shared" si="19"/>
        <v>19541.981081081081</v>
      </c>
      <c r="J162" s="1">
        <f t="shared" si="20"/>
        <v>3782.3189189189188</v>
      </c>
      <c r="K162" s="8">
        <f t="shared" si="21"/>
        <v>0.16216216216216217</v>
      </c>
      <c r="L162" s="1">
        <v>2</v>
      </c>
      <c r="M162" s="1">
        <v>0</v>
      </c>
      <c r="N162" s="1">
        <v>1</v>
      </c>
      <c r="O162" s="1">
        <v>10141</v>
      </c>
      <c r="P162" s="1">
        <v>2</v>
      </c>
    </row>
    <row r="163" spans="1:16">
      <c r="A163" s="1">
        <f t="shared" si="22"/>
        <v>162</v>
      </c>
      <c r="B163" s="1">
        <v>1</v>
      </c>
      <c r="C163" s="1">
        <v>2</v>
      </c>
      <c r="D163" s="1">
        <v>3</v>
      </c>
      <c r="E163" s="1">
        <v>4</v>
      </c>
      <c r="F163" s="15">
        <v>5</v>
      </c>
      <c r="G163" s="1">
        <v>8</v>
      </c>
      <c r="H163" s="1">
        <v>23324.3</v>
      </c>
      <c r="I163" s="1">
        <f t="shared" si="19"/>
        <v>19541.981081081081</v>
      </c>
      <c r="J163" s="1">
        <f t="shared" si="20"/>
        <v>3782.3189189189188</v>
      </c>
      <c r="K163" s="8">
        <f t="shared" si="21"/>
        <v>0.16216216216216217</v>
      </c>
      <c r="L163" s="1">
        <v>2</v>
      </c>
      <c r="M163" s="1">
        <v>0</v>
      </c>
      <c r="N163" s="1">
        <v>1</v>
      </c>
      <c r="O163" s="1">
        <v>10141</v>
      </c>
      <c r="P163" s="1">
        <v>2</v>
      </c>
    </row>
    <row r="164" spans="1:16">
      <c r="A164" s="1">
        <f t="shared" si="22"/>
        <v>163</v>
      </c>
      <c r="B164" s="1">
        <v>1</v>
      </c>
      <c r="C164" s="1">
        <v>2</v>
      </c>
      <c r="D164" s="1">
        <v>3</v>
      </c>
      <c r="E164" s="1">
        <v>4</v>
      </c>
      <c r="F164" s="15">
        <v>5</v>
      </c>
      <c r="G164" s="1">
        <v>8</v>
      </c>
      <c r="H164" s="1">
        <v>23324.3</v>
      </c>
      <c r="I164" s="1">
        <f t="shared" si="19"/>
        <v>19541.981081081081</v>
      </c>
      <c r="J164" s="1">
        <f t="shared" si="20"/>
        <v>3782.3189189189188</v>
      </c>
      <c r="K164" s="8">
        <f t="shared" si="21"/>
        <v>0.16216216216216217</v>
      </c>
      <c r="L164" s="1">
        <v>2</v>
      </c>
      <c r="M164" s="1">
        <v>0</v>
      </c>
      <c r="N164" s="1">
        <v>1</v>
      </c>
      <c r="O164" s="1">
        <v>10141</v>
      </c>
      <c r="P164" s="1">
        <v>2</v>
      </c>
    </row>
    <row r="165" spans="1:16">
      <c r="A165" s="1">
        <f t="shared" si="22"/>
        <v>164</v>
      </c>
      <c r="B165" s="1">
        <v>1</v>
      </c>
      <c r="C165" s="1">
        <v>2</v>
      </c>
      <c r="D165" s="1">
        <v>3</v>
      </c>
      <c r="E165" s="1">
        <v>4</v>
      </c>
      <c r="F165" s="15">
        <v>5</v>
      </c>
      <c r="G165" s="1">
        <v>8</v>
      </c>
      <c r="H165" s="1">
        <v>23324.3</v>
      </c>
      <c r="I165" s="1">
        <f t="shared" si="19"/>
        <v>19541.981081081081</v>
      </c>
      <c r="J165" s="1">
        <f t="shared" si="20"/>
        <v>3782.3189189189188</v>
      </c>
      <c r="K165" s="8">
        <f t="shared" si="21"/>
        <v>0.16216216216216217</v>
      </c>
      <c r="L165" s="1">
        <v>2</v>
      </c>
      <c r="M165" s="1">
        <v>0</v>
      </c>
      <c r="N165" s="1">
        <v>1</v>
      </c>
      <c r="O165" s="1">
        <v>10141</v>
      </c>
      <c r="P165" s="1">
        <v>2</v>
      </c>
    </row>
    <row r="166" spans="1:16">
      <c r="A166" s="1">
        <f t="shared" si="22"/>
        <v>165</v>
      </c>
      <c r="B166" s="1">
        <v>1</v>
      </c>
      <c r="C166" s="1">
        <v>2</v>
      </c>
      <c r="D166" s="1">
        <v>3</v>
      </c>
      <c r="E166" s="1">
        <v>4</v>
      </c>
      <c r="F166" s="15">
        <v>5</v>
      </c>
      <c r="G166" s="1">
        <v>8</v>
      </c>
      <c r="H166" s="1">
        <v>23324.3</v>
      </c>
      <c r="I166" s="1">
        <f t="shared" si="19"/>
        <v>19541.981081081081</v>
      </c>
      <c r="J166" s="1">
        <f t="shared" si="20"/>
        <v>3782.3189189189188</v>
      </c>
      <c r="K166" s="8">
        <f t="shared" si="21"/>
        <v>0.16216216216216217</v>
      </c>
      <c r="L166" s="1">
        <v>2</v>
      </c>
      <c r="M166" s="1">
        <v>0</v>
      </c>
      <c r="N166" s="1">
        <v>1</v>
      </c>
      <c r="O166" s="1">
        <v>10141</v>
      </c>
      <c r="P166" s="1">
        <v>2</v>
      </c>
    </row>
    <row r="167" spans="1:16">
      <c r="A167" s="1">
        <f t="shared" si="22"/>
        <v>166</v>
      </c>
      <c r="B167" s="1">
        <v>1</v>
      </c>
      <c r="C167" s="1">
        <v>2</v>
      </c>
      <c r="D167" s="1">
        <v>3</v>
      </c>
      <c r="E167" s="1">
        <v>4</v>
      </c>
      <c r="F167" s="15">
        <v>5</v>
      </c>
      <c r="G167" s="1">
        <v>8</v>
      </c>
      <c r="H167" s="1">
        <v>23324.3</v>
      </c>
      <c r="I167" s="1">
        <f t="shared" si="19"/>
        <v>19541.981081081081</v>
      </c>
      <c r="J167" s="1">
        <f t="shared" si="20"/>
        <v>3782.3189189189188</v>
      </c>
      <c r="K167" s="8">
        <f t="shared" si="21"/>
        <v>0.16216216216216217</v>
      </c>
      <c r="L167" s="1">
        <v>2</v>
      </c>
      <c r="M167" s="1">
        <v>0</v>
      </c>
      <c r="N167" s="1">
        <v>1</v>
      </c>
      <c r="O167" s="1">
        <v>10141</v>
      </c>
      <c r="P167" s="1">
        <v>2</v>
      </c>
    </row>
    <row r="168" spans="1:16">
      <c r="A168" s="1">
        <f t="shared" si="22"/>
        <v>167</v>
      </c>
      <c r="B168" s="1">
        <v>1</v>
      </c>
      <c r="C168" s="1">
        <v>2</v>
      </c>
      <c r="D168" s="1">
        <v>3</v>
      </c>
      <c r="E168" s="1">
        <v>4</v>
      </c>
      <c r="F168" s="15">
        <v>5</v>
      </c>
      <c r="G168" s="1">
        <v>8</v>
      </c>
      <c r="H168" s="1">
        <v>23324.3</v>
      </c>
      <c r="I168" s="1">
        <f t="shared" si="19"/>
        <v>19541.981081081081</v>
      </c>
      <c r="J168" s="1">
        <f t="shared" si="20"/>
        <v>3782.3189189189188</v>
      </c>
      <c r="K168" s="8">
        <f t="shared" si="21"/>
        <v>0.16216216216216217</v>
      </c>
      <c r="L168" s="1">
        <v>2</v>
      </c>
      <c r="M168" s="1">
        <v>0</v>
      </c>
      <c r="N168" s="1">
        <v>1</v>
      </c>
      <c r="O168" s="1">
        <v>10141</v>
      </c>
      <c r="P168" s="1">
        <v>2</v>
      </c>
    </row>
    <row r="169" spans="1:16">
      <c r="A169" s="1">
        <f t="shared" si="22"/>
        <v>168</v>
      </c>
      <c r="B169" s="1">
        <v>1</v>
      </c>
      <c r="C169" s="1">
        <v>2</v>
      </c>
      <c r="D169" s="1">
        <v>3</v>
      </c>
      <c r="E169" s="1">
        <v>4</v>
      </c>
      <c r="F169" s="15">
        <v>5</v>
      </c>
      <c r="G169" s="1">
        <v>8</v>
      </c>
      <c r="H169" s="1">
        <v>23324.3</v>
      </c>
      <c r="I169" s="1">
        <f t="shared" si="19"/>
        <v>19541.981081081081</v>
      </c>
      <c r="J169" s="1">
        <f t="shared" si="20"/>
        <v>3782.3189189189188</v>
      </c>
      <c r="K169" s="8">
        <f t="shared" si="21"/>
        <v>0.16216216216216217</v>
      </c>
      <c r="L169" s="1">
        <v>2</v>
      </c>
      <c r="M169" s="1">
        <v>0</v>
      </c>
      <c r="N169" s="1">
        <v>1</v>
      </c>
      <c r="O169" s="1">
        <v>10141</v>
      </c>
      <c r="P169" s="1">
        <v>2</v>
      </c>
    </row>
    <row r="170" spans="1:16">
      <c r="A170" s="1">
        <f t="shared" si="22"/>
        <v>169</v>
      </c>
      <c r="B170" s="1">
        <v>1</v>
      </c>
      <c r="C170" s="1">
        <v>2</v>
      </c>
      <c r="D170" s="1">
        <v>3</v>
      </c>
      <c r="E170" s="1">
        <v>4</v>
      </c>
      <c r="F170" s="15">
        <v>5</v>
      </c>
      <c r="G170" s="1">
        <v>8</v>
      </c>
      <c r="H170" s="1">
        <v>23324.3</v>
      </c>
      <c r="I170" s="1">
        <f t="shared" si="19"/>
        <v>19541.981081081081</v>
      </c>
      <c r="J170" s="1">
        <f t="shared" si="20"/>
        <v>3782.3189189189188</v>
      </c>
      <c r="K170" s="8">
        <f t="shared" si="21"/>
        <v>0.16216216216216217</v>
      </c>
      <c r="L170" s="1">
        <v>2</v>
      </c>
      <c r="M170" s="1">
        <v>0</v>
      </c>
      <c r="N170" s="1">
        <v>1</v>
      </c>
      <c r="O170" s="1">
        <v>10141</v>
      </c>
      <c r="P170" s="1">
        <v>2</v>
      </c>
    </row>
    <row r="171" spans="1:16">
      <c r="A171" s="1">
        <f t="shared" si="22"/>
        <v>170</v>
      </c>
      <c r="B171" s="1">
        <v>1</v>
      </c>
      <c r="C171" s="1">
        <v>2</v>
      </c>
      <c r="D171" s="1">
        <v>3</v>
      </c>
      <c r="E171" s="1">
        <v>4</v>
      </c>
      <c r="F171" s="15">
        <v>5</v>
      </c>
      <c r="G171" s="1">
        <v>8</v>
      </c>
      <c r="H171" s="1">
        <v>23324.3</v>
      </c>
      <c r="I171" s="1">
        <f t="shared" si="19"/>
        <v>19541.981081081081</v>
      </c>
      <c r="J171" s="1">
        <f t="shared" si="20"/>
        <v>3782.3189189189188</v>
      </c>
      <c r="K171" s="8">
        <f t="shared" si="21"/>
        <v>0.16216216216216217</v>
      </c>
      <c r="L171" s="1">
        <v>2</v>
      </c>
      <c r="M171" s="1">
        <v>1</v>
      </c>
      <c r="N171" s="1">
        <v>1</v>
      </c>
      <c r="O171" s="1">
        <v>10141</v>
      </c>
      <c r="P171" s="1">
        <v>2</v>
      </c>
    </row>
    <row r="172" spans="1:16">
      <c r="A172" s="1">
        <f t="shared" si="22"/>
        <v>171</v>
      </c>
      <c r="B172" s="1">
        <v>1</v>
      </c>
      <c r="C172" s="1">
        <v>2</v>
      </c>
      <c r="D172" s="1">
        <v>3</v>
      </c>
      <c r="E172" s="1">
        <v>4</v>
      </c>
      <c r="F172" s="15">
        <v>5</v>
      </c>
      <c r="G172" s="1">
        <v>8</v>
      </c>
      <c r="H172" s="1">
        <v>23324.3</v>
      </c>
      <c r="I172" s="1">
        <f t="shared" si="19"/>
        <v>19541.981081081081</v>
      </c>
      <c r="J172" s="1">
        <f t="shared" si="20"/>
        <v>3782.3189189189188</v>
      </c>
      <c r="K172" s="8">
        <f t="shared" si="21"/>
        <v>0.16216216216216217</v>
      </c>
      <c r="L172" s="1">
        <v>2</v>
      </c>
      <c r="M172" s="1">
        <v>0</v>
      </c>
      <c r="N172" s="1">
        <v>1</v>
      </c>
      <c r="O172" s="1">
        <v>10141</v>
      </c>
      <c r="P172" s="1">
        <v>2</v>
      </c>
    </row>
    <row r="173" spans="1:16">
      <c r="A173" s="1">
        <f t="shared" si="22"/>
        <v>172</v>
      </c>
      <c r="B173" s="1">
        <v>1</v>
      </c>
      <c r="C173" s="1">
        <v>2</v>
      </c>
      <c r="D173" s="1">
        <v>3</v>
      </c>
      <c r="E173" s="1">
        <v>4</v>
      </c>
      <c r="F173" s="15">
        <v>5</v>
      </c>
      <c r="G173" s="1">
        <v>8</v>
      </c>
      <c r="H173" s="1">
        <v>23324.3</v>
      </c>
      <c r="I173" s="1">
        <f t="shared" si="19"/>
        <v>19541.981081081081</v>
      </c>
      <c r="J173" s="1">
        <f t="shared" si="20"/>
        <v>3782.3189189189188</v>
      </c>
      <c r="K173" s="8">
        <f t="shared" si="21"/>
        <v>0.16216216216216217</v>
      </c>
      <c r="L173" s="1">
        <v>2</v>
      </c>
      <c r="M173" s="1">
        <v>0</v>
      </c>
      <c r="N173" s="1">
        <v>1</v>
      </c>
      <c r="O173" s="1">
        <v>10141</v>
      </c>
      <c r="P173" s="1">
        <v>2</v>
      </c>
    </row>
    <row r="174" spans="1:16">
      <c r="A174" s="1">
        <f t="shared" si="22"/>
        <v>173</v>
      </c>
      <c r="B174" s="1">
        <v>1</v>
      </c>
      <c r="C174" s="1">
        <v>2</v>
      </c>
      <c r="D174" s="1">
        <v>3</v>
      </c>
      <c r="E174" s="1">
        <v>4</v>
      </c>
      <c r="F174" s="15">
        <v>5</v>
      </c>
      <c r="G174" s="1">
        <v>8</v>
      </c>
      <c r="H174" s="1">
        <v>23324.3</v>
      </c>
      <c r="I174" s="1">
        <f t="shared" si="19"/>
        <v>19541.981081081081</v>
      </c>
      <c r="J174" s="1">
        <f t="shared" si="20"/>
        <v>3782.3189189189188</v>
      </c>
      <c r="K174" s="8">
        <f t="shared" si="21"/>
        <v>0.16216216216216217</v>
      </c>
      <c r="L174" s="1">
        <v>2</v>
      </c>
      <c r="M174" s="1">
        <v>0</v>
      </c>
      <c r="N174" s="1">
        <v>1</v>
      </c>
      <c r="O174" s="1">
        <v>10141</v>
      </c>
      <c r="P174" s="1">
        <v>2</v>
      </c>
    </row>
    <row r="175" spans="1:16">
      <c r="A175" s="1">
        <f t="shared" si="22"/>
        <v>174</v>
      </c>
      <c r="B175" s="1">
        <v>1</v>
      </c>
      <c r="C175" s="1">
        <v>2</v>
      </c>
      <c r="D175" s="1">
        <v>3</v>
      </c>
      <c r="E175" s="1">
        <v>4</v>
      </c>
      <c r="F175" s="15">
        <v>5</v>
      </c>
      <c r="G175" s="1">
        <v>8</v>
      </c>
      <c r="H175" s="1">
        <v>23324.3</v>
      </c>
      <c r="I175" s="1">
        <f t="shared" si="19"/>
        <v>19541.981081081081</v>
      </c>
      <c r="J175" s="1">
        <f t="shared" si="20"/>
        <v>3782.3189189189188</v>
      </c>
      <c r="K175" s="8">
        <f t="shared" si="21"/>
        <v>0.16216216216216217</v>
      </c>
      <c r="L175" s="1">
        <v>2</v>
      </c>
      <c r="M175" s="1">
        <v>0</v>
      </c>
      <c r="N175" s="1">
        <v>1</v>
      </c>
      <c r="O175" s="1">
        <v>10141</v>
      </c>
      <c r="P175" s="1">
        <v>2</v>
      </c>
    </row>
    <row r="176" spans="1:16">
      <c r="A176" s="1">
        <f t="shared" si="22"/>
        <v>175</v>
      </c>
      <c r="B176" s="1">
        <v>1</v>
      </c>
      <c r="C176" s="1">
        <v>2</v>
      </c>
      <c r="D176" s="1">
        <v>3</v>
      </c>
      <c r="E176" s="1">
        <v>4</v>
      </c>
      <c r="F176" s="15">
        <v>5</v>
      </c>
      <c r="G176" s="1">
        <v>8</v>
      </c>
      <c r="H176" s="1">
        <v>23324.3</v>
      </c>
      <c r="I176" s="1">
        <f t="shared" si="19"/>
        <v>19541.981081081081</v>
      </c>
      <c r="J176" s="1">
        <f t="shared" si="20"/>
        <v>3782.3189189189188</v>
      </c>
      <c r="K176" s="8">
        <f t="shared" si="21"/>
        <v>0.16216216216216217</v>
      </c>
      <c r="L176" s="1">
        <v>2</v>
      </c>
      <c r="M176" s="1">
        <v>0</v>
      </c>
      <c r="N176" s="1">
        <v>1</v>
      </c>
      <c r="O176" s="1">
        <v>10141</v>
      </c>
      <c r="P176" s="1">
        <v>2</v>
      </c>
    </row>
    <row r="177" spans="1:16">
      <c r="A177" s="1">
        <f t="shared" si="22"/>
        <v>176</v>
      </c>
      <c r="B177" s="1">
        <v>1</v>
      </c>
      <c r="C177" s="1">
        <v>2</v>
      </c>
      <c r="D177" s="1">
        <v>3</v>
      </c>
      <c r="E177" s="1">
        <v>4</v>
      </c>
      <c r="F177" s="15">
        <v>5</v>
      </c>
      <c r="G177" s="1">
        <v>8</v>
      </c>
      <c r="H177" s="1">
        <v>23324.3</v>
      </c>
      <c r="I177" s="1">
        <f t="shared" si="19"/>
        <v>19541.981081081081</v>
      </c>
      <c r="J177" s="1">
        <f t="shared" si="20"/>
        <v>3782.3189189189188</v>
      </c>
      <c r="K177" s="8">
        <f t="shared" si="21"/>
        <v>0.16216216216216217</v>
      </c>
      <c r="L177" s="1">
        <v>2</v>
      </c>
      <c r="M177" s="1">
        <v>0</v>
      </c>
      <c r="N177" s="1">
        <v>1</v>
      </c>
      <c r="O177" s="1">
        <v>10141</v>
      </c>
      <c r="P177" s="1">
        <v>2</v>
      </c>
    </row>
    <row r="178" spans="1:16">
      <c r="A178" s="1">
        <f t="shared" si="22"/>
        <v>177</v>
      </c>
      <c r="B178" s="1">
        <v>1</v>
      </c>
      <c r="C178" s="1">
        <v>2</v>
      </c>
      <c r="D178" s="1">
        <v>3</v>
      </c>
      <c r="E178" s="1">
        <v>4</v>
      </c>
      <c r="F178" s="15">
        <v>5</v>
      </c>
      <c r="G178" s="1">
        <v>8</v>
      </c>
      <c r="H178" s="1">
        <v>23324.3</v>
      </c>
      <c r="I178" s="1">
        <f t="shared" si="19"/>
        <v>19541.981081081081</v>
      </c>
      <c r="J178" s="1">
        <f t="shared" si="20"/>
        <v>3782.3189189189188</v>
      </c>
      <c r="K178" s="8">
        <f t="shared" si="21"/>
        <v>0.16216216216216217</v>
      </c>
      <c r="L178" s="1">
        <v>2</v>
      </c>
      <c r="M178" s="1">
        <v>1</v>
      </c>
      <c r="N178" s="1">
        <v>1</v>
      </c>
      <c r="O178" s="1">
        <v>10141</v>
      </c>
      <c r="P178" s="1">
        <v>2</v>
      </c>
    </row>
    <row r="179" spans="1:16">
      <c r="A179" s="1">
        <f t="shared" si="22"/>
        <v>178</v>
      </c>
      <c r="B179" s="1">
        <v>1</v>
      </c>
      <c r="C179" s="1">
        <v>2</v>
      </c>
      <c r="D179" s="1">
        <v>3</v>
      </c>
      <c r="E179" s="1">
        <v>4</v>
      </c>
      <c r="F179" s="15">
        <v>5</v>
      </c>
      <c r="G179" s="1">
        <v>8</v>
      </c>
      <c r="H179" s="1">
        <v>23324.3</v>
      </c>
      <c r="I179" s="1">
        <f t="shared" si="19"/>
        <v>19541.981081081081</v>
      </c>
      <c r="J179" s="1">
        <f t="shared" si="20"/>
        <v>3782.3189189189188</v>
      </c>
      <c r="K179" s="8">
        <f t="shared" si="21"/>
        <v>0.16216216216216217</v>
      </c>
      <c r="L179" s="1">
        <v>2</v>
      </c>
      <c r="M179" s="1">
        <v>0</v>
      </c>
      <c r="N179" s="1">
        <v>1</v>
      </c>
      <c r="O179" s="1">
        <v>10141</v>
      </c>
      <c r="P179" s="1">
        <v>2</v>
      </c>
    </row>
    <row r="180" spans="1:16">
      <c r="A180" s="1">
        <f t="shared" si="22"/>
        <v>179</v>
      </c>
      <c r="B180" s="1">
        <v>1</v>
      </c>
      <c r="C180" s="1">
        <v>2</v>
      </c>
      <c r="D180" s="1">
        <v>3</v>
      </c>
      <c r="E180" s="1">
        <v>4</v>
      </c>
      <c r="F180" s="15">
        <v>5</v>
      </c>
      <c r="G180" s="1">
        <v>8</v>
      </c>
      <c r="H180" s="1">
        <v>23324.3</v>
      </c>
      <c r="I180" s="1">
        <f t="shared" si="19"/>
        <v>19541.981081081081</v>
      </c>
      <c r="J180" s="1">
        <f t="shared" si="20"/>
        <v>3782.3189189189188</v>
      </c>
      <c r="K180" s="8">
        <f t="shared" si="21"/>
        <v>0.16216216216216217</v>
      </c>
      <c r="L180" s="1">
        <v>2</v>
      </c>
      <c r="M180" s="1">
        <v>0</v>
      </c>
      <c r="N180" s="1">
        <v>1</v>
      </c>
      <c r="O180" s="1">
        <v>10141</v>
      </c>
      <c r="P180" s="1">
        <v>2</v>
      </c>
    </row>
    <row r="181" spans="1:16">
      <c r="A181" s="1">
        <f t="shared" si="22"/>
        <v>180</v>
      </c>
      <c r="B181" s="1">
        <v>1</v>
      </c>
      <c r="C181" s="1">
        <v>2</v>
      </c>
      <c r="D181" s="1">
        <v>3</v>
      </c>
      <c r="E181" s="1">
        <v>4</v>
      </c>
      <c r="F181" s="15">
        <v>5</v>
      </c>
      <c r="G181" s="1">
        <v>8</v>
      </c>
      <c r="H181" s="1">
        <v>23324.3</v>
      </c>
      <c r="I181" s="1">
        <f t="shared" si="19"/>
        <v>19541.981081081081</v>
      </c>
      <c r="J181" s="1">
        <f t="shared" si="20"/>
        <v>3782.3189189189188</v>
      </c>
      <c r="K181" s="8">
        <f t="shared" si="21"/>
        <v>0.16216216216216217</v>
      </c>
      <c r="L181" s="1">
        <v>2</v>
      </c>
      <c r="M181" s="1">
        <v>0</v>
      </c>
      <c r="N181" s="1">
        <v>1</v>
      </c>
      <c r="O181" s="1">
        <v>10141</v>
      </c>
      <c r="P181" s="1">
        <v>2</v>
      </c>
    </row>
    <row r="182" spans="1:16">
      <c r="A182" s="1">
        <f t="shared" si="22"/>
        <v>181</v>
      </c>
      <c r="B182" s="1">
        <v>1</v>
      </c>
      <c r="C182" s="1">
        <v>2</v>
      </c>
      <c r="D182" s="1">
        <v>3</v>
      </c>
      <c r="E182" s="1">
        <v>4</v>
      </c>
      <c r="F182" s="15">
        <v>5</v>
      </c>
      <c r="G182" s="1">
        <v>8</v>
      </c>
      <c r="H182" s="1">
        <v>23324.3</v>
      </c>
      <c r="I182" s="1">
        <f t="shared" si="19"/>
        <v>19541.981081081081</v>
      </c>
      <c r="J182" s="1">
        <f t="shared" si="20"/>
        <v>3782.3189189189188</v>
      </c>
      <c r="K182" s="8">
        <f t="shared" si="21"/>
        <v>0.16216216216216217</v>
      </c>
      <c r="L182" s="1">
        <v>2</v>
      </c>
      <c r="M182" s="1">
        <v>0</v>
      </c>
      <c r="N182" s="1">
        <v>1</v>
      </c>
      <c r="O182" s="1">
        <v>10141</v>
      </c>
      <c r="P182" s="1">
        <v>2</v>
      </c>
    </row>
    <row r="183" spans="1:16">
      <c r="A183" s="1">
        <f t="shared" si="22"/>
        <v>182</v>
      </c>
      <c r="B183" s="1">
        <v>1</v>
      </c>
      <c r="C183" s="1">
        <v>2</v>
      </c>
      <c r="D183" s="1">
        <v>3</v>
      </c>
      <c r="E183" s="1">
        <v>4</v>
      </c>
      <c r="F183" s="15">
        <v>5</v>
      </c>
      <c r="G183" s="1">
        <v>8</v>
      </c>
      <c r="H183" s="1">
        <v>23324.3</v>
      </c>
      <c r="I183" s="1">
        <f t="shared" si="19"/>
        <v>19541.981081081081</v>
      </c>
      <c r="J183" s="1">
        <f t="shared" si="20"/>
        <v>3782.3189189189188</v>
      </c>
      <c r="K183" s="8">
        <f t="shared" si="21"/>
        <v>0.16216216216216217</v>
      </c>
      <c r="L183" s="1">
        <v>2</v>
      </c>
      <c r="M183" s="1">
        <v>0</v>
      </c>
      <c r="N183" s="1">
        <v>1</v>
      </c>
      <c r="O183" s="1">
        <v>10141</v>
      </c>
      <c r="P183" s="1">
        <v>2</v>
      </c>
    </row>
    <row r="184" spans="1:16">
      <c r="A184" s="1">
        <f t="shared" si="22"/>
        <v>183</v>
      </c>
      <c r="B184" s="1">
        <v>1</v>
      </c>
      <c r="C184" s="1">
        <v>2</v>
      </c>
      <c r="D184" s="1">
        <v>3</v>
      </c>
      <c r="E184" s="1">
        <v>4</v>
      </c>
      <c r="F184" s="15">
        <v>5</v>
      </c>
      <c r="G184" s="1">
        <v>8</v>
      </c>
      <c r="H184" s="1">
        <v>23324.3</v>
      </c>
      <c r="I184" s="1">
        <f t="shared" si="19"/>
        <v>19541.981081081081</v>
      </c>
      <c r="J184" s="1">
        <f t="shared" si="20"/>
        <v>3782.3189189189188</v>
      </c>
      <c r="K184" s="8">
        <f t="shared" si="21"/>
        <v>0.16216216216216217</v>
      </c>
      <c r="L184" s="1">
        <v>2</v>
      </c>
      <c r="M184" s="1">
        <v>1</v>
      </c>
      <c r="N184" s="1">
        <v>1</v>
      </c>
      <c r="O184" s="1">
        <v>10141</v>
      </c>
      <c r="P184" s="1">
        <v>2</v>
      </c>
    </row>
    <row r="185" spans="1:16">
      <c r="A185" s="1">
        <f t="shared" si="22"/>
        <v>184</v>
      </c>
      <c r="B185" s="1">
        <v>1</v>
      </c>
      <c r="C185" s="1">
        <v>2</v>
      </c>
      <c r="D185" s="1">
        <v>3</v>
      </c>
      <c r="E185" s="1">
        <v>4</v>
      </c>
      <c r="F185" s="15">
        <v>5</v>
      </c>
      <c r="G185" s="1">
        <v>8</v>
      </c>
      <c r="H185" s="1">
        <v>23324.3</v>
      </c>
      <c r="I185" s="1">
        <f t="shared" si="19"/>
        <v>19541.981081081081</v>
      </c>
      <c r="J185" s="1">
        <f t="shared" si="20"/>
        <v>3782.3189189189188</v>
      </c>
      <c r="K185" s="8">
        <f t="shared" si="21"/>
        <v>0.16216216216216217</v>
      </c>
      <c r="L185" s="1">
        <v>2</v>
      </c>
      <c r="M185" s="1">
        <v>0</v>
      </c>
      <c r="N185" s="1">
        <v>1</v>
      </c>
      <c r="O185" s="1">
        <v>10141</v>
      </c>
      <c r="P185" s="1">
        <v>2</v>
      </c>
    </row>
    <row r="186" spans="1:16">
      <c r="A186" s="1">
        <f t="shared" si="22"/>
        <v>185</v>
      </c>
      <c r="B186" s="1">
        <v>1</v>
      </c>
      <c r="C186" s="1">
        <v>2</v>
      </c>
      <c r="D186" s="1">
        <v>3</v>
      </c>
      <c r="E186" s="1">
        <v>4</v>
      </c>
      <c r="F186" s="15">
        <v>5</v>
      </c>
      <c r="G186" s="1">
        <v>8</v>
      </c>
      <c r="H186" s="1">
        <v>23324.3</v>
      </c>
      <c r="I186" s="1">
        <f t="shared" si="19"/>
        <v>19541.981081081081</v>
      </c>
      <c r="J186" s="1">
        <f t="shared" si="20"/>
        <v>3782.3189189189188</v>
      </c>
      <c r="K186" s="8">
        <f t="shared" si="21"/>
        <v>0.16216216216216217</v>
      </c>
      <c r="L186" s="1">
        <v>2</v>
      </c>
      <c r="M186" s="1">
        <v>0</v>
      </c>
      <c r="N186" s="1">
        <v>1</v>
      </c>
      <c r="O186" s="1">
        <v>10141</v>
      </c>
      <c r="P186" s="1">
        <v>2</v>
      </c>
    </row>
    <row r="187" spans="1:16">
      <c r="A187" s="1">
        <f t="shared" si="22"/>
        <v>186</v>
      </c>
      <c r="B187" s="1">
        <v>1</v>
      </c>
      <c r="C187" s="1">
        <v>2</v>
      </c>
      <c r="D187" s="1">
        <v>3</v>
      </c>
      <c r="E187" s="1">
        <v>4</v>
      </c>
      <c r="F187" s="15">
        <v>6</v>
      </c>
      <c r="G187" s="1">
        <v>9</v>
      </c>
      <c r="H187" s="14">
        <v>79869.8</v>
      </c>
      <c r="I187" s="1">
        <f t="shared" si="19"/>
        <v>69076.58378378379</v>
      </c>
      <c r="J187" s="1">
        <f t="shared" si="20"/>
        <v>10793.216216216217</v>
      </c>
      <c r="K187" s="8">
        <f>5/37</f>
        <v>0.13513513513513514</v>
      </c>
      <c r="L187" s="1">
        <v>2</v>
      </c>
      <c r="M187" s="1">
        <v>0</v>
      </c>
      <c r="N187" s="1">
        <v>1</v>
      </c>
      <c r="O187" s="1">
        <v>34726</v>
      </c>
      <c r="P187" s="9">
        <v>7</v>
      </c>
    </row>
    <row r="188" spans="1:16">
      <c r="A188" s="1">
        <f t="shared" si="22"/>
        <v>187</v>
      </c>
      <c r="B188" s="1">
        <v>1</v>
      </c>
      <c r="C188" s="1">
        <v>2</v>
      </c>
      <c r="D188" s="1">
        <v>3</v>
      </c>
      <c r="E188" s="1">
        <v>4</v>
      </c>
      <c r="F188" s="15">
        <v>6</v>
      </c>
      <c r="G188" s="1">
        <v>9</v>
      </c>
      <c r="H188" s="14">
        <v>79869.8</v>
      </c>
      <c r="I188" s="1">
        <f t="shared" si="19"/>
        <v>69076.58378378379</v>
      </c>
      <c r="J188" s="1">
        <f t="shared" ref="J188:J224" si="23">K188*H188</f>
        <v>10793.216216216217</v>
      </c>
      <c r="K188" s="8">
        <f t="shared" ref="K188:K223" si="24">5/37</f>
        <v>0.13513513513513514</v>
      </c>
      <c r="L188" s="1">
        <v>2</v>
      </c>
      <c r="M188" s="1">
        <v>0</v>
      </c>
      <c r="N188" s="1">
        <v>1</v>
      </c>
      <c r="O188" s="1">
        <v>34726</v>
      </c>
      <c r="P188" s="9">
        <v>7</v>
      </c>
    </row>
    <row r="189" spans="1:16">
      <c r="A189" s="1">
        <f t="shared" si="22"/>
        <v>188</v>
      </c>
      <c r="B189" s="1">
        <v>1</v>
      </c>
      <c r="C189" s="1">
        <v>2</v>
      </c>
      <c r="D189" s="1">
        <v>3</v>
      </c>
      <c r="E189" s="1">
        <v>4</v>
      </c>
      <c r="F189" s="15">
        <v>6</v>
      </c>
      <c r="G189" s="1">
        <v>9</v>
      </c>
      <c r="H189" s="14">
        <v>79869.8</v>
      </c>
      <c r="I189" s="1">
        <f t="shared" si="19"/>
        <v>69076.58378378379</v>
      </c>
      <c r="J189" s="1">
        <f t="shared" si="23"/>
        <v>10793.216216216217</v>
      </c>
      <c r="K189" s="8">
        <f t="shared" si="24"/>
        <v>0.13513513513513514</v>
      </c>
      <c r="L189" s="1">
        <v>2</v>
      </c>
      <c r="M189" s="1">
        <v>0</v>
      </c>
      <c r="N189" s="1">
        <v>1</v>
      </c>
      <c r="O189" s="1">
        <v>34726</v>
      </c>
      <c r="P189" s="9">
        <v>7</v>
      </c>
    </row>
    <row r="190" spans="1:16">
      <c r="A190" s="1">
        <f t="shared" si="22"/>
        <v>189</v>
      </c>
      <c r="B190" s="1">
        <v>1</v>
      </c>
      <c r="C190" s="1">
        <v>2</v>
      </c>
      <c r="D190" s="1">
        <v>3</v>
      </c>
      <c r="E190" s="1">
        <v>4</v>
      </c>
      <c r="F190" s="15">
        <v>6</v>
      </c>
      <c r="G190" s="1">
        <v>9</v>
      </c>
      <c r="H190" s="14">
        <v>79869.8</v>
      </c>
      <c r="I190" s="1">
        <f t="shared" si="19"/>
        <v>69076.58378378379</v>
      </c>
      <c r="J190" s="1">
        <f t="shared" si="23"/>
        <v>10793.216216216217</v>
      </c>
      <c r="K190" s="8">
        <f t="shared" si="24"/>
        <v>0.13513513513513514</v>
      </c>
      <c r="L190" s="1">
        <v>2</v>
      </c>
      <c r="M190" s="1">
        <v>0</v>
      </c>
      <c r="N190" s="1">
        <v>1</v>
      </c>
      <c r="O190" s="1">
        <v>34726</v>
      </c>
      <c r="P190" s="9">
        <v>7</v>
      </c>
    </row>
    <row r="191" spans="1:16">
      <c r="A191" s="1">
        <f t="shared" si="22"/>
        <v>190</v>
      </c>
      <c r="B191" s="1">
        <v>1</v>
      </c>
      <c r="C191" s="1">
        <v>2</v>
      </c>
      <c r="D191" s="1">
        <v>3</v>
      </c>
      <c r="E191" s="1">
        <v>4</v>
      </c>
      <c r="F191" s="15">
        <v>6</v>
      </c>
      <c r="G191" s="1">
        <v>9</v>
      </c>
      <c r="H191" s="14">
        <v>79869.8</v>
      </c>
      <c r="I191" s="1">
        <f t="shared" si="19"/>
        <v>69076.58378378379</v>
      </c>
      <c r="J191" s="1">
        <f t="shared" si="23"/>
        <v>10793.216216216217</v>
      </c>
      <c r="K191" s="8">
        <f t="shared" si="24"/>
        <v>0.13513513513513514</v>
      </c>
      <c r="L191" s="1">
        <v>2</v>
      </c>
      <c r="M191" s="1">
        <v>0</v>
      </c>
      <c r="N191" s="1">
        <v>1</v>
      </c>
      <c r="O191" s="1">
        <v>34726</v>
      </c>
      <c r="P191" s="9">
        <v>7</v>
      </c>
    </row>
    <row r="192" spans="1:16">
      <c r="A192" s="1">
        <f t="shared" si="22"/>
        <v>191</v>
      </c>
      <c r="B192" s="1">
        <v>1</v>
      </c>
      <c r="C192" s="1">
        <v>2</v>
      </c>
      <c r="D192" s="1">
        <v>3</v>
      </c>
      <c r="E192" s="1">
        <v>4</v>
      </c>
      <c r="F192" s="15">
        <v>6</v>
      </c>
      <c r="G192" s="1">
        <v>9</v>
      </c>
      <c r="H192" s="14">
        <v>79869.8</v>
      </c>
      <c r="I192" s="1">
        <f t="shared" si="19"/>
        <v>69076.58378378379</v>
      </c>
      <c r="J192" s="1">
        <f t="shared" si="23"/>
        <v>10793.216216216217</v>
      </c>
      <c r="K192" s="8">
        <f t="shared" si="24"/>
        <v>0.13513513513513514</v>
      </c>
      <c r="L192" s="1">
        <v>2</v>
      </c>
      <c r="M192" s="1">
        <v>0</v>
      </c>
      <c r="N192" s="1">
        <v>1</v>
      </c>
      <c r="O192" s="1">
        <v>34726</v>
      </c>
      <c r="P192" s="9">
        <v>7</v>
      </c>
    </row>
    <row r="193" spans="1:16">
      <c r="A193" s="1">
        <f t="shared" si="22"/>
        <v>192</v>
      </c>
      <c r="B193" s="1">
        <v>1</v>
      </c>
      <c r="C193" s="1">
        <v>2</v>
      </c>
      <c r="D193" s="1">
        <v>3</v>
      </c>
      <c r="E193" s="1">
        <v>4</v>
      </c>
      <c r="F193" s="15">
        <v>6</v>
      </c>
      <c r="G193" s="1">
        <v>9</v>
      </c>
      <c r="H193" s="14">
        <v>79869.8</v>
      </c>
      <c r="I193" s="1">
        <f t="shared" si="19"/>
        <v>69076.58378378379</v>
      </c>
      <c r="J193" s="1">
        <f t="shared" si="23"/>
        <v>10793.216216216217</v>
      </c>
      <c r="K193" s="8">
        <f t="shared" si="24"/>
        <v>0.13513513513513514</v>
      </c>
      <c r="L193" s="1">
        <v>2</v>
      </c>
      <c r="M193" s="1">
        <v>0</v>
      </c>
      <c r="N193" s="1">
        <v>1</v>
      </c>
      <c r="O193" s="1">
        <v>34726</v>
      </c>
      <c r="P193" s="9">
        <v>7</v>
      </c>
    </row>
    <row r="194" spans="1:16">
      <c r="A194" s="1">
        <f t="shared" si="22"/>
        <v>193</v>
      </c>
      <c r="B194" s="1">
        <v>1</v>
      </c>
      <c r="C194" s="1">
        <v>2</v>
      </c>
      <c r="D194" s="1">
        <v>3</v>
      </c>
      <c r="E194" s="1">
        <v>4</v>
      </c>
      <c r="F194" s="15">
        <v>6</v>
      </c>
      <c r="G194" s="1">
        <v>9</v>
      </c>
      <c r="H194" s="14">
        <v>79869.8</v>
      </c>
      <c r="I194" s="1">
        <f t="shared" si="19"/>
        <v>69076.58378378379</v>
      </c>
      <c r="J194" s="1">
        <f t="shared" si="23"/>
        <v>10793.216216216217</v>
      </c>
      <c r="K194" s="8">
        <f t="shared" si="24"/>
        <v>0.13513513513513514</v>
      </c>
      <c r="L194" s="1">
        <v>2</v>
      </c>
      <c r="M194" s="1">
        <v>0</v>
      </c>
      <c r="N194" s="1">
        <v>1</v>
      </c>
      <c r="O194" s="1">
        <v>34726</v>
      </c>
      <c r="P194" s="9">
        <v>7</v>
      </c>
    </row>
    <row r="195" spans="1:16">
      <c r="A195" s="1">
        <f>A194+1</f>
        <v>194</v>
      </c>
      <c r="B195" s="1">
        <v>1</v>
      </c>
      <c r="C195" s="1">
        <v>2</v>
      </c>
      <c r="D195" s="1">
        <v>3</v>
      </c>
      <c r="E195" s="1">
        <v>4</v>
      </c>
      <c r="F195" s="15">
        <v>6</v>
      </c>
      <c r="G195" s="1">
        <v>9</v>
      </c>
      <c r="H195" s="14">
        <v>79869.8</v>
      </c>
      <c r="I195" s="1">
        <f t="shared" si="19"/>
        <v>69076.58378378379</v>
      </c>
      <c r="J195" s="1">
        <f t="shared" si="23"/>
        <v>10793.216216216217</v>
      </c>
      <c r="K195" s="8">
        <f t="shared" si="24"/>
        <v>0.13513513513513514</v>
      </c>
      <c r="L195" s="1">
        <v>2</v>
      </c>
      <c r="M195" s="1">
        <v>1</v>
      </c>
      <c r="N195" s="1">
        <v>1</v>
      </c>
      <c r="O195" s="1">
        <v>34726</v>
      </c>
      <c r="P195" s="9">
        <v>7</v>
      </c>
    </row>
    <row r="196" spans="1:16">
      <c r="A196" s="1">
        <f t="shared" ref="A196:A228" si="25">A195+1</f>
        <v>195</v>
      </c>
      <c r="B196" s="1">
        <v>1</v>
      </c>
      <c r="C196" s="1">
        <v>2</v>
      </c>
      <c r="D196" s="1">
        <v>3</v>
      </c>
      <c r="E196" s="1">
        <v>4</v>
      </c>
      <c r="F196" s="15">
        <v>6</v>
      </c>
      <c r="G196" s="1">
        <v>9</v>
      </c>
      <c r="H196" s="14">
        <v>79869.8</v>
      </c>
      <c r="I196" s="1">
        <f t="shared" si="19"/>
        <v>69076.58378378379</v>
      </c>
      <c r="J196" s="1">
        <f t="shared" si="23"/>
        <v>10793.216216216217</v>
      </c>
      <c r="K196" s="8">
        <f t="shared" si="24"/>
        <v>0.13513513513513514</v>
      </c>
      <c r="L196" s="1">
        <v>2</v>
      </c>
      <c r="M196" s="1">
        <v>0</v>
      </c>
      <c r="N196" s="1">
        <v>1</v>
      </c>
      <c r="O196" s="1">
        <v>34726</v>
      </c>
      <c r="P196" s="9">
        <v>7</v>
      </c>
    </row>
    <row r="197" spans="1:16">
      <c r="A197" s="1">
        <f t="shared" si="25"/>
        <v>196</v>
      </c>
      <c r="B197" s="1">
        <v>1</v>
      </c>
      <c r="C197" s="1">
        <v>2</v>
      </c>
      <c r="D197" s="1">
        <v>3</v>
      </c>
      <c r="E197" s="1">
        <v>4</v>
      </c>
      <c r="F197" s="15">
        <v>6</v>
      </c>
      <c r="G197" s="1">
        <v>9</v>
      </c>
      <c r="H197" s="14">
        <v>79869.8</v>
      </c>
      <c r="I197" s="1">
        <f t="shared" ref="I197:I262" si="26">H197-J197</f>
        <v>69076.58378378379</v>
      </c>
      <c r="J197" s="1">
        <f t="shared" si="23"/>
        <v>10793.216216216217</v>
      </c>
      <c r="K197" s="8">
        <f t="shared" si="24"/>
        <v>0.13513513513513514</v>
      </c>
      <c r="L197" s="1">
        <v>2</v>
      </c>
      <c r="M197" s="1">
        <v>0</v>
      </c>
      <c r="N197" s="1">
        <v>1</v>
      </c>
      <c r="O197" s="1">
        <v>34726</v>
      </c>
      <c r="P197" s="9">
        <v>7</v>
      </c>
    </row>
    <row r="198" spans="1:16">
      <c r="A198" s="1">
        <f t="shared" si="25"/>
        <v>197</v>
      </c>
      <c r="B198" s="1">
        <v>1</v>
      </c>
      <c r="C198" s="1">
        <v>2</v>
      </c>
      <c r="D198" s="1">
        <v>3</v>
      </c>
      <c r="E198" s="1">
        <v>4</v>
      </c>
      <c r="F198" s="15">
        <v>6</v>
      </c>
      <c r="G198" s="1">
        <v>9</v>
      </c>
      <c r="H198" s="14">
        <v>79869.8</v>
      </c>
      <c r="I198" s="1">
        <f t="shared" si="26"/>
        <v>69076.58378378379</v>
      </c>
      <c r="J198" s="1">
        <f t="shared" si="23"/>
        <v>10793.216216216217</v>
      </c>
      <c r="K198" s="8">
        <f t="shared" si="24"/>
        <v>0.13513513513513514</v>
      </c>
      <c r="L198" s="1">
        <v>2</v>
      </c>
      <c r="M198" s="1">
        <v>0</v>
      </c>
      <c r="N198" s="1">
        <v>1</v>
      </c>
      <c r="O198" s="1">
        <v>34726</v>
      </c>
      <c r="P198" s="9">
        <v>7</v>
      </c>
    </row>
    <row r="199" spans="1:16">
      <c r="A199" s="1">
        <f t="shared" si="25"/>
        <v>198</v>
      </c>
      <c r="B199" s="1">
        <v>1</v>
      </c>
      <c r="C199" s="1">
        <v>2</v>
      </c>
      <c r="D199" s="1">
        <v>3</v>
      </c>
      <c r="E199" s="1">
        <v>4</v>
      </c>
      <c r="F199" s="15">
        <v>6</v>
      </c>
      <c r="G199" s="1">
        <v>9</v>
      </c>
      <c r="H199" s="14">
        <v>79869.8</v>
      </c>
      <c r="I199" s="1">
        <f t="shared" si="26"/>
        <v>69076.58378378379</v>
      </c>
      <c r="J199" s="1">
        <f t="shared" si="23"/>
        <v>10793.216216216217</v>
      </c>
      <c r="K199" s="8">
        <f t="shared" si="24"/>
        <v>0.13513513513513514</v>
      </c>
      <c r="L199" s="1">
        <v>2</v>
      </c>
      <c r="M199" s="1">
        <v>0</v>
      </c>
      <c r="N199" s="1">
        <v>1</v>
      </c>
      <c r="O199" s="1">
        <v>34726</v>
      </c>
      <c r="P199" s="9">
        <v>7</v>
      </c>
    </row>
    <row r="200" spans="1:16">
      <c r="A200" s="1">
        <f t="shared" si="25"/>
        <v>199</v>
      </c>
      <c r="B200" s="1">
        <v>1</v>
      </c>
      <c r="C200" s="1">
        <v>2</v>
      </c>
      <c r="D200" s="1">
        <v>3</v>
      </c>
      <c r="E200" s="1">
        <v>4</v>
      </c>
      <c r="F200" s="15">
        <v>6</v>
      </c>
      <c r="G200" s="1">
        <v>9</v>
      </c>
      <c r="H200" s="14">
        <v>79869.8</v>
      </c>
      <c r="I200" s="1">
        <f t="shared" si="26"/>
        <v>69076.58378378379</v>
      </c>
      <c r="J200" s="1">
        <f t="shared" si="23"/>
        <v>10793.216216216217</v>
      </c>
      <c r="K200" s="8">
        <f t="shared" si="24"/>
        <v>0.13513513513513514</v>
      </c>
      <c r="L200" s="1">
        <v>2</v>
      </c>
      <c r="M200" s="1">
        <v>0</v>
      </c>
      <c r="N200" s="1">
        <v>1</v>
      </c>
      <c r="O200" s="1">
        <v>34726</v>
      </c>
      <c r="P200" s="9">
        <v>7</v>
      </c>
    </row>
    <row r="201" spans="1:16">
      <c r="A201" s="1">
        <f t="shared" si="25"/>
        <v>200</v>
      </c>
      <c r="B201" s="1">
        <v>1</v>
      </c>
      <c r="C201" s="1">
        <v>2</v>
      </c>
      <c r="D201" s="1">
        <v>3</v>
      </c>
      <c r="E201" s="1">
        <v>4</v>
      </c>
      <c r="F201" s="15">
        <v>6</v>
      </c>
      <c r="G201" s="1">
        <v>9</v>
      </c>
      <c r="H201" s="14">
        <v>79869.8</v>
      </c>
      <c r="I201" s="1">
        <f t="shared" si="26"/>
        <v>69076.58378378379</v>
      </c>
      <c r="J201" s="1">
        <f t="shared" si="23"/>
        <v>10793.216216216217</v>
      </c>
      <c r="K201" s="8">
        <f t="shared" si="24"/>
        <v>0.13513513513513514</v>
      </c>
      <c r="L201" s="1">
        <v>2</v>
      </c>
      <c r="M201" s="1">
        <v>0</v>
      </c>
      <c r="N201" s="1">
        <v>1</v>
      </c>
      <c r="O201" s="1">
        <v>34726</v>
      </c>
      <c r="P201" s="9">
        <v>7</v>
      </c>
    </row>
    <row r="202" spans="1:16">
      <c r="A202" s="1">
        <f t="shared" si="25"/>
        <v>201</v>
      </c>
      <c r="B202" s="1">
        <v>1</v>
      </c>
      <c r="C202" s="1">
        <v>2</v>
      </c>
      <c r="D202" s="1">
        <v>3</v>
      </c>
      <c r="E202" s="1">
        <v>4</v>
      </c>
      <c r="F202" s="15">
        <v>6</v>
      </c>
      <c r="G202" s="1">
        <v>9</v>
      </c>
      <c r="H202" s="14">
        <v>79869.8</v>
      </c>
      <c r="I202" s="1">
        <f t="shared" si="26"/>
        <v>69076.58378378379</v>
      </c>
      <c r="J202" s="1">
        <f t="shared" si="23"/>
        <v>10793.216216216217</v>
      </c>
      <c r="K202" s="8">
        <f t="shared" si="24"/>
        <v>0.13513513513513514</v>
      </c>
      <c r="L202" s="1">
        <v>2</v>
      </c>
      <c r="M202" s="1">
        <v>1</v>
      </c>
      <c r="N202" s="1">
        <v>1</v>
      </c>
      <c r="O202" s="1">
        <v>34726</v>
      </c>
      <c r="P202" s="9">
        <v>7</v>
      </c>
    </row>
    <row r="203" spans="1:16">
      <c r="A203" s="1">
        <f t="shared" si="25"/>
        <v>202</v>
      </c>
      <c r="B203" s="1">
        <v>1</v>
      </c>
      <c r="C203" s="1">
        <v>2</v>
      </c>
      <c r="D203" s="1">
        <v>3</v>
      </c>
      <c r="E203" s="1">
        <v>4</v>
      </c>
      <c r="F203" s="15">
        <v>6</v>
      </c>
      <c r="G203" s="1">
        <v>9</v>
      </c>
      <c r="H203" s="14">
        <v>79869.8</v>
      </c>
      <c r="I203" s="1">
        <f t="shared" si="26"/>
        <v>69076.58378378379</v>
      </c>
      <c r="J203" s="1">
        <f t="shared" si="23"/>
        <v>10793.216216216217</v>
      </c>
      <c r="K203" s="8">
        <f t="shared" si="24"/>
        <v>0.13513513513513514</v>
      </c>
      <c r="L203" s="1">
        <v>2</v>
      </c>
      <c r="M203" s="1">
        <v>1</v>
      </c>
      <c r="N203" s="1">
        <v>1</v>
      </c>
      <c r="O203" s="1">
        <v>34726</v>
      </c>
      <c r="P203" s="9">
        <v>7</v>
      </c>
    </row>
    <row r="204" spans="1:16">
      <c r="A204" s="1">
        <f t="shared" si="25"/>
        <v>203</v>
      </c>
      <c r="B204" s="1">
        <v>1</v>
      </c>
      <c r="C204" s="1">
        <v>2</v>
      </c>
      <c r="D204" s="1">
        <v>3</v>
      </c>
      <c r="E204" s="1">
        <v>4</v>
      </c>
      <c r="F204" s="15">
        <v>6</v>
      </c>
      <c r="G204" s="1">
        <v>9</v>
      </c>
      <c r="H204" s="14">
        <v>79869.8</v>
      </c>
      <c r="I204" s="1">
        <f t="shared" si="26"/>
        <v>69076.58378378379</v>
      </c>
      <c r="J204" s="1">
        <f t="shared" si="23"/>
        <v>10793.216216216217</v>
      </c>
      <c r="K204" s="8">
        <f t="shared" si="24"/>
        <v>0.13513513513513514</v>
      </c>
      <c r="L204" s="1">
        <v>2</v>
      </c>
      <c r="M204" s="1">
        <v>0</v>
      </c>
      <c r="N204" s="1">
        <v>1</v>
      </c>
      <c r="O204" s="1">
        <v>34726</v>
      </c>
      <c r="P204" s="9">
        <v>7</v>
      </c>
    </row>
    <row r="205" spans="1:16">
      <c r="A205" s="1">
        <f t="shared" si="25"/>
        <v>204</v>
      </c>
      <c r="B205" s="1">
        <v>1</v>
      </c>
      <c r="C205" s="1">
        <v>2</v>
      </c>
      <c r="D205" s="1">
        <v>3</v>
      </c>
      <c r="E205" s="1">
        <v>4</v>
      </c>
      <c r="F205" s="15">
        <v>6</v>
      </c>
      <c r="G205" s="1">
        <v>9</v>
      </c>
      <c r="H205" s="14">
        <v>79869.8</v>
      </c>
      <c r="I205" s="1">
        <f t="shared" si="26"/>
        <v>69076.58378378379</v>
      </c>
      <c r="J205" s="1">
        <f t="shared" si="23"/>
        <v>10793.216216216217</v>
      </c>
      <c r="K205" s="8">
        <f t="shared" si="24"/>
        <v>0.13513513513513514</v>
      </c>
      <c r="L205" s="1">
        <v>2</v>
      </c>
      <c r="M205" s="1">
        <v>0</v>
      </c>
      <c r="N205" s="1">
        <v>1</v>
      </c>
      <c r="O205" s="1">
        <v>34726</v>
      </c>
      <c r="P205" s="9">
        <v>7</v>
      </c>
    </row>
    <row r="206" spans="1:16">
      <c r="A206" s="1">
        <f t="shared" si="25"/>
        <v>205</v>
      </c>
      <c r="B206" s="1">
        <v>1</v>
      </c>
      <c r="C206" s="1">
        <v>2</v>
      </c>
      <c r="D206" s="1">
        <v>3</v>
      </c>
      <c r="E206" s="1">
        <v>4</v>
      </c>
      <c r="F206" s="15">
        <v>6</v>
      </c>
      <c r="G206" s="1">
        <v>9</v>
      </c>
      <c r="H206" s="14">
        <v>79869.8</v>
      </c>
      <c r="I206" s="1">
        <f t="shared" si="26"/>
        <v>69076.58378378379</v>
      </c>
      <c r="J206" s="1">
        <f t="shared" si="23"/>
        <v>10793.216216216217</v>
      </c>
      <c r="K206" s="8">
        <f t="shared" si="24"/>
        <v>0.13513513513513514</v>
      </c>
      <c r="L206" s="1">
        <v>2</v>
      </c>
      <c r="M206" s="1">
        <v>1</v>
      </c>
      <c r="N206" s="1">
        <v>1</v>
      </c>
      <c r="O206" s="1">
        <v>34726</v>
      </c>
      <c r="P206" s="9">
        <v>7</v>
      </c>
    </row>
    <row r="207" spans="1:16">
      <c r="A207" s="1">
        <f t="shared" si="25"/>
        <v>206</v>
      </c>
      <c r="B207" s="1">
        <v>1</v>
      </c>
      <c r="C207" s="1">
        <v>2</v>
      </c>
      <c r="D207" s="1">
        <v>3</v>
      </c>
      <c r="E207" s="1">
        <v>4</v>
      </c>
      <c r="F207" s="15">
        <v>6</v>
      </c>
      <c r="G207" s="1">
        <v>9</v>
      </c>
      <c r="H207" s="14">
        <v>79869.8</v>
      </c>
      <c r="I207" s="1">
        <f t="shared" si="26"/>
        <v>69076.58378378379</v>
      </c>
      <c r="J207" s="1">
        <f t="shared" si="23"/>
        <v>10793.216216216217</v>
      </c>
      <c r="K207" s="8">
        <f t="shared" si="24"/>
        <v>0.13513513513513514</v>
      </c>
      <c r="L207" s="1">
        <v>2</v>
      </c>
      <c r="M207" s="1">
        <v>0</v>
      </c>
      <c r="N207" s="1">
        <v>1</v>
      </c>
      <c r="O207" s="1">
        <v>34726</v>
      </c>
      <c r="P207" s="9">
        <v>7</v>
      </c>
    </row>
    <row r="208" spans="1:16">
      <c r="A208" s="1">
        <f t="shared" si="25"/>
        <v>207</v>
      </c>
      <c r="B208" s="1">
        <v>1</v>
      </c>
      <c r="C208" s="1">
        <v>2</v>
      </c>
      <c r="D208" s="1">
        <v>3</v>
      </c>
      <c r="E208" s="1">
        <v>4</v>
      </c>
      <c r="F208" s="15">
        <v>6</v>
      </c>
      <c r="G208" s="1">
        <v>9</v>
      </c>
      <c r="H208" s="14">
        <v>79869.8</v>
      </c>
      <c r="I208" s="1">
        <f t="shared" si="26"/>
        <v>69076.58378378379</v>
      </c>
      <c r="J208" s="1">
        <f t="shared" si="23"/>
        <v>10793.216216216217</v>
      </c>
      <c r="K208" s="8">
        <f t="shared" si="24"/>
        <v>0.13513513513513514</v>
      </c>
      <c r="L208" s="1">
        <v>2</v>
      </c>
      <c r="M208" s="1">
        <v>1</v>
      </c>
      <c r="N208" s="1">
        <v>1</v>
      </c>
      <c r="O208" s="1">
        <v>34726</v>
      </c>
      <c r="P208" s="9">
        <v>7</v>
      </c>
    </row>
    <row r="209" spans="1:16">
      <c r="A209" s="1">
        <f t="shared" si="25"/>
        <v>208</v>
      </c>
      <c r="B209" s="1">
        <v>1</v>
      </c>
      <c r="C209" s="1">
        <v>2</v>
      </c>
      <c r="D209" s="1">
        <v>3</v>
      </c>
      <c r="E209" s="1">
        <v>4</v>
      </c>
      <c r="F209" s="15">
        <v>6</v>
      </c>
      <c r="G209" s="1">
        <v>9</v>
      </c>
      <c r="H209" s="14">
        <v>79869.8</v>
      </c>
      <c r="I209" s="1">
        <f t="shared" si="26"/>
        <v>69076.58378378379</v>
      </c>
      <c r="J209" s="1">
        <f t="shared" si="23"/>
        <v>10793.216216216217</v>
      </c>
      <c r="K209" s="8">
        <f t="shared" si="24"/>
        <v>0.13513513513513514</v>
      </c>
      <c r="L209" s="1">
        <v>2</v>
      </c>
      <c r="M209" s="1">
        <v>0</v>
      </c>
      <c r="N209" s="1">
        <v>1</v>
      </c>
      <c r="O209" s="1">
        <v>34726</v>
      </c>
      <c r="P209" s="9">
        <v>7</v>
      </c>
    </row>
    <row r="210" spans="1:16">
      <c r="A210" s="1">
        <f t="shared" si="25"/>
        <v>209</v>
      </c>
      <c r="B210" s="1">
        <v>1</v>
      </c>
      <c r="C210" s="1">
        <v>2</v>
      </c>
      <c r="D210" s="1">
        <v>3</v>
      </c>
      <c r="E210" s="1">
        <v>4</v>
      </c>
      <c r="F210" s="15">
        <v>6</v>
      </c>
      <c r="G210" s="1">
        <v>9</v>
      </c>
      <c r="H210" s="14">
        <v>79869.8</v>
      </c>
      <c r="I210" s="1">
        <f t="shared" si="26"/>
        <v>69076.58378378379</v>
      </c>
      <c r="J210" s="1">
        <f t="shared" si="23"/>
        <v>10793.216216216217</v>
      </c>
      <c r="K210" s="8">
        <f t="shared" si="24"/>
        <v>0.13513513513513514</v>
      </c>
      <c r="L210" s="1">
        <v>2</v>
      </c>
      <c r="M210" s="1">
        <v>0</v>
      </c>
      <c r="N210" s="1">
        <v>1</v>
      </c>
      <c r="O210" s="1">
        <v>34726</v>
      </c>
      <c r="P210" s="9">
        <v>7</v>
      </c>
    </row>
    <row r="211" spans="1:16">
      <c r="A211" s="1">
        <f t="shared" si="25"/>
        <v>210</v>
      </c>
      <c r="B211" s="1">
        <v>1</v>
      </c>
      <c r="C211" s="1">
        <v>2</v>
      </c>
      <c r="D211" s="1">
        <v>3</v>
      </c>
      <c r="E211" s="1">
        <v>4</v>
      </c>
      <c r="F211" s="15">
        <v>6</v>
      </c>
      <c r="G211" s="1">
        <v>9</v>
      </c>
      <c r="H211" s="14">
        <v>79869.8</v>
      </c>
      <c r="I211" s="1">
        <f t="shared" si="26"/>
        <v>69076.58378378379</v>
      </c>
      <c r="J211" s="1">
        <f t="shared" si="23"/>
        <v>10793.216216216217</v>
      </c>
      <c r="K211" s="8">
        <f t="shared" si="24"/>
        <v>0.13513513513513514</v>
      </c>
      <c r="L211" s="1">
        <v>2</v>
      </c>
      <c r="M211" s="1">
        <v>0</v>
      </c>
      <c r="N211" s="1">
        <v>1</v>
      </c>
      <c r="O211" s="1">
        <v>34726</v>
      </c>
      <c r="P211" s="9">
        <v>7</v>
      </c>
    </row>
    <row r="212" spans="1:16">
      <c r="A212" s="1">
        <f t="shared" si="25"/>
        <v>211</v>
      </c>
      <c r="B212" s="1">
        <v>1</v>
      </c>
      <c r="C212" s="1">
        <v>2</v>
      </c>
      <c r="D212" s="1">
        <v>3</v>
      </c>
      <c r="E212" s="1">
        <v>4</v>
      </c>
      <c r="F212" s="15">
        <v>6</v>
      </c>
      <c r="G212" s="1">
        <v>9</v>
      </c>
      <c r="H212" s="14">
        <v>79869.8</v>
      </c>
      <c r="I212" s="1">
        <f t="shared" si="26"/>
        <v>69076.58378378379</v>
      </c>
      <c r="J212" s="1">
        <f t="shared" si="23"/>
        <v>10793.216216216217</v>
      </c>
      <c r="K212" s="8">
        <f t="shared" si="24"/>
        <v>0.13513513513513514</v>
      </c>
      <c r="L212" s="1">
        <v>2</v>
      </c>
      <c r="M212" s="1">
        <v>0</v>
      </c>
      <c r="N212" s="1">
        <v>1</v>
      </c>
      <c r="O212" s="1">
        <v>34726</v>
      </c>
      <c r="P212" s="9">
        <v>7</v>
      </c>
    </row>
    <row r="213" spans="1:16">
      <c r="A213" s="1">
        <f t="shared" si="25"/>
        <v>212</v>
      </c>
      <c r="B213" s="1">
        <v>1</v>
      </c>
      <c r="C213" s="1">
        <v>2</v>
      </c>
      <c r="D213" s="1">
        <v>3</v>
      </c>
      <c r="E213" s="1">
        <v>4</v>
      </c>
      <c r="F213" s="15">
        <v>6</v>
      </c>
      <c r="G213" s="1">
        <v>9</v>
      </c>
      <c r="H213" s="14">
        <v>79869.8</v>
      </c>
      <c r="I213" s="1">
        <f t="shared" si="26"/>
        <v>69076.58378378379</v>
      </c>
      <c r="J213" s="1">
        <f t="shared" si="23"/>
        <v>10793.216216216217</v>
      </c>
      <c r="K213" s="8">
        <f t="shared" si="24"/>
        <v>0.13513513513513514</v>
      </c>
      <c r="L213" s="1">
        <v>2</v>
      </c>
      <c r="M213" s="1">
        <v>0</v>
      </c>
      <c r="N213" s="1">
        <v>1</v>
      </c>
      <c r="O213" s="1">
        <v>34726</v>
      </c>
      <c r="P213" s="9">
        <v>7</v>
      </c>
    </row>
    <row r="214" spans="1:16">
      <c r="A214" s="1">
        <f t="shared" si="25"/>
        <v>213</v>
      </c>
      <c r="B214" s="1">
        <v>1</v>
      </c>
      <c r="C214" s="1">
        <v>2</v>
      </c>
      <c r="D214" s="1">
        <v>3</v>
      </c>
      <c r="E214" s="1">
        <v>4</v>
      </c>
      <c r="F214" s="15">
        <v>6</v>
      </c>
      <c r="G214" s="1">
        <v>9</v>
      </c>
      <c r="H214" s="14">
        <v>79869.8</v>
      </c>
      <c r="I214" s="1">
        <f t="shared" si="26"/>
        <v>69076.58378378379</v>
      </c>
      <c r="J214" s="1">
        <f t="shared" si="23"/>
        <v>10793.216216216217</v>
      </c>
      <c r="K214" s="8">
        <f t="shared" si="24"/>
        <v>0.13513513513513514</v>
      </c>
      <c r="L214" s="1">
        <v>2</v>
      </c>
      <c r="M214" s="1">
        <v>0</v>
      </c>
      <c r="N214" s="1">
        <v>1</v>
      </c>
      <c r="O214" s="1">
        <v>34726</v>
      </c>
      <c r="P214" s="9">
        <v>7</v>
      </c>
    </row>
    <row r="215" spans="1:16">
      <c r="A215" s="1">
        <f t="shared" si="25"/>
        <v>214</v>
      </c>
      <c r="B215" s="1">
        <v>1</v>
      </c>
      <c r="C215" s="1">
        <v>2</v>
      </c>
      <c r="D215" s="1">
        <v>3</v>
      </c>
      <c r="E215" s="1">
        <v>4</v>
      </c>
      <c r="F215" s="15">
        <v>6</v>
      </c>
      <c r="G215" s="1">
        <v>9</v>
      </c>
      <c r="H215" s="14">
        <v>79869.8</v>
      </c>
      <c r="I215" s="1">
        <f t="shared" si="26"/>
        <v>69076.58378378379</v>
      </c>
      <c r="J215" s="1">
        <f t="shared" si="23"/>
        <v>10793.216216216217</v>
      </c>
      <c r="K215" s="8">
        <f t="shared" si="24"/>
        <v>0.13513513513513514</v>
      </c>
      <c r="L215" s="1">
        <v>2</v>
      </c>
      <c r="M215" s="1">
        <v>0</v>
      </c>
      <c r="N215" s="1">
        <v>1</v>
      </c>
      <c r="O215" s="1">
        <v>34726</v>
      </c>
      <c r="P215" s="9">
        <v>7</v>
      </c>
    </row>
    <row r="216" spans="1:16">
      <c r="A216" s="1">
        <f t="shared" si="25"/>
        <v>215</v>
      </c>
      <c r="B216" s="1">
        <v>1</v>
      </c>
      <c r="C216" s="1">
        <v>2</v>
      </c>
      <c r="D216" s="1">
        <v>3</v>
      </c>
      <c r="E216" s="1">
        <v>4</v>
      </c>
      <c r="F216" s="15">
        <v>6</v>
      </c>
      <c r="G216" s="1">
        <v>9</v>
      </c>
      <c r="H216" s="14">
        <v>79869.8</v>
      </c>
      <c r="I216" s="1">
        <f t="shared" si="26"/>
        <v>69076.58378378379</v>
      </c>
      <c r="J216" s="1">
        <f t="shared" si="23"/>
        <v>10793.216216216217</v>
      </c>
      <c r="K216" s="8">
        <f t="shared" si="24"/>
        <v>0.13513513513513514</v>
      </c>
      <c r="L216" s="1">
        <v>2</v>
      </c>
      <c r="M216" s="1">
        <v>0</v>
      </c>
      <c r="N216" s="1">
        <v>1</v>
      </c>
      <c r="O216" s="1">
        <v>34726</v>
      </c>
      <c r="P216" s="9">
        <v>7</v>
      </c>
    </row>
    <row r="217" spans="1:16">
      <c r="A217" s="1">
        <f t="shared" si="25"/>
        <v>216</v>
      </c>
      <c r="B217" s="1">
        <v>1</v>
      </c>
      <c r="C217" s="1">
        <v>2</v>
      </c>
      <c r="D217" s="1">
        <v>3</v>
      </c>
      <c r="E217" s="1">
        <v>4</v>
      </c>
      <c r="F217" s="15">
        <v>6</v>
      </c>
      <c r="G217" s="1">
        <v>9</v>
      </c>
      <c r="H217" s="14">
        <v>79869.8</v>
      </c>
      <c r="I217" s="1">
        <f t="shared" si="26"/>
        <v>69076.58378378379</v>
      </c>
      <c r="J217" s="1">
        <f t="shared" si="23"/>
        <v>10793.216216216217</v>
      </c>
      <c r="K217" s="8">
        <f t="shared" si="24"/>
        <v>0.13513513513513514</v>
      </c>
      <c r="L217" s="1">
        <v>2</v>
      </c>
      <c r="M217" s="1">
        <v>0</v>
      </c>
      <c r="N217" s="1">
        <v>1</v>
      </c>
      <c r="O217" s="1">
        <v>34726</v>
      </c>
      <c r="P217" s="9">
        <v>7</v>
      </c>
    </row>
    <row r="218" spans="1:16">
      <c r="A218" s="1">
        <f t="shared" si="25"/>
        <v>217</v>
      </c>
      <c r="B218" s="1">
        <v>1</v>
      </c>
      <c r="C218" s="1">
        <v>2</v>
      </c>
      <c r="D218" s="1">
        <v>3</v>
      </c>
      <c r="E218" s="1">
        <v>4</v>
      </c>
      <c r="F218" s="15">
        <v>6</v>
      </c>
      <c r="G218" s="1">
        <v>9</v>
      </c>
      <c r="H218" s="14">
        <v>79869.8</v>
      </c>
      <c r="I218" s="1">
        <f t="shared" si="26"/>
        <v>69076.58378378379</v>
      </c>
      <c r="J218" s="1">
        <f t="shared" si="23"/>
        <v>10793.216216216217</v>
      </c>
      <c r="K218" s="8">
        <f t="shared" si="24"/>
        <v>0.13513513513513514</v>
      </c>
      <c r="L218" s="1">
        <v>2</v>
      </c>
      <c r="M218" s="1">
        <v>0</v>
      </c>
      <c r="N218" s="1">
        <v>1</v>
      </c>
      <c r="O218" s="1">
        <v>34726</v>
      </c>
      <c r="P218" s="9">
        <v>7</v>
      </c>
    </row>
    <row r="219" spans="1:16">
      <c r="A219" s="1">
        <f t="shared" si="25"/>
        <v>218</v>
      </c>
      <c r="B219" s="1">
        <v>1</v>
      </c>
      <c r="C219" s="1">
        <v>2</v>
      </c>
      <c r="D219" s="1">
        <v>3</v>
      </c>
      <c r="E219" s="1">
        <v>4</v>
      </c>
      <c r="F219" s="15">
        <v>6</v>
      </c>
      <c r="G219" s="1">
        <v>9</v>
      </c>
      <c r="H219" s="14">
        <v>79869.8</v>
      </c>
      <c r="I219" s="1">
        <f t="shared" si="26"/>
        <v>69076.58378378379</v>
      </c>
      <c r="J219" s="1">
        <f t="shared" si="23"/>
        <v>10793.216216216217</v>
      </c>
      <c r="K219" s="8">
        <f t="shared" si="24"/>
        <v>0.13513513513513514</v>
      </c>
      <c r="L219" s="1">
        <v>2</v>
      </c>
      <c r="M219" s="1">
        <v>0</v>
      </c>
      <c r="N219" s="1">
        <v>1</v>
      </c>
      <c r="O219" s="1">
        <v>34726</v>
      </c>
      <c r="P219" s="9">
        <v>7</v>
      </c>
    </row>
    <row r="220" spans="1:16">
      <c r="A220" s="1">
        <f t="shared" si="25"/>
        <v>219</v>
      </c>
      <c r="B220" s="1">
        <v>1</v>
      </c>
      <c r="C220" s="1">
        <v>2</v>
      </c>
      <c r="D220" s="1">
        <v>3</v>
      </c>
      <c r="E220" s="1">
        <v>4</v>
      </c>
      <c r="F220" s="15">
        <v>6</v>
      </c>
      <c r="G220" s="1">
        <v>9</v>
      </c>
      <c r="H220" s="14">
        <v>79869.8</v>
      </c>
      <c r="I220" s="1">
        <f t="shared" si="26"/>
        <v>69076.58378378379</v>
      </c>
      <c r="J220" s="1">
        <f t="shared" si="23"/>
        <v>10793.216216216217</v>
      </c>
      <c r="K220" s="8">
        <f t="shared" si="24"/>
        <v>0.13513513513513514</v>
      </c>
      <c r="L220" s="1">
        <v>2</v>
      </c>
      <c r="M220" s="1">
        <v>0</v>
      </c>
      <c r="N220" s="1">
        <v>1</v>
      </c>
      <c r="O220" s="1">
        <v>34726</v>
      </c>
      <c r="P220" s="9">
        <v>7</v>
      </c>
    </row>
    <row r="221" spans="1:16">
      <c r="A221" s="1">
        <f t="shared" si="25"/>
        <v>220</v>
      </c>
      <c r="B221" s="1">
        <v>1</v>
      </c>
      <c r="C221" s="1">
        <v>2</v>
      </c>
      <c r="D221" s="1">
        <v>3</v>
      </c>
      <c r="E221" s="1">
        <v>4</v>
      </c>
      <c r="F221" s="15">
        <v>6</v>
      </c>
      <c r="G221" s="1">
        <v>9</v>
      </c>
      <c r="H221" s="14">
        <v>79869.8</v>
      </c>
      <c r="I221" s="1">
        <f t="shared" si="26"/>
        <v>69076.58378378379</v>
      </c>
      <c r="J221" s="1">
        <f t="shared" si="23"/>
        <v>10793.216216216217</v>
      </c>
      <c r="K221" s="8">
        <f t="shared" si="24"/>
        <v>0.13513513513513514</v>
      </c>
      <c r="L221" s="1">
        <v>2</v>
      </c>
      <c r="M221" s="1">
        <v>0</v>
      </c>
      <c r="N221" s="1">
        <v>1</v>
      </c>
      <c r="O221" s="1">
        <v>34726</v>
      </c>
      <c r="P221" s="9">
        <v>7</v>
      </c>
    </row>
    <row r="222" spans="1:16">
      <c r="A222" s="1">
        <f t="shared" si="25"/>
        <v>221</v>
      </c>
      <c r="B222" s="1">
        <v>1</v>
      </c>
      <c r="C222" s="1">
        <v>2</v>
      </c>
      <c r="D222" s="1">
        <v>3</v>
      </c>
      <c r="E222" s="1">
        <v>4</v>
      </c>
      <c r="F222" s="15">
        <v>6</v>
      </c>
      <c r="G222" s="1">
        <v>9</v>
      </c>
      <c r="H222" s="14">
        <v>79869.8</v>
      </c>
      <c r="I222" s="1">
        <f t="shared" si="26"/>
        <v>69076.58378378379</v>
      </c>
      <c r="J222" s="1">
        <f t="shared" si="23"/>
        <v>10793.216216216217</v>
      </c>
      <c r="K222" s="8">
        <f t="shared" si="24"/>
        <v>0.13513513513513514</v>
      </c>
      <c r="L222" s="1">
        <v>2</v>
      </c>
      <c r="M222" s="1">
        <v>0</v>
      </c>
      <c r="N222" s="1">
        <v>1</v>
      </c>
      <c r="O222" s="1">
        <v>34726</v>
      </c>
      <c r="P222" s="9">
        <v>7</v>
      </c>
    </row>
    <row r="223" spans="1:16">
      <c r="A223" s="1">
        <f t="shared" si="25"/>
        <v>222</v>
      </c>
      <c r="B223" s="1">
        <v>1</v>
      </c>
      <c r="C223" s="1">
        <v>2</v>
      </c>
      <c r="D223" s="1">
        <v>3</v>
      </c>
      <c r="E223" s="1">
        <v>4</v>
      </c>
      <c r="F223" s="15">
        <v>6</v>
      </c>
      <c r="G223" s="1">
        <v>9</v>
      </c>
      <c r="H223" s="14">
        <v>79869.8</v>
      </c>
      <c r="I223" s="1">
        <f t="shared" si="26"/>
        <v>69076.58378378379</v>
      </c>
      <c r="J223" s="1">
        <f t="shared" si="23"/>
        <v>10793.216216216217</v>
      </c>
      <c r="K223" s="8">
        <f t="shared" si="24"/>
        <v>0.13513513513513514</v>
      </c>
      <c r="L223" s="1">
        <v>2</v>
      </c>
      <c r="M223" s="1">
        <v>0</v>
      </c>
      <c r="N223" s="1">
        <v>1</v>
      </c>
      <c r="O223" s="1">
        <v>34726</v>
      </c>
      <c r="P223" s="9">
        <v>7</v>
      </c>
    </row>
    <row r="224" spans="1:16">
      <c r="A224" s="1">
        <f t="shared" si="25"/>
        <v>223</v>
      </c>
      <c r="B224" s="1">
        <v>1</v>
      </c>
      <c r="C224" s="1">
        <v>2</v>
      </c>
      <c r="D224" s="1">
        <v>3</v>
      </c>
      <c r="E224" s="1">
        <v>4</v>
      </c>
      <c r="F224" s="15">
        <v>7</v>
      </c>
      <c r="G224" s="1">
        <v>10</v>
      </c>
      <c r="H224" s="1">
        <v>44123.199999999997</v>
      </c>
      <c r="I224" s="1">
        <f t="shared" si="26"/>
        <v>23850.378378378377</v>
      </c>
      <c r="J224" s="1">
        <f t="shared" si="23"/>
        <v>20272.821621621621</v>
      </c>
      <c r="K224" s="8">
        <f>17/37</f>
        <v>0.45945945945945948</v>
      </c>
      <c r="L224" s="1">
        <v>2</v>
      </c>
      <c r="M224" s="1">
        <v>0</v>
      </c>
      <c r="N224" s="1">
        <v>1</v>
      </c>
      <c r="O224" s="1">
        <v>19184</v>
      </c>
      <c r="P224" s="1">
        <v>4</v>
      </c>
    </row>
    <row r="225" spans="1:16">
      <c r="A225" s="1">
        <f t="shared" si="25"/>
        <v>224</v>
      </c>
      <c r="B225" s="1">
        <v>1</v>
      </c>
      <c r="C225" s="1">
        <v>2</v>
      </c>
      <c r="D225" s="1">
        <v>3</v>
      </c>
      <c r="E225" s="1">
        <v>4</v>
      </c>
      <c r="F225" s="15">
        <v>7</v>
      </c>
      <c r="G225" s="1">
        <v>10</v>
      </c>
      <c r="H225" s="1">
        <v>44123.199999999997</v>
      </c>
      <c r="I225" s="1">
        <f t="shared" si="26"/>
        <v>23850.378378378377</v>
      </c>
      <c r="J225" s="1">
        <f t="shared" ref="J225:J261" si="27">K225*H225</f>
        <v>20272.821621621621</v>
      </c>
      <c r="K225" s="8">
        <f t="shared" ref="K225:K260" si="28">17/37</f>
        <v>0.45945945945945948</v>
      </c>
      <c r="L225" s="1">
        <v>2</v>
      </c>
      <c r="M225" s="1">
        <v>0</v>
      </c>
      <c r="N225" s="1">
        <v>1</v>
      </c>
      <c r="O225" s="1">
        <v>19184</v>
      </c>
      <c r="P225" s="1">
        <v>4</v>
      </c>
    </row>
    <row r="226" spans="1:16">
      <c r="A226" s="1">
        <f t="shared" si="25"/>
        <v>225</v>
      </c>
      <c r="B226" s="1">
        <v>1</v>
      </c>
      <c r="C226" s="1">
        <v>2</v>
      </c>
      <c r="D226" s="1">
        <v>3</v>
      </c>
      <c r="E226" s="1">
        <v>4</v>
      </c>
      <c r="F226" s="15">
        <v>7</v>
      </c>
      <c r="G226" s="1">
        <v>10</v>
      </c>
      <c r="H226" s="1">
        <v>44123.199999999997</v>
      </c>
      <c r="I226" s="1">
        <f t="shared" si="26"/>
        <v>23850.378378378377</v>
      </c>
      <c r="J226" s="1">
        <f t="shared" si="27"/>
        <v>20272.821621621621</v>
      </c>
      <c r="K226" s="8">
        <f t="shared" si="28"/>
        <v>0.45945945945945948</v>
      </c>
      <c r="L226" s="1">
        <v>2</v>
      </c>
      <c r="M226" s="1">
        <v>0</v>
      </c>
      <c r="N226" s="1">
        <v>1</v>
      </c>
      <c r="O226" s="1">
        <v>19184</v>
      </c>
      <c r="P226" s="1">
        <v>4</v>
      </c>
    </row>
    <row r="227" spans="1:16">
      <c r="A227" s="1">
        <f t="shared" si="25"/>
        <v>226</v>
      </c>
      <c r="B227" s="1">
        <v>1</v>
      </c>
      <c r="C227" s="1">
        <v>2</v>
      </c>
      <c r="D227" s="1">
        <v>3</v>
      </c>
      <c r="E227" s="1">
        <v>4</v>
      </c>
      <c r="F227" s="15">
        <v>7</v>
      </c>
      <c r="G227" s="1">
        <v>10</v>
      </c>
      <c r="H227" s="1">
        <v>44123.199999999997</v>
      </c>
      <c r="I227" s="1">
        <f t="shared" si="26"/>
        <v>23850.378378378377</v>
      </c>
      <c r="J227" s="1">
        <f t="shared" si="27"/>
        <v>20272.821621621621</v>
      </c>
      <c r="K227" s="8">
        <f t="shared" si="28"/>
        <v>0.45945945945945948</v>
      </c>
      <c r="L227" s="1">
        <v>2</v>
      </c>
      <c r="M227" s="1">
        <v>0</v>
      </c>
      <c r="N227" s="1">
        <v>1</v>
      </c>
      <c r="O227" s="1">
        <v>19184</v>
      </c>
      <c r="P227" s="1">
        <v>4</v>
      </c>
    </row>
    <row r="228" spans="1:16">
      <c r="A228" s="1">
        <f t="shared" si="25"/>
        <v>227</v>
      </c>
      <c r="B228" s="1">
        <v>1</v>
      </c>
      <c r="C228" s="1">
        <v>2</v>
      </c>
      <c r="D228" s="1">
        <v>3</v>
      </c>
      <c r="E228" s="1">
        <v>4</v>
      </c>
      <c r="F228" s="15">
        <v>7</v>
      </c>
      <c r="G228" s="1">
        <v>10</v>
      </c>
      <c r="H228" s="1">
        <v>44123.199999999997</v>
      </c>
      <c r="I228" s="1">
        <f t="shared" si="26"/>
        <v>23850.378378378377</v>
      </c>
      <c r="J228" s="1">
        <f t="shared" si="27"/>
        <v>20272.821621621621</v>
      </c>
      <c r="K228" s="8">
        <f t="shared" si="28"/>
        <v>0.45945945945945948</v>
      </c>
      <c r="L228" s="1">
        <v>2</v>
      </c>
      <c r="M228" s="1">
        <v>0</v>
      </c>
      <c r="N228" s="1">
        <v>1</v>
      </c>
      <c r="O228" s="1">
        <v>19184</v>
      </c>
      <c r="P228" s="1">
        <v>4</v>
      </c>
    </row>
    <row r="229" spans="1:16">
      <c r="A229" s="1">
        <f>A228+1</f>
        <v>228</v>
      </c>
      <c r="B229" s="1">
        <v>1</v>
      </c>
      <c r="C229" s="1">
        <v>2</v>
      </c>
      <c r="D229" s="1">
        <v>3</v>
      </c>
      <c r="E229" s="1">
        <v>4</v>
      </c>
      <c r="F229" s="15">
        <v>7</v>
      </c>
      <c r="G229" s="1">
        <v>10</v>
      </c>
      <c r="H229" s="1">
        <v>44123.199999999997</v>
      </c>
      <c r="I229" s="1">
        <f t="shared" si="26"/>
        <v>23850.378378378377</v>
      </c>
      <c r="J229" s="1">
        <f t="shared" si="27"/>
        <v>20272.821621621621</v>
      </c>
      <c r="K229" s="8">
        <f t="shared" si="28"/>
        <v>0.45945945945945948</v>
      </c>
      <c r="L229" s="1">
        <v>2</v>
      </c>
      <c r="M229" s="1">
        <v>1</v>
      </c>
      <c r="N229" s="1">
        <v>1</v>
      </c>
      <c r="O229" s="1">
        <v>19184</v>
      </c>
      <c r="P229" s="1">
        <v>4</v>
      </c>
    </row>
    <row r="230" spans="1:16">
      <c r="A230" s="1">
        <f t="shared" ref="A230:A274" si="29">A229+1</f>
        <v>229</v>
      </c>
      <c r="B230" s="1">
        <v>1</v>
      </c>
      <c r="C230" s="1">
        <v>2</v>
      </c>
      <c r="D230" s="1">
        <v>3</v>
      </c>
      <c r="E230" s="1">
        <v>4</v>
      </c>
      <c r="F230" s="15">
        <v>7</v>
      </c>
      <c r="G230" s="1">
        <v>10</v>
      </c>
      <c r="H230" s="1">
        <v>44123.199999999997</v>
      </c>
      <c r="I230" s="1">
        <f t="shared" si="26"/>
        <v>23850.378378378377</v>
      </c>
      <c r="J230" s="1">
        <f t="shared" si="27"/>
        <v>20272.821621621621</v>
      </c>
      <c r="K230" s="8">
        <f t="shared" si="28"/>
        <v>0.45945945945945948</v>
      </c>
      <c r="L230" s="1">
        <v>2</v>
      </c>
      <c r="M230" s="1">
        <v>0</v>
      </c>
      <c r="N230" s="1">
        <v>1</v>
      </c>
      <c r="O230" s="1">
        <v>19184</v>
      </c>
      <c r="P230" s="1">
        <v>4</v>
      </c>
    </row>
    <row r="231" spans="1:16">
      <c r="A231" s="1">
        <f t="shared" si="29"/>
        <v>230</v>
      </c>
      <c r="B231" s="1">
        <v>1</v>
      </c>
      <c r="C231" s="1">
        <v>2</v>
      </c>
      <c r="D231" s="1">
        <v>3</v>
      </c>
      <c r="E231" s="1">
        <v>4</v>
      </c>
      <c r="F231" s="15">
        <v>7</v>
      </c>
      <c r="G231" s="1">
        <v>10</v>
      </c>
      <c r="H231" s="1">
        <v>44123.199999999997</v>
      </c>
      <c r="I231" s="1">
        <f t="shared" si="26"/>
        <v>23850.378378378377</v>
      </c>
      <c r="J231" s="1">
        <f t="shared" si="27"/>
        <v>20272.821621621621</v>
      </c>
      <c r="K231" s="8">
        <f t="shared" si="28"/>
        <v>0.45945945945945948</v>
      </c>
      <c r="L231" s="1">
        <v>2</v>
      </c>
      <c r="M231" s="1">
        <v>0</v>
      </c>
      <c r="N231" s="1">
        <v>1</v>
      </c>
      <c r="O231" s="1">
        <v>19184</v>
      </c>
      <c r="P231" s="1">
        <v>4</v>
      </c>
    </row>
    <row r="232" spans="1:16">
      <c r="A232" s="1">
        <f t="shared" si="29"/>
        <v>231</v>
      </c>
      <c r="B232" s="1">
        <v>1</v>
      </c>
      <c r="C232" s="1">
        <v>2</v>
      </c>
      <c r="D232" s="1">
        <v>3</v>
      </c>
      <c r="E232" s="1">
        <v>4</v>
      </c>
      <c r="F232" s="15">
        <v>7</v>
      </c>
      <c r="G232" s="1">
        <v>10</v>
      </c>
      <c r="H232" s="1">
        <v>44123.199999999997</v>
      </c>
      <c r="I232" s="1">
        <f t="shared" si="26"/>
        <v>23850.378378378377</v>
      </c>
      <c r="J232" s="1">
        <f t="shared" si="27"/>
        <v>20272.821621621621</v>
      </c>
      <c r="K232" s="8">
        <f t="shared" si="28"/>
        <v>0.45945945945945948</v>
      </c>
      <c r="L232" s="1">
        <v>2</v>
      </c>
      <c r="M232" s="1">
        <v>1</v>
      </c>
      <c r="N232" s="1">
        <v>1</v>
      </c>
      <c r="O232" s="1">
        <v>19184</v>
      </c>
      <c r="P232" s="1">
        <v>4</v>
      </c>
    </row>
    <row r="233" spans="1:16">
      <c r="A233" s="1">
        <f t="shared" si="29"/>
        <v>232</v>
      </c>
      <c r="B233" s="1">
        <v>1</v>
      </c>
      <c r="C233" s="1">
        <v>2</v>
      </c>
      <c r="D233" s="1">
        <v>3</v>
      </c>
      <c r="E233" s="1">
        <v>4</v>
      </c>
      <c r="F233" s="15">
        <v>7</v>
      </c>
      <c r="G233" s="1">
        <v>10</v>
      </c>
      <c r="H233" s="1">
        <v>44123.199999999997</v>
      </c>
      <c r="I233" s="1">
        <f t="shared" si="26"/>
        <v>23850.378378378377</v>
      </c>
      <c r="J233" s="1">
        <f t="shared" si="27"/>
        <v>20272.821621621621</v>
      </c>
      <c r="K233" s="8">
        <f t="shared" si="28"/>
        <v>0.45945945945945948</v>
      </c>
      <c r="L233" s="1">
        <v>2</v>
      </c>
      <c r="M233" s="1">
        <v>0</v>
      </c>
      <c r="N233" s="1">
        <v>1</v>
      </c>
      <c r="O233" s="1">
        <v>19184</v>
      </c>
      <c r="P233" s="1">
        <v>4</v>
      </c>
    </row>
    <row r="234" spans="1:16">
      <c r="A234" s="1">
        <f t="shared" si="29"/>
        <v>233</v>
      </c>
      <c r="B234" s="1">
        <v>1</v>
      </c>
      <c r="C234" s="1">
        <v>2</v>
      </c>
      <c r="D234" s="1">
        <v>3</v>
      </c>
      <c r="E234" s="1">
        <v>4</v>
      </c>
      <c r="F234" s="15">
        <v>7</v>
      </c>
      <c r="G234" s="1">
        <v>10</v>
      </c>
      <c r="H234" s="1">
        <v>44123.199999999997</v>
      </c>
      <c r="I234" s="1">
        <f t="shared" si="26"/>
        <v>23850.378378378377</v>
      </c>
      <c r="J234" s="1">
        <f t="shared" si="27"/>
        <v>20272.821621621621</v>
      </c>
      <c r="K234" s="8">
        <f t="shared" si="28"/>
        <v>0.45945945945945948</v>
      </c>
      <c r="L234" s="1">
        <v>2</v>
      </c>
      <c r="M234" s="1">
        <v>0</v>
      </c>
      <c r="N234" s="1">
        <v>1</v>
      </c>
      <c r="O234" s="1">
        <v>19184</v>
      </c>
      <c r="P234" s="1">
        <v>4</v>
      </c>
    </row>
    <row r="235" spans="1:16">
      <c r="A235" s="1">
        <f t="shared" si="29"/>
        <v>234</v>
      </c>
      <c r="B235" s="1">
        <v>1</v>
      </c>
      <c r="C235" s="1">
        <v>2</v>
      </c>
      <c r="D235" s="1">
        <v>3</v>
      </c>
      <c r="E235" s="1">
        <v>4</v>
      </c>
      <c r="F235" s="15">
        <v>7</v>
      </c>
      <c r="G235" s="1">
        <v>10</v>
      </c>
      <c r="H235" s="1">
        <v>44123.199999999997</v>
      </c>
      <c r="I235" s="1">
        <f t="shared" si="26"/>
        <v>23850.378378378377</v>
      </c>
      <c r="J235" s="1">
        <f t="shared" si="27"/>
        <v>20272.821621621621</v>
      </c>
      <c r="K235" s="8">
        <f t="shared" si="28"/>
        <v>0.45945945945945948</v>
      </c>
      <c r="L235" s="1">
        <v>2</v>
      </c>
      <c r="M235" s="1">
        <v>1</v>
      </c>
      <c r="N235" s="1">
        <v>1</v>
      </c>
      <c r="O235" s="1">
        <v>19184</v>
      </c>
      <c r="P235" s="1">
        <v>4</v>
      </c>
    </row>
    <row r="236" spans="1:16">
      <c r="A236" s="1">
        <f t="shared" si="29"/>
        <v>235</v>
      </c>
      <c r="B236" s="1">
        <v>1</v>
      </c>
      <c r="C236" s="1">
        <v>2</v>
      </c>
      <c r="D236" s="1">
        <v>3</v>
      </c>
      <c r="E236" s="1">
        <v>4</v>
      </c>
      <c r="F236" s="15">
        <v>7</v>
      </c>
      <c r="G236" s="1">
        <v>10</v>
      </c>
      <c r="H236" s="1">
        <v>44123.199999999997</v>
      </c>
      <c r="I236" s="1">
        <f t="shared" si="26"/>
        <v>23850.378378378377</v>
      </c>
      <c r="J236" s="1">
        <f t="shared" si="27"/>
        <v>20272.821621621621</v>
      </c>
      <c r="K236" s="8">
        <f t="shared" si="28"/>
        <v>0.45945945945945948</v>
      </c>
      <c r="L236" s="1">
        <v>2</v>
      </c>
      <c r="M236" s="1">
        <v>1</v>
      </c>
      <c r="N236" s="1">
        <v>1</v>
      </c>
      <c r="O236" s="1">
        <v>19184</v>
      </c>
      <c r="P236" s="1">
        <v>4</v>
      </c>
    </row>
    <row r="237" spans="1:16">
      <c r="A237" s="1">
        <f t="shared" si="29"/>
        <v>236</v>
      </c>
      <c r="B237" s="1">
        <v>1</v>
      </c>
      <c r="C237" s="1">
        <v>2</v>
      </c>
      <c r="D237" s="1">
        <v>3</v>
      </c>
      <c r="E237" s="1">
        <v>4</v>
      </c>
      <c r="F237" s="15">
        <v>7</v>
      </c>
      <c r="G237" s="1">
        <v>10</v>
      </c>
      <c r="H237" s="1">
        <v>44123.199999999997</v>
      </c>
      <c r="I237" s="1">
        <f t="shared" si="26"/>
        <v>23850.378378378377</v>
      </c>
      <c r="J237" s="1">
        <f t="shared" si="27"/>
        <v>20272.821621621621</v>
      </c>
      <c r="K237" s="8">
        <f t="shared" si="28"/>
        <v>0.45945945945945948</v>
      </c>
      <c r="L237" s="1">
        <v>2</v>
      </c>
      <c r="M237" s="1">
        <v>0</v>
      </c>
      <c r="N237" s="1">
        <v>1</v>
      </c>
      <c r="O237" s="1">
        <v>19184</v>
      </c>
      <c r="P237" s="1">
        <v>4</v>
      </c>
    </row>
    <row r="238" spans="1:16">
      <c r="A238" s="1">
        <f t="shared" si="29"/>
        <v>237</v>
      </c>
      <c r="B238" s="1">
        <v>1</v>
      </c>
      <c r="C238" s="1">
        <v>2</v>
      </c>
      <c r="D238" s="1">
        <v>3</v>
      </c>
      <c r="E238" s="1">
        <v>4</v>
      </c>
      <c r="F238" s="15">
        <v>7</v>
      </c>
      <c r="G238" s="1">
        <v>10</v>
      </c>
      <c r="H238" s="1">
        <v>44123.199999999997</v>
      </c>
      <c r="I238" s="1">
        <f t="shared" si="26"/>
        <v>23850.378378378377</v>
      </c>
      <c r="J238" s="1">
        <f t="shared" si="27"/>
        <v>20272.821621621621</v>
      </c>
      <c r="K238" s="8">
        <f t="shared" si="28"/>
        <v>0.45945945945945948</v>
      </c>
      <c r="L238" s="1">
        <v>2</v>
      </c>
      <c r="M238" s="1">
        <v>1</v>
      </c>
      <c r="N238" s="1">
        <v>1</v>
      </c>
      <c r="O238" s="1">
        <v>19184</v>
      </c>
      <c r="P238" s="1">
        <v>4</v>
      </c>
    </row>
    <row r="239" spans="1:16">
      <c r="A239" s="1">
        <f t="shared" si="29"/>
        <v>238</v>
      </c>
      <c r="B239" s="1">
        <v>1</v>
      </c>
      <c r="C239" s="1">
        <v>2</v>
      </c>
      <c r="D239" s="1">
        <v>3</v>
      </c>
      <c r="E239" s="1">
        <v>4</v>
      </c>
      <c r="F239" s="15">
        <v>7</v>
      </c>
      <c r="G239" s="1">
        <v>10</v>
      </c>
      <c r="H239" s="1">
        <v>44123.199999999997</v>
      </c>
      <c r="I239" s="1">
        <f t="shared" si="26"/>
        <v>23850.378378378377</v>
      </c>
      <c r="J239" s="1">
        <f t="shared" si="27"/>
        <v>20272.821621621621</v>
      </c>
      <c r="K239" s="8">
        <f t="shared" si="28"/>
        <v>0.45945945945945948</v>
      </c>
      <c r="L239" s="1">
        <v>2</v>
      </c>
      <c r="M239" s="1">
        <v>1</v>
      </c>
      <c r="N239" s="1">
        <v>1</v>
      </c>
      <c r="O239" s="1">
        <v>19184</v>
      </c>
      <c r="P239" s="1">
        <v>4</v>
      </c>
    </row>
    <row r="240" spans="1:16">
      <c r="A240" s="1">
        <f t="shared" si="29"/>
        <v>239</v>
      </c>
      <c r="B240" s="1">
        <v>1</v>
      </c>
      <c r="C240" s="1">
        <v>2</v>
      </c>
      <c r="D240" s="1">
        <v>3</v>
      </c>
      <c r="E240" s="1">
        <v>4</v>
      </c>
      <c r="F240" s="15">
        <v>7</v>
      </c>
      <c r="G240" s="1">
        <v>10</v>
      </c>
      <c r="H240" s="1">
        <v>44123.199999999997</v>
      </c>
      <c r="I240" s="1">
        <f t="shared" si="26"/>
        <v>23850.378378378377</v>
      </c>
      <c r="J240" s="1">
        <f t="shared" si="27"/>
        <v>20272.821621621621</v>
      </c>
      <c r="K240" s="8">
        <f t="shared" si="28"/>
        <v>0.45945945945945948</v>
      </c>
      <c r="L240" s="1">
        <v>2</v>
      </c>
      <c r="M240" s="1">
        <v>0</v>
      </c>
      <c r="N240" s="1">
        <v>1</v>
      </c>
      <c r="O240" s="1">
        <v>19184</v>
      </c>
      <c r="P240" s="1">
        <v>4</v>
      </c>
    </row>
    <row r="241" spans="1:16">
      <c r="A241" s="1">
        <f t="shared" si="29"/>
        <v>240</v>
      </c>
      <c r="B241" s="1">
        <v>1</v>
      </c>
      <c r="C241" s="1">
        <v>2</v>
      </c>
      <c r="D241" s="1">
        <v>3</v>
      </c>
      <c r="E241" s="1">
        <v>4</v>
      </c>
      <c r="F241" s="15">
        <v>7</v>
      </c>
      <c r="G241" s="1">
        <v>10</v>
      </c>
      <c r="H241" s="1">
        <v>44123.199999999997</v>
      </c>
      <c r="I241" s="1">
        <f t="shared" si="26"/>
        <v>23850.378378378377</v>
      </c>
      <c r="J241" s="1">
        <f t="shared" si="27"/>
        <v>20272.821621621621</v>
      </c>
      <c r="K241" s="8">
        <f t="shared" si="28"/>
        <v>0.45945945945945948</v>
      </c>
      <c r="L241" s="1">
        <v>2</v>
      </c>
      <c r="M241" s="1">
        <v>1</v>
      </c>
      <c r="N241" s="1">
        <v>1</v>
      </c>
      <c r="O241" s="1">
        <v>19184</v>
      </c>
      <c r="P241" s="1">
        <v>4</v>
      </c>
    </row>
    <row r="242" spans="1:16">
      <c r="A242" s="1">
        <f t="shared" si="29"/>
        <v>241</v>
      </c>
      <c r="B242" s="1">
        <v>1</v>
      </c>
      <c r="C242" s="1">
        <v>2</v>
      </c>
      <c r="D242" s="1">
        <v>3</v>
      </c>
      <c r="E242" s="1">
        <v>4</v>
      </c>
      <c r="F242" s="15">
        <v>7</v>
      </c>
      <c r="G242" s="1">
        <v>10</v>
      </c>
      <c r="H242" s="1">
        <v>44123.199999999997</v>
      </c>
      <c r="I242" s="1">
        <f t="shared" si="26"/>
        <v>23850.378378378377</v>
      </c>
      <c r="J242" s="1">
        <f t="shared" si="27"/>
        <v>20272.821621621621</v>
      </c>
      <c r="K242" s="8">
        <f t="shared" si="28"/>
        <v>0.45945945945945948</v>
      </c>
      <c r="L242" s="1">
        <v>2</v>
      </c>
      <c r="M242" s="1">
        <v>0</v>
      </c>
      <c r="N242" s="1">
        <v>1</v>
      </c>
      <c r="O242" s="1">
        <v>19184</v>
      </c>
      <c r="P242" s="1">
        <v>4</v>
      </c>
    </row>
    <row r="243" spans="1:16">
      <c r="A243" s="1">
        <f t="shared" si="29"/>
        <v>242</v>
      </c>
      <c r="B243" s="1">
        <v>1</v>
      </c>
      <c r="C243" s="1">
        <v>2</v>
      </c>
      <c r="D243" s="1">
        <v>3</v>
      </c>
      <c r="E243" s="1">
        <v>4</v>
      </c>
      <c r="F243" s="15">
        <v>7</v>
      </c>
      <c r="G243" s="1">
        <v>10</v>
      </c>
      <c r="H243" s="1">
        <v>44123.199999999997</v>
      </c>
      <c r="I243" s="1">
        <f t="shared" si="26"/>
        <v>23850.378378378377</v>
      </c>
      <c r="J243" s="1">
        <f t="shared" si="27"/>
        <v>20272.821621621621</v>
      </c>
      <c r="K243" s="8">
        <f t="shared" si="28"/>
        <v>0.45945945945945948</v>
      </c>
      <c r="L243" s="1">
        <v>2</v>
      </c>
      <c r="M243" s="1" t="s">
        <v>25</v>
      </c>
      <c r="N243" s="1">
        <v>1</v>
      </c>
      <c r="O243" s="1">
        <v>19184</v>
      </c>
      <c r="P243" s="1">
        <v>4</v>
      </c>
    </row>
    <row r="244" spans="1:16">
      <c r="A244" s="1">
        <f t="shared" si="29"/>
        <v>243</v>
      </c>
      <c r="B244" s="1">
        <v>1</v>
      </c>
      <c r="C244" s="1">
        <v>2</v>
      </c>
      <c r="D244" s="1">
        <v>3</v>
      </c>
      <c r="E244" s="1">
        <v>4</v>
      </c>
      <c r="F244" s="15">
        <v>7</v>
      </c>
      <c r="G244" s="1">
        <v>10</v>
      </c>
      <c r="H244" s="1">
        <v>44123.199999999997</v>
      </c>
      <c r="I244" s="1">
        <f t="shared" si="26"/>
        <v>23850.378378378377</v>
      </c>
      <c r="J244" s="1">
        <f t="shared" si="27"/>
        <v>20272.821621621621</v>
      </c>
      <c r="K244" s="8">
        <f t="shared" si="28"/>
        <v>0.45945945945945948</v>
      </c>
      <c r="L244" s="1">
        <v>2</v>
      </c>
      <c r="M244" s="1">
        <v>0</v>
      </c>
      <c r="N244" s="1">
        <v>1</v>
      </c>
      <c r="O244" s="1">
        <v>19184</v>
      </c>
      <c r="P244" s="1">
        <v>4</v>
      </c>
    </row>
    <row r="245" spans="1:16">
      <c r="A245" s="1">
        <f t="shared" si="29"/>
        <v>244</v>
      </c>
      <c r="B245" s="1">
        <v>1</v>
      </c>
      <c r="C245" s="1">
        <v>2</v>
      </c>
      <c r="D245" s="1">
        <v>3</v>
      </c>
      <c r="E245" s="1">
        <v>4</v>
      </c>
      <c r="F245" s="15">
        <v>7</v>
      </c>
      <c r="G245" s="1">
        <v>10</v>
      </c>
      <c r="H245" s="1">
        <v>44123.199999999997</v>
      </c>
      <c r="I245" s="1">
        <f t="shared" si="26"/>
        <v>23850.378378378377</v>
      </c>
      <c r="J245" s="1">
        <f t="shared" si="27"/>
        <v>20272.821621621621</v>
      </c>
      <c r="K245" s="8">
        <f t="shared" si="28"/>
        <v>0.45945945945945948</v>
      </c>
      <c r="L245" s="1">
        <v>2</v>
      </c>
      <c r="M245" s="1">
        <v>0</v>
      </c>
      <c r="N245" s="1">
        <v>1</v>
      </c>
      <c r="O245" s="1">
        <v>19184</v>
      </c>
      <c r="P245" s="1">
        <v>4</v>
      </c>
    </row>
    <row r="246" spans="1:16">
      <c r="A246" s="1">
        <f t="shared" si="29"/>
        <v>245</v>
      </c>
      <c r="B246" s="1">
        <v>1</v>
      </c>
      <c r="C246" s="1">
        <v>2</v>
      </c>
      <c r="D246" s="1">
        <v>3</v>
      </c>
      <c r="E246" s="1">
        <v>4</v>
      </c>
      <c r="F246" s="15">
        <v>7</v>
      </c>
      <c r="G246" s="1">
        <v>10</v>
      </c>
      <c r="H246" s="1">
        <v>44123.199999999997</v>
      </c>
      <c r="I246" s="1">
        <f t="shared" si="26"/>
        <v>23850.378378378377</v>
      </c>
      <c r="J246" s="1">
        <f t="shared" si="27"/>
        <v>20272.821621621621</v>
      </c>
      <c r="K246" s="8">
        <f t="shared" si="28"/>
        <v>0.45945945945945948</v>
      </c>
      <c r="L246" s="1">
        <v>2</v>
      </c>
      <c r="M246" s="1">
        <v>0</v>
      </c>
      <c r="N246" s="1">
        <v>1</v>
      </c>
      <c r="O246" s="1">
        <v>19184</v>
      </c>
      <c r="P246" s="1">
        <v>4</v>
      </c>
    </row>
    <row r="247" spans="1:16">
      <c r="A247" s="1">
        <f t="shared" si="29"/>
        <v>246</v>
      </c>
      <c r="B247" s="1">
        <v>1</v>
      </c>
      <c r="C247" s="1">
        <v>2</v>
      </c>
      <c r="D247" s="1">
        <v>3</v>
      </c>
      <c r="E247" s="1">
        <v>4</v>
      </c>
      <c r="F247" s="15">
        <v>7</v>
      </c>
      <c r="G247" s="1">
        <v>10</v>
      </c>
      <c r="H247" s="1">
        <v>44123.199999999997</v>
      </c>
      <c r="I247" s="1">
        <f t="shared" si="26"/>
        <v>23850.378378378377</v>
      </c>
      <c r="J247" s="1">
        <f t="shared" si="27"/>
        <v>20272.821621621621</v>
      </c>
      <c r="K247" s="8">
        <f t="shared" si="28"/>
        <v>0.45945945945945948</v>
      </c>
      <c r="L247" s="1">
        <v>2</v>
      </c>
      <c r="M247" s="1">
        <v>1</v>
      </c>
      <c r="N247" s="1">
        <v>1</v>
      </c>
      <c r="O247" s="1">
        <v>19184</v>
      </c>
      <c r="P247" s="1">
        <v>4</v>
      </c>
    </row>
    <row r="248" spans="1:16">
      <c r="A248" s="1">
        <f t="shared" si="29"/>
        <v>247</v>
      </c>
      <c r="B248" s="1">
        <v>1</v>
      </c>
      <c r="C248" s="1">
        <v>2</v>
      </c>
      <c r="D248" s="1">
        <v>3</v>
      </c>
      <c r="E248" s="1">
        <v>4</v>
      </c>
      <c r="F248" s="15">
        <v>7</v>
      </c>
      <c r="G248" s="1">
        <v>10</v>
      </c>
      <c r="H248" s="1">
        <v>44123.199999999997</v>
      </c>
      <c r="I248" s="1">
        <f t="shared" si="26"/>
        <v>23850.378378378377</v>
      </c>
      <c r="J248" s="1">
        <f t="shared" si="27"/>
        <v>20272.821621621621</v>
      </c>
      <c r="K248" s="8">
        <f t="shared" si="28"/>
        <v>0.45945945945945948</v>
      </c>
      <c r="L248" s="1">
        <v>2</v>
      </c>
      <c r="M248" s="1">
        <v>1</v>
      </c>
      <c r="N248" s="1">
        <v>1</v>
      </c>
      <c r="O248" s="1">
        <v>19184</v>
      </c>
      <c r="P248" s="1">
        <v>4</v>
      </c>
    </row>
    <row r="249" spans="1:16">
      <c r="A249" s="1">
        <f t="shared" si="29"/>
        <v>248</v>
      </c>
      <c r="B249" s="1">
        <v>1</v>
      </c>
      <c r="C249" s="1">
        <v>2</v>
      </c>
      <c r="D249" s="1">
        <v>3</v>
      </c>
      <c r="E249" s="1">
        <v>4</v>
      </c>
      <c r="F249" s="15">
        <v>7</v>
      </c>
      <c r="G249" s="1">
        <v>10</v>
      </c>
      <c r="H249" s="1">
        <v>44123.199999999997</v>
      </c>
      <c r="I249" s="1">
        <f t="shared" si="26"/>
        <v>23850.378378378377</v>
      </c>
      <c r="J249" s="1">
        <f t="shared" si="27"/>
        <v>20272.821621621621</v>
      </c>
      <c r="K249" s="8">
        <f t="shared" si="28"/>
        <v>0.45945945945945948</v>
      </c>
      <c r="L249" s="1">
        <v>2</v>
      </c>
      <c r="M249" s="1">
        <v>1</v>
      </c>
      <c r="N249" s="1">
        <v>1</v>
      </c>
      <c r="O249" s="1">
        <v>19184</v>
      </c>
      <c r="P249" s="1">
        <v>4</v>
      </c>
    </row>
    <row r="250" spans="1:16">
      <c r="A250" s="1">
        <f t="shared" si="29"/>
        <v>249</v>
      </c>
      <c r="B250" s="1">
        <v>1</v>
      </c>
      <c r="C250" s="1">
        <v>2</v>
      </c>
      <c r="D250" s="1">
        <v>3</v>
      </c>
      <c r="E250" s="1">
        <v>4</v>
      </c>
      <c r="F250" s="15">
        <v>7</v>
      </c>
      <c r="G250" s="1">
        <v>10</v>
      </c>
      <c r="H250" s="1">
        <v>44123.199999999997</v>
      </c>
      <c r="I250" s="1">
        <f t="shared" si="26"/>
        <v>23850.378378378377</v>
      </c>
      <c r="J250" s="1">
        <f t="shared" si="27"/>
        <v>20272.821621621621</v>
      </c>
      <c r="K250" s="8">
        <f t="shared" si="28"/>
        <v>0.45945945945945948</v>
      </c>
      <c r="L250" s="1">
        <v>2</v>
      </c>
      <c r="M250" s="1">
        <v>0</v>
      </c>
      <c r="N250" s="1">
        <v>1</v>
      </c>
      <c r="O250" s="1">
        <v>19184</v>
      </c>
      <c r="P250" s="1">
        <v>4</v>
      </c>
    </row>
    <row r="251" spans="1:16">
      <c r="A251" s="1">
        <f t="shared" si="29"/>
        <v>250</v>
      </c>
      <c r="B251" s="1">
        <v>1</v>
      </c>
      <c r="C251" s="1">
        <v>2</v>
      </c>
      <c r="D251" s="1">
        <v>3</v>
      </c>
      <c r="E251" s="1">
        <v>4</v>
      </c>
      <c r="F251" s="15">
        <v>7</v>
      </c>
      <c r="G251" s="1">
        <v>10</v>
      </c>
      <c r="H251" s="1">
        <v>44123.199999999997</v>
      </c>
      <c r="I251" s="1">
        <f t="shared" si="26"/>
        <v>23850.378378378377</v>
      </c>
      <c r="J251" s="1">
        <f t="shared" si="27"/>
        <v>20272.821621621621</v>
      </c>
      <c r="K251" s="8">
        <f t="shared" si="28"/>
        <v>0.45945945945945948</v>
      </c>
      <c r="L251" s="1">
        <v>2</v>
      </c>
      <c r="M251" s="1">
        <v>1</v>
      </c>
      <c r="N251" s="1">
        <v>1</v>
      </c>
      <c r="O251" s="1">
        <v>19184</v>
      </c>
      <c r="P251" s="1">
        <v>4</v>
      </c>
    </row>
    <row r="252" spans="1:16">
      <c r="A252" s="1">
        <f t="shared" si="29"/>
        <v>251</v>
      </c>
      <c r="B252" s="1">
        <v>1</v>
      </c>
      <c r="C252" s="1">
        <v>2</v>
      </c>
      <c r="D252" s="1">
        <v>3</v>
      </c>
      <c r="E252" s="1">
        <v>4</v>
      </c>
      <c r="F252" s="15">
        <v>7</v>
      </c>
      <c r="G252" s="1">
        <v>10</v>
      </c>
      <c r="H252" s="1">
        <v>44123.199999999997</v>
      </c>
      <c r="I252" s="1">
        <f t="shared" si="26"/>
        <v>23850.378378378377</v>
      </c>
      <c r="J252" s="1">
        <f t="shared" si="27"/>
        <v>20272.821621621621</v>
      </c>
      <c r="K252" s="8">
        <f t="shared" si="28"/>
        <v>0.45945945945945948</v>
      </c>
      <c r="L252" s="1">
        <v>2</v>
      </c>
      <c r="M252" s="1">
        <v>1</v>
      </c>
      <c r="N252" s="1">
        <v>1</v>
      </c>
      <c r="O252" s="1">
        <v>19184</v>
      </c>
      <c r="P252" s="1">
        <v>4</v>
      </c>
    </row>
    <row r="253" spans="1:16">
      <c r="A253" s="1">
        <f t="shared" si="29"/>
        <v>252</v>
      </c>
      <c r="B253" s="1">
        <v>1</v>
      </c>
      <c r="C253" s="1">
        <v>2</v>
      </c>
      <c r="D253" s="1">
        <v>3</v>
      </c>
      <c r="E253" s="1">
        <v>4</v>
      </c>
      <c r="F253" s="15">
        <v>7</v>
      </c>
      <c r="G253" s="1">
        <v>10</v>
      </c>
      <c r="H253" s="1">
        <v>44123.199999999997</v>
      </c>
      <c r="I253" s="1">
        <f t="shared" si="26"/>
        <v>23850.378378378377</v>
      </c>
      <c r="J253" s="1">
        <f t="shared" si="27"/>
        <v>20272.821621621621</v>
      </c>
      <c r="K253" s="8">
        <f t="shared" si="28"/>
        <v>0.45945945945945948</v>
      </c>
      <c r="L253" s="1">
        <v>2</v>
      </c>
      <c r="M253" s="1">
        <v>1</v>
      </c>
      <c r="N253" s="1">
        <v>1</v>
      </c>
      <c r="O253" s="1">
        <v>19184</v>
      </c>
      <c r="P253" s="1">
        <v>4</v>
      </c>
    </row>
    <row r="254" spans="1:16">
      <c r="A254" s="1">
        <f t="shared" si="29"/>
        <v>253</v>
      </c>
      <c r="B254" s="1">
        <v>1</v>
      </c>
      <c r="C254" s="1">
        <v>2</v>
      </c>
      <c r="D254" s="1">
        <v>3</v>
      </c>
      <c r="E254" s="1">
        <v>4</v>
      </c>
      <c r="F254" s="15">
        <v>7</v>
      </c>
      <c r="G254" s="1">
        <v>10</v>
      </c>
      <c r="H254" s="1">
        <v>44123.199999999997</v>
      </c>
      <c r="I254" s="1">
        <f t="shared" si="26"/>
        <v>23850.378378378377</v>
      </c>
      <c r="J254" s="1">
        <f t="shared" si="27"/>
        <v>20272.821621621621</v>
      </c>
      <c r="K254" s="8">
        <f t="shared" si="28"/>
        <v>0.45945945945945948</v>
      </c>
      <c r="L254" s="1">
        <v>2</v>
      </c>
      <c r="M254" s="1">
        <v>1</v>
      </c>
      <c r="N254" s="1">
        <v>1</v>
      </c>
      <c r="O254" s="1">
        <v>19184</v>
      </c>
      <c r="P254" s="1">
        <v>4</v>
      </c>
    </row>
    <row r="255" spans="1:16">
      <c r="A255" s="1">
        <f t="shared" si="29"/>
        <v>254</v>
      </c>
      <c r="B255" s="1">
        <v>1</v>
      </c>
      <c r="C255" s="1">
        <v>2</v>
      </c>
      <c r="D255" s="1">
        <v>3</v>
      </c>
      <c r="E255" s="1">
        <v>4</v>
      </c>
      <c r="F255" s="15">
        <v>7</v>
      </c>
      <c r="G255" s="1">
        <v>10</v>
      </c>
      <c r="H255" s="1">
        <v>44123.199999999997</v>
      </c>
      <c r="I255" s="1">
        <f t="shared" si="26"/>
        <v>23850.378378378377</v>
      </c>
      <c r="J255" s="1">
        <f t="shared" si="27"/>
        <v>20272.821621621621</v>
      </c>
      <c r="K255" s="8">
        <f t="shared" si="28"/>
        <v>0.45945945945945948</v>
      </c>
      <c r="L255" s="1">
        <v>2</v>
      </c>
      <c r="M255" s="1">
        <v>1</v>
      </c>
      <c r="N255" s="1">
        <v>1</v>
      </c>
      <c r="O255" s="1">
        <v>19184</v>
      </c>
      <c r="P255" s="1">
        <v>4</v>
      </c>
    </row>
    <row r="256" spans="1:16">
      <c r="A256" s="1">
        <f t="shared" si="29"/>
        <v>255</v>
      </c>
      <c r="B256" s="1">
        <v>1</v>
      </c>
      <c r="C256" s="1">
        <v>2</v>
      </c>
      <c r="D256" s="1">
        <v>3</v>
      </c>
      <c r="E256" s="1">
        <v>4</v>
      </c>
      <c r="F256" s="15">
        <v>7</v>
      </c>
      <c r="G256" s="1">
        <v>10</v>
      </c>
      <c r="H256" s="1">
        <v>44123.199999999997</v>
      </c>
      <c r="I256" s="1">
        <f t="shared" si="26"/>
        <v>23850.378378378377</v>
      </c>
      <c r="J256" s="1">
        <f t="shared" si="27"/>
        <v>20272.821621621621</v>
      </c>
      <c r="K256" s="8">
        <f t="shared" si="28"/>
        <v>0.45945945945945948</v>
      </c>
      <c r="L256" s="1">
        <v>2</v>
      </c>
      <c r="M256" s="1">
        <v>1</v>
      </c>
      <c r="N256" s="1">
        <v>1</v>
      </c>
      <c r="O256" s="1">
        <v>19184</v>
      </c>
      <c r="P256" s="1">
        <v>4</v>
      </c>
    </row>
    <row r="257" spans="1:16">
      <c r="A257" s="1">
        <f t="shared" si="29"/>
        <v>256</v>
      </c>
      <c r="B257" s="1">
        <v>1</v>
      </c>
      <c r="C257" s="1">
        <v>2</v>
      </c>
      <c r="D257" s="1">
        <v>3</v>
      </c>
      <c r="E257" s="1">
        <v>4</v>
      </c>
      <c r="F257" s="15">
        <v>7</v>
      </c>
      <c r="G257" s="1">
        <v>10</v>
      </c>
      <c r="H257" s="1">
        <v>44123.199999999997</v>
      </c>
      <c r="I257" s="1">
        <f t="shared" si="26"/>
        <v>23850.378378378377</v>
      </c>
      <c r="J257" s="1">
        <f t="shared" si="27"/>
        <v>20272.821621621621</v>
      </c>
      <c r="K257" s="8">
        <f t="shared" si="28"/>
        <v>0.45945945945945948</v>
      </c>
      <c r="L257" s="1">
        <v>2</v>
      </c>
      <c r="M257" s="1">
        <v>0</v>
      </c>
      <c r="N257" s="1">
        <v>1</v>
      </c>
      <c r="O257" s="1">
        <v>19184</v>
      </c>
      <c r="P257" s="1">
        <v>4</v>
      </c>
    </row>
    <row r="258" spans="1:16">
      <c r="A258" s="1">
        <f t="shared" si="29"/>
        <v>257</v>
      </c>
      <c r="B258" s="1">
        <v>1</v>
      </c>
      <c r="C258" s="1">
        <v>2</v>
      </c>
      <c r="D258" s="1">
        <v>3</v>
      </c>
      <c r="E258" s="1">
        <v>4</v>
      </c>
      <c r="F258" s="15">
        <v>7</v>
      </c>
      <c r="G258" s="1">
        <v>10</v>
      </c>
      <c r="H258" s="1">
        <v>44123.199999999997</v>
      </c>
      <c r="I258" s="1">
        <f t="shared" si="26"/>
        <v>23850.378378378377</v>
      </c>
      <c r="J258" s="1">
        <f t="shared" si="27"/>
        <v>20272.821621621621</v>
      </c>
      <c r="K258" s="8">
        <f t="shared" si="28"/>
        <v>0.45945945945945948</v>
      </c>
      <c r="L258" s="1">
        <v>2</v>
      </c>
      <c r="M258" s="1">
        <v>0</v>
      </c>
      <c r="N258" s="1">
        <v>1</v>
      </c>
      <c r="O258" s="1">
        <v>19184</v>
      </c>
      <c r="P258" s="1">
        <v>4</v>
      </c>
    </row>
    <row r="259" spans="1:16">
      <c r="A259" s="1">
        <f t="shared" si="29"/>
        <v>258</v>
      </c>
      <c r="B259" s="1">
        <v>1</v>
      </c>
      <c r="C259" s="1">
        <v>2</v>
      </c>
      <c r="D259" s="1">
        <v>3</v>
      </c>
      <c r="E259" s="1">
        <v>4</v>
      </c>
      <c r="F259" s="15">
        <v>7</v>
      </c>
      <c r="G259" s="1">
        <v>10</v>
      </c>
      <c r="H259" s="1">
        <v>44123.199999999997</v>
      </c>
      <c r="I259" s="1">
        <f t="shared" si="26"/>
        <v>23850.378378378377</v>
      </c>
      <c r="J259" s="1">
        <f t="shared" si="27"/>
        <v>20272.821621621621</v>
      </c>
      <c r="K259" s="8">
        <f t="shared" si="28"/>
        <v>0.45945945945945948</v>
      </c>
      <c r="L259" s="1">
        <v>2</v>
      </c>
      <c r="M259" s="1">
        <v>0</v>
      </c>
      <c r="N259" s="1">
        <v>1</v>
      </c>
      <c r="O259" s="1">
        <v>19184</v>
      </c>
      <c r="P259" s="1">
        <v>4</v>
      </c>
    </row>
    <row r="260" spans="1:16">
      <c r="A260" s="1">
        <f t="shared" si="29"/>
        <v>259</v>
      </c>
      <c r="B260" s="1">
        <v>1</v>
      </c>
      <c r="C260" s="1">
        <v>2</v>
      </c>
      <c r="D260" s="1">
        <v>3</v>
      </c>
      <c r="E260" s="1">
        <v>4</v>
      </c>
      <c r="F260" s="15">
        <v>7</v>
      </c>
      <c r="G260" s="1">
        <v>10</v>
      </c>
      <c r="H260" s="1">
        <v>44123.199999999997</v>
      </c>
      <c r="I260" s="1">
        <f t="shared" si="26"/>
        <v>23850.378378378377</v>
      </c>
      <c r="J260" s="1">
        <f t="shared" si="27"/>
        <v>20272.821621621621</v>
      </c>
      <c r="K260" s="8">
        <f t="shared" si="28"/>
        <v>0.45945945945945948</v>
      </c>
      <c r="L260" s="1">
        <v>2</v>
      </c>
      <c r="M260" s="1">
        <v>1</v>
      </c>
      <c r="N260" s="1">
        <v>1</v>
      </c>
      <c r="O260" s="1">
        <v>19184</v>
      </c>
      <c r="P260" s="1">
        <v>4</v>
      </c>
    </row>
    <row r="261" spans="1:16">
      <c r="A261" s="1">
        <f t="shared" si="29"/>
        <v>260</v>
      </c>
      <c r="B261" s="1">
        <v>1</v>
      </c>
      <c r="C261" s="1">
        <v>2</v>
      </c>
      <c r="D261" s="1">
        <v>3</v>
      </c>
      <c r="E261" s="1">
        <v>4</v>
      </c>
      <c r="F261" s="15">
        <v>8</v>
      </c>
      <c r="G261" s="17">
        <v>12</v>
      </c>
      <c r="H261" s="1">
        <v>34858.799999999996</v>
      </c>
      <c r="I261" s="1">
        <f t="shared" si="26"/>
        <v>32974.540540540533</v>
      </c>
      <c r="J261" s="1">
        <f t="shared" si="27"/>
        <v>1884.2594594594593</v>
      </c>
      <c r="K261" s="8">
        <f>2/37</f>
        <v>5.4054054054054057E-2</v>
      </c>
      <c r="L261" s="1">
        <v>2</v>
      </c>
      <c r="M261" s="1">
        <v>0</v>
      </c>
      <c r="N261" s="1">
        <v>1</v>
      </c>
      <c r="O261" s="1">
        <v>15156</v>
      </c>
      <c r="P261" s="1">
        <v>3</v>
      </c>
    </row>
    <row r="262" spans="1:16">
      <c r="A262" s="1">
        <f t="shared" si="29"/>
        <v>261</v>
      </c>
      <c r="B262" s="1">
        <v>1</v>
      </c>
      <c r="C262" s="1">
        <v>2</v>
      </c>
      <c r="D262" s="1">
        <v>3</v>
      </c>
      <c r="E262" s="1">
        <v>4</v>
      </c>
      <c r="F262" s="15">
        <v>8</v>
      </c>
      <c r="G262" s="17">
        <v>12</v>
      </c>
      <c r="H262" s="1">
        <v>34858.799999999996</v>
      </c>
      <c r="I262" s="1">
        <f t="shared" si="26"/>
        <v>32974.540540540533</v>
      </c>
      <c r="J262" s="1">
        <f t="shared" ref="J262:J297" si="30">K262*H262</f>
        <v>1884.2594594594593</v>
      </c>
      <c r="K262" s="8">
        <f t="shared" ref="K262:K297" si="31">2/37</f>
        <v>5.4054054054054057E-2</v>
      </c>
      <c r="L262" s="1">
        <v>2</v>
      </c>
      <c r="M262" s="1">
        <v>0</v>
      </c>
      <c r="N262" s="1">
        <v>1</v>
      </c>
      <c r="O262" s="1">
        <v>15156</v>
      </c>
      <c r="P262" s="1">
        <v>3</v>
      </c>
    </row>
    <row r="263" spans="1:16">
      <c r="A263" s="1">
        <f t="shared" si="29"/>
        <v>262</v>
      </c>
      <c r="B263" s="1">
        <v>1</v>
      </c>
      <c r="C263" s="1">
        <v>2</v>
      </c>
      <c r="D263" s="1">
        <v>3</v>
      </c>
      <c r="E263" s="1">
        <v>4</v>
      </c>
      <c r="F263" s="15">
        <v>8</v>
      </c>
      <c r="G263" s="17">
        <v>12</v>
      </c>
      <c r="H263" s="1">
        <v>34858.799999999996</v>
      </c>
      <c r="I263" s="1">
        <f t="shared" ref="I263:I297" si="32">H263-J263</f>
        <v>32974.540540540533</v>
      </c>
      <c r="J263" s="1">
        <f t="shared" si="30"/>
        <v>1884.2594594594593</v>
      </c>
      <c r="K263" s="8">
        <f t="shared" si="31"/>
        <v>5.4054054054054057E-2</v>
      </c>
      <c r="L263" s="1">
        <v>2</v>
      </c>
      <c r="M263" s="1">
        <v>0</v>
      </c>
      <c r="N263" s="1">
        <v>1</v>
      </c>
      <c r="O263" s="1">
        <v>15156</v>
      </c>
      <c r="P263" s="1">
        <v>3</v>
      </c>
    </row>
    <row r="264" spans="1:16">
      <c r="A264" s="1">
        <f t="shared" si="29"/>
        <v>263</v>
      </c>
      <c r="B264" s="1">
        <v>1</v>
      </c>
      <c r="C264" s="1">
        <v>2</v>
      </c>
      <c r="D264" s="1">
        <v>3</v>
      </c>
      <c r="E264" s="1">
        <v>4</v>
      </c>
      <c r="F264" s="15">
        <v>8</v>
      </c>
      <c r="G264" s="17">
        <v>12</v>
      </c>
      <c r="H264" s="1">
        <v>34858.799999999996</v>
      </c>
      <c r="I264" s="1">
        <f t="shared" si="32"/>
        <v>32974.540540540533</v>
      </c>
      <c r="J264" s="1">
        <f t="shared" si="30"/>
        <v>1884.2594594594593</v>
      </c>
      <c r="K264" s="8">
        <f t="shared" si="31"/>
        <v>5.4054054054054057E-2</v>
      </c>
      <c r="L264" s="1">
        <v>2</v>
      </c>
      <c r="M264" s="1">
        <v>0</v>
      </c>
      <c r="N264" s="1">
        <v>1</v>
      </c>
      <c r="O264" s="1">
        <v>15156</v>
      </c>
      <c r="P264" s="1">
        <v>3</v>
      </c>
    </row>
    <row r="265" spans="1:16">
      <c r="A265" s="1">
        <f t="shared" si="29"/>
        <v>264</v>
      </c>
      <c r="B265" s="1">
        <v>1</v>
      </c>
      <c r="C265" s="1">
        <v>2</v>
      </c>
      <c r="D265" s="1">
        <v>3</v>
      </c>
      <c r="E265" s="1">
        <v>4</v>
      </c>
      <c r="F265" s="15">
        <v>8</v>
      </c>
      <c r="G265" s="17">
        <v>12</v>
      </c>
      <c r="H265" s="1">
        <v>34858.799999999996</v>
      </c>
      <c r="I265" s="1">
        <f t="shared" si="32"/>
        <v>32974.540540540533</v>
      </c>
      <c r="J265" s="1">
        <f t="shared" si="30"/>
        <v>1884.2594594594593</v>
      </c>
      <c r="K265" s="8">
        <f t="shared" si="31"/>
        <v>5.4054054054054057E-2</v>
      </c>
      <c r="L265" s="1">
        <v>2</v>
      </c>
      <c r="M265" s="1">
        <v>0</v>
      </c>
      <c r="N265" s="1">
        <v>1</v>
      </c>
      <c r="O265" s="1">
        <v>15156</v>
      </c>
      <c r="P265" s="1">
        <v>3</v>
      </c>
    </row>
    <row r="266" spans="1:16">
      <c r="A266" s="1">
        <f t="shared" si="29"/>
        <v>265</v>
      </c>
      <c r="B266" s="1">
        <v>1</v>
      </c>
      <c r="C266" s="1">
        <v>2</v>
      </c>
      <c r="D266" s="1">
        <v>3</v>
      </c>
      <c r="E266" s="1">
        <v>4</v>
      </c>
      <c r="F266" s="15">
        <v>8</v>
      </c>
      <c r="G266" s="17">
        <v>12</v>
      </c>
      <c r="H266" s="1">
        <v>34858.799999999996</v>
      </c>
      <c r="I266" s="1">
        <f t="shared" si="32"/>
        <v>32974.540540540533</v>
      </c>
      <c r="J266" s="1">
        <f t="shared" si="30"/>
        <v>1884.2594594594593</v>
      </c>
      <c r="K266" s="8">
        <f t="shared" si="31"/>
        <v>5.4054054054054057E-2</v>
      </c>
      <c r="L266" s="1">
        <v>2</v>
      </c>
      <c r="M266" s="1">
        <v>0</v>
      </c>
      <c r="N266" s="1">
        <v>1</v>
      </c>
      <c r="O266" s="1">
        <v>15156</v>
      </c>
      <c r="P266" s="1">
        <v>3</v>
      </c>
    </row>
    <row r="267" spans="1:16">
      <c r="A267" s="1">
        <f t="shared" si="29"/>
        <v>266</v>
      </c>
      <c r="B267" s="1">
        <v>1</v>
      </c>
      <c r="C267" s="1">
        <v>2</v>
      </c>
      <c r="D267" s="1">
        <v>3</v>
      </c>
      <c r="E267" s="1">
        <v>4</v>
      </c>
      <c r="F267" s="15">
        <v>8</v>
      </c>
      <c r="G267" s="17">
        <v>12</v>
      </c>
      <c r="H267" s="1">
        <v>34858.799999999996</v>
      </c>
      <c r="I267" s="1">
        <f t="shared" si="32"/>
        <v>32974.540540540533</v>
      </c>
      <c r="J267" s="1">
        <f t="shared" si="30"/>
        <v>1884.2594594594593</v>
      </c>
      <c r="K267" s="8">
        <f t="shared" si="31"/>
        <v>5.4054054054054057E-2</v>
      </c>
      <c r="L267" s="1">
        <v>2</v>
      </c>
      <c r="M267" s="1">
        <v>0</v>
      </c>
      <c r="N267" s="1">
        <v>1</v>
      </c>
      <c r="O267" s="1">
        <v>15156</v>
      </c>
      <c r="P267" s="1">
        <v>3</v>
      </c>
    </row>
    <row r="268" spans="1:16">
      <c r="A268" s="1">
        <f t="shared" si="29"/>
        <v>267</v>
      </c>
      <c r="B268" s="1">
        <v>1</v>
      </c>
      <c r="C268" s="1">
        <v>2</v>
      </c>
      <c r="D268" s="1">
        <v>3</v>
      </c>
      <c r="E268" s="1">
        <v>4</v>
      </c>
      <c r="F268" s="15">
        <v>8</v>
      </c>
      <c r="G268" s="17">
        <v>12</v>
      </c>
      <c r="H268" s="1">
        <v>34858.799999999996</v>
      </c>
      <c r="I268" s="1">
        <f t="shared" si="32"/>
        <v>32974.540540540533</v>
      </c>
      <c r="J268" s="1">
        <f t="shared" si="30"/>
        <v>1884.2594594594593</v>
      </c>
      <c r="K268" s="8">
        <f t="shared" si="31"/>
        <v>5.4054054054054057E-2</v>
      </c>
      <c r="L268" s="1">
        <v>2</v>
      </c>
      <c r="M268" s="1">
        <v>0</v>
      </c>
      <c r="N268" s="1">
        <v>1</v>
      </c>
      <c r="O268" s="1">
        <v>15156</v>
      </c>
      <c r="P268" s="1">
        <v>3</v>
      </c>
    </row>
    <row r="269" spans="1:16">
      <c r="A269" s="1">
        <f t="shared" si="29"/>
        <v>268</v>
      </c>
      <c r="B269" s="1">
        <v>1</v>
      </c>
      <c r="C269" s="1">
        <v>2</v>
      </c>
      <c r="D269" s="1">
        <v>3</v>
      </c>
      <c r="E269" s="1">
        <v>4</v>
      </c>
      <c r="F269" s="15">
        <v>8</v>
      </c>
      <c r="G269" s="17">
        <v>12</v>
      </c>
      <c r="H269" s="1">
        <v>34858.799999999996</v>
      </c>
      <c r="I269" s="1">
        <f t="shared" si="32"/>
        <v>32974.540540540533</v>
      </c>
      <c r="J269" s="1">
        <f t="shared" si="30"/>
        <v>1884.2594594594593</v>
      </c>
      <c r="K269" s="8">
        <f t="shared" si="31"/>
        <v>5.4054054054054057E-2</v>
      </c>
      <c r="L269" s="1">
        <v>2</v>
      </c>
      <c r="M269" s="1">
        <v>0</v>
      </c>
      <c r="N269" s="1">
        <v>1</v>
      </c>
      <c r="O269" s="1">
        <v>15156</v>
      </c>
      <c r="P269" s="1">
        <v>3</v>
      </c>
    </row>
    <row r="270" spans="1:16">
      <c r="A270" s="1">
        <f t="shared" si="29"/>
        <v>269</v>
      </c>
      <c r="B270" s="1">
        <v>1</v>
      </c>
      <c r="C270" s="1">
        <v>2</v>
      </c>
      <c r="D270" s="1">
        <v>3</v>
      </c>
      <c r="E270" s="1">
        <v>4</v>
      </c>
      <c r="F270" s="15">
        <v>8</v>
      </c>
      <c r="G270" s="17">
        <v>12</v>
      </c>
      <c r="H270" s="1">
        <v>34858.799999999996</v>
      </c>
      <c r="I270" s="1">
        <f t="shared" si="32"/>
        <v>32974.540540540533</v>
      </c>
      <c r="J270" s="1">
        <f t="shared" si="30"/>
        <v>1884.2594594594593</v>
      </c>
      <c r="K270" s="8">
        <f t="shared" si="31"/>
        <v>5.4054054054054057E-2</v>
      </c>
      <c r="L270" s="1">
        <v>2</v>
      </c>
      <c r="M270" s="1">
        <v>1</v>
      </c>
      <c r="N270" s="1">
        <v>1</v>
      </c>
      <c r="O270" s="1">
        <v>15156</v>
      </c>
      <c r="P270" s="1">
        <v>3</v>
      </c>
    </row>
    <row r="271" spans="1:16">
      <c r="A271" s="1">
        <f t="shared" si="29"/>
        <v>270</v>
      </c>
      <c r="B271" s="1">
        <v>1</v>
      </c>
      <c r="C271" s="1">
        <v>2</v>
      </c>
      <c r="D271" s="1">
        <v>3</v>
      </c>
      <c r="E271" s="1">
        <v>4</v>
      </c>
      <c r="F271" s="15">
        <v>8</v>
      </c>
      <c r="G271" s="17">
        <v>12</v>
      </c>
      <c r="H271" s="1">
        <v>34858.799999999996</v>
      </c>
      <c r="I271" s="1">
        <f t="shared" si="32"/>
        <v>32974.540540540533</v>
      </c>
      <c r="J271" s="1">
        <f t="shared" si="30"/>
        <v>1884.2594594594593</v>
      </c>
      <c r="K271" s="8">
        <f t="shared" si="31"/>
        <v>5.4054054054054057E-2</v>
      </c>
      <c r="L271" s="1">
        <v>2</v>
      </c>
      <c r="M271" s="1">
        <v>0</v>
      </c>
      <c r="N271" s="1">
        <v>1</v>
      </c>
      <c r="O271" s="1">
        <v>15156</v>
      </c>
      <c r="P271" s="1">
        <v>3</v>
      </c>
    </row>
    <row r="272" spans="1:16">
      <c r="A272" s="1">
        <f t="shared" si="29"/>
        <v>271</v>
      </c>
      <c r="B272" s="1">
        <v>1</v>
      </c>
      <c r="C272" s="1">
        <v>2</v>
      </c>
      <c r="D272" s="1">
        <v>3</v>
      </c>
      <c r="E272" s="1">
        <v>4</v>
      </c>
      <c r="F272" s="15">
        <v>8</v>
      </c>
      <c r="G272" s="17">
        <v>12</v>
      </c>
      <c r="H272" s="1">
        <v>34858.799999999996</v>
      </c>
      <c r="I272" s="1">
        <f t="shared" si="32"/>
        <v>32974.540540540533</v>
      </c>
      <c r="J272" s="1">
        <f t="shared" si="30"/>
        <v>1884.2594594594593</v>
      </c>
      <c r="K272" s="8">
        <f t="shared" si="31"/>
        <v>5.4054054054054057E-2</v>
      </c>
      <c r="L272" s="1">
        <v>2</v>
      </c>
      <c r="M272" s="1">
        <v>0</v>
      </c>
      <c r="N272" s="1">
        <v>1</v>
      </c>
      <c r="O272" s="1">
        <v>15156</v>
      </c>
      <c r="P272" s="1">
        <v>3</v>
      </c>
    </row>
    <row r="273" spans="1:16">
      <c r="A273" s="1">
        <f t="shared" si="29"/>
        <v>272</v>
      </c>
      <c r="B273" s="1">
        <v>1</v>
      </c>
      <c r="C273" s="1">
        <v>2</v>
      </c>
      <c r="D273" s="1">
        <v>3</v>
      </c>
      <c r="E273" s="1">
        <v>4</v>
      </c>
      <c r="F273" s="15">
        <v>8</v>
      </c>
      <c r="G273" s="17">
        <v>12</v>
      </c>
      <c r="H273" s="1">
        <v>34858.799999999996</v>
      </c>
      <c r="I273" s="1">
        <f t="shared" si="32"/>
        <v>32974.540540540533</v>
      </c>
      <c r="J273" s="1">
        <f t="shared" si="30"/>
        <v>1884.2594594594593</v>
      </c>
      <c r="K273" s="8">
        <f t="shared" si="31"/>
        <v>5.4054054054054057E-2</v>
      </c>
      <c r="L273" s="1">
        <v>2</v>
      </c>
      <c r="M273" s="1">
        <v>0</v>
      </c>
      <c r="N273" s="1">
        <v>1</v>
      </c>
      <c r="O273" s="1">
        <v>15156</v>
      </c>
      <c r="P273" s="1">
        <v>3</v>
      </c>
    </row>
    <row r="274" spans="1:16">
      <c r="A274" s="1">
        <f t="shared" si="29"/>
        <v>273</v>
      </c>
      <c r="B274" s="1">
        <v>1</v>
      </c>
      <c r="C274" s="1">
        <v>2</v>
      </c>
      <c r="D274" s="1">
        <v>3</v>
      </c>
      <c r="E274" s="1">
        <v>4</v>
      </c>
      <c r="F274" s="15">
        <v>8</v>
      </c>
      <c r="G274" s="17">
        <v>12</v>
      </c>
      <c r="H274" s="1">
        <v>34858.799999999996</v>
      </c>
      <c r="I274" s="1">
        <f t="shared" si="32"/>
        <v>32974.540540540533</v>
      </c>
      <c r="J274" s="1">
        <f t="shared" si="30"/>
        <v>1884.2594594594593</v>
      </c>
      <c r="K274" s="8">
        <f t="shared" si="31"/>
        <v>5.4054054054054057E-2</v>
      </c>
      <c r="L274" s="1">
        <v>2</v>
      </c>
      <c r="M274" s="1">
        <v>0</v>
      </c>
      <c r="N274" s="1">
        <v>1</v>
      </c>
      <c r="O274" s="1">
        <v>15156</v>
      </c>
      <c r="P274" s="1">
        <v>3</v>
      </c>
    </row>
    <row r="275" spans="1:16">
      <c r="A275" s="1">
        <f>A274+1</f>
        <v>274</v>
      </c>
      <c r="B275" s="1">
        <v>1</v>
      </c>
      <c r="C275" s="1">
        <v>2</v>
      </c>
      <c r="D275" s="1">
        <v>3</v>
      </c>
      <c r="E275" s="1">
        <v>4</v>
      </c>
      <c r="F275" s="15">
        <v>8</v>
      </c>
      <c r="G275" s="17">
        <v>12</v>
      </c>
      <c r="H275" s="1">
        <v>34858.799999999996</v>
      </c>
      <c r="I275" s="1">
        <f t="shared" si="32"/>
        <v>32974.540540540533</v>
      </c>
      <c r="J275" s="1">
        <f t="shared" si="30"/>
        <v>1884.2594594594593</v>
      </c>
      <c r="K275" s="8">
        <f t="shared" si="31"/>
        <v>5.4054054054054057E-2</v>
      </c>
      <c r="L275" s="1">
        <v>2</v>
      </c>
      <c r="M275" s="1">
        <v>0</v>
      </c>
      <c r="N275" s="1">
        <v>1</v>
      </c>
      <c r="O275" s="1">
        <v>15156</v>
      </c>
      <c r="P275" s="1">
        <v>3</v>
      </c>
    </row>
    <row r="276" spans="1:16">
      <c r="A276" s="1">
        <f t="shared" ref="A276:A297" si="33">A275+1</f>
        <v>275</v>
      </c>
      <c r="B276" s="1">
        <v>1</v>
      </c>
      <c r="C276" s="1">
        <v>2</v>
      </c>
      <c r="D276" s="1">
        <v>3</v>
      </c>
      <c r="E276" s="1">
        <v>4</v>
      </c>
      <c r="F276" s="15">
        <v>8</v>
      </c>
      <c r="G276" s="17">
        <v>12</v>
      </c>
      <c r="H276" s="1">
        <v>34858.799999999996</v>
      </c>
      <c r="I276" s="1">
        <f t="shared" si="32"/>
        <v>32974.540540540533</v>
      </c>
      <c r="J276" s="1">
        <f t="shared" si="30"/>
        <v>1884.2594594594593</v>
      </c>
      <c r="K276" s="8">
        <f t="shared" si="31"/>
        <v>5.4054054054054057E-2</v>
      </c>
      <c r="L276" s="1">
        <v>2</v>
      </c>
      <c r="M276" s="1">
        <v>0</v>
      </c>
      <c r="N276" s="1">
        <v>1</v>
      </c>
      <c r="O276" s="1">
        <v>15156</v>
      </c>
      <c r="P276" s="1">
        <v>3</v>
      </c>
    </row>
    <row r="277" spans="1:16">
      <c r="A277" s="1">
        <f t="shared" si="33"/>
        <v>276</v>
      </c>
      <c r="B277" s="1">
        <v>1</v>
      </c>
      <c r="C277" s="1">
        <v>2</v>
      </c>
      <c r="D277" s="1">
        <v>3</v>
      </c>
      <c r="E277" s="1">
        <v>4</v>
      </c>
      <c r="F277" s="15">
        <v>8</v>
      </c>
      <c r="G277" s="17">
        <v>12</v>
      </c>
      <c r="H277" s="1">
        <v>34858.799999999996</v>
      </c>
      <c r="I277" s="1">
        <f t="shared" si="32"/>
        <v>32974.540540540533</v>
      </c>
      <c r="J277" s="1">
        <f t="shared" si="30"/>
        <v>1884.2594594594593</v>
      </c>
      <c r="K277" s="8">
        <f t="shared" si="31"/>
        <v>5.4054054054054057E-2</v>
      </c>
      <c r="L277" s="1">
        <v>2</v>
      </c>
      <c r="M277" s="1">
        <v>0</v>
      </c>
      <c r="N277" s="1">
        <v>1</v>
      </c>
      <c r="O277" s="1">
        <v>15156</v>
      </c>
      <c r="P277" s="1">
        <v>3</v>
      </c>
    </row>
    <row r="278" spans="1:16">
      <c r="A278" s="1">
        <f t="shared" si="33"/>
        <v>277</v>
      </c>
      <c r="B278" s="1">
        <v>1</v>
      </c>
      <c r="C278" s="1">
        <v>2</v>
      </c>
      <c r="D278" s="1">
        <v>3</v>
      </c>
      <c r="E278" s="1">
        <v>4</v>
      </c>
      <c r="F278" s="15">
        <v>8</v>
      </c>
      <c r="G278" s="17">
        <v>12</v>
      </c>
      <c r="H278" s="1">
        <v>34858.799999999996</v>
      </c>
      <c r="I278" s="1">
        <f t="shared" si="32"/>
        <v>32974.540540540533</v>
      </c>
      <c r="J278" s="1">
        <f t="shared" si="30"/>
        <v>1884.2594594594593</v>
      </c>
      <c r="K278" s="8">
        <f t="shared" si="31"/>
        <v>5.4054054054054057E-2</v>
      </c>
      <c r="L278" s="1">
        <v>2</v>
      </c>
      <c r="M278" s="1">
        <v>0</v>
      </c>
      <c r="N278" s="1">
        <v>1</v>
      </c>
      <c r="O278" s="1">
        <v>15156</v>
      </c>
      <c r="P278" s="1">
        <v>3</v>
      </c>
    </row>
    <row r="279" spans="1:16">
      <c r="A279" s="1">
        <f t="shared" si="33"/>
        <v>278</v>
      </c>
      <c r="B279" s="1">
        <v>1</v>
      </c>
      <c r="C279" s="1">
        <v>2</v>
      </c>
      <c r="D279" s="1">
        <v>3</v>
      </c>
      <c r="E279" s="1">
        <v>4</v>
      </c>
      <c r="F279" s="15">
        <v>8</v>
      </c>
      <c r="G279" s="17">
        <v>12</v>
      </c>
      <c r="H279" s="1">
        <v>34858.799999999996</v>
      </c>
      <c r="I279" s="1">
        <f t="shared" si="32"/>
        <v>32974.540540540533</v>
      </c>
      <c r="J279" s="1">
        <f t="shared" si="30"/>
        <v>1884.2594594594593</v>
      </c>
      <c r="K279" s="8">
        <f t="shared" si="31"/>
        <v>5.4054054054054057E-2</v>
      </c>
      <c r="L279" s="1">
        <v>2</v>
      </c>
      <c r="M279" s="1">
        <v>0</v>
      </c>
      <c r="N279" s="1">
        <v>1</v>
      </c>
      <c r="O279" s="1">
        <v>15156</v>
      </c>
      <c r="P279" s="1">
        <v>3</v>
      </c>
    </row>
    <row r="280" spans="1:16">
      <c r="A280" s="1">
        <f t="shared" si="33"/>
        <v>279</v>
      </c>
      <c r="B280" s="1">
        <v>1</v>
      </c>
      <c r="C280" s="1">
        <v>2</v>
      </c>
      <c r="D280" s="1">
        <v>3</v>
      </c>
      <c r="E280" s="1">
        <v>4</v>
      </c>
      <c r="F280" s="15">
        <v>8</v>
      </c>
      <c r="G280" s="17">
        <v>12</v>
      </c>
      <c r="H280" s="1">
        <v>34858.800000000003</v>
      </c>
      <c r="I280" s="1">
        <f t="shared" si="32"/>
        <v>32974.54054054054</v>
      </c>
      <c r="J280" s="1">
        <f t="shared" si="30"/>
        <v>1884.2594594594598</v>
      </c>
      <c r="K280" s="8">
        <f t="shared" si="31"/>
        <v>5.4054054054054057E-2</v>
      </c>
      <c r="L280" s="1">
        <v>2</v>
      </c>
      <c r="M280" s="1">
        <v>1</v>
      </c>
      <c r="N280" s="1">
        <v>1</v>
      </c>
      <c r="O280" s="1">
        <v>15156</v>
      </c>
      <c r="P280" s="1">
        <v>3</v>
      </c>
    </row>
    <row r="281" spans="1:16">
      <c r="A281" s="1">
        <f t="shared" si="33"/>
        <v>280</v>
      </c>
      <c r="B281" s="1">
        <v>1</v>
      </c>
      <c r="C281" s="1">
        <v>2</v>
      </c>
      <c r="D281" s="1">
        <v>3</v>
      </c>
      <c r="E281" s="1">
        <v>4</v>
      </c>
      <c r="F281" s="15">
        <v>8</v>
      </c>
      <c r="G281" s="17">
        <v>12</v>
      </c>
      <c r="H281" s="1">
        <v>34858.800000000003</v>
      </c>
      <c r="I281" s="1">
        <f t="shared" si="32"/>
        <v>32974.54054054054</v>
      </c>
      <c r="J281" s="1">
        <f t="shared" si="30"/>
        <v>1884.2594594594598</v>
      </c>
      <c r="K281" s="8">
        <f t="shared" si="31"/>
        <v>5.4054054054054057E-2</v>
      </c>
      <c r="L281" s="1">
        <v>2</v>
      </c>
      <c r="M281" s="1">
        <v>0</v>
      </c>
      <c r="N281" s="1">
        <v>1</v>
      </c>
      <c r="O281" s="1">
        <v>15156</v>
      </c>
      <c r="P281" s="1">
        <v>3</v>
      </c>
    </row>
    <row r="282" spans="1:16">
      <c r="A282" s="1">
        <f t="shared" si="33"/>
        <v>281</v>
      </c>
      <c r="B282" s="1">
        <v>1</v>
      </c>
      <c r="C282" s="1">
        <v>2</v>
      </c>
      <c r="D282" s="1">
        <v>3</v>
      </c>
      <c r="E282" s="1">
        <v>4</v>
      </c>
      <c r="F282" s="15">
        <v>8</v>
      </c>
      <c r="G282" s="17">
        <v>12</v>
      </c>
      <c r="H282" s="1">
        <v>34858.800000000003</v>
      </c>
      <c r="I282" s="1">
        <f t="shared" si="32"/>
        <v>32974.54054054054</v>
      </c>
      <c r="J282" s="1">
        <f t="shared" si="30"/>
        <v>1884.2594594594598</v>
      </c>
      <c r="K282" s="8">
        <f t="shared" si="31"/>
        <v>5.4054054054054057E-2</v>
      </c>
      <c r="L282" s="1">
        <v>2</v>
      </c>
      <c r="M282" s="1">
        <v>0</v>
      </c>
      <c r="N282" s="1">
        <v>1</v>
      </c>
      <c r="O282" s="1">
        <v>15156</v>
      </c>
      <c r="P282" s="1">
        <v>3</v>
      </c>
    </row>
    <row r="283" spans="1:16">
      <c r="A283" s="1">
        <f t="shared" si="33"/>
        <v>282</v>
      </c>
      <c r="B283" s="1">
        <v>1</v>
      </c>
      <c r="C283" s="1">
        <v>2</v>
      </c>
      <c r="D283" s="1">
        <v>3</v>
      </c>
      <c r="E283" s="1">
        <v>4</v>
      </c>
      <c r="F283" s="15">
        <v>8</v>
      </c>
      <c r="G283" s="17">
        <v>12</v>
      </c>
      <c r="H283" s="1">
        <v>34858.800000000003</v>
      </c>
      <c r="I283" s="1">
        <f t="shared" si="32"/>
        <v>32974.54054054054</v>
      </c>
      <c r="J283" s="1">
        <f t="shared" si="30"/>
        <v>1884.2594594594598</v>
      </c>
      <c r="K283" s="8">
        <f t="shared" si="31"/>
        <v>5.4054054054054057E-2</v>
      </c>
      <c r="L283" s="1">
        <v>2</v>
      </c>
      <c r="M283" s="1">
        <v>0</v>
      </c>
      <c r="N283" s="1">
        <v>1</v>
      </c>
      <c r="O283" s="1">
        <v>15156</v>
      </c>
      <c r="P283" s="1">
        <v>3</v>
      </c>
    </row>
    <row r="284" spans="1:16">
      <c r="A284" s="1">
        <f t="shared" si="33"/>
        <v>283</v>
      </c>
      <c r="B284" s="1">
        <v>1</v>
      </c>
      <c r="C284" s="1">
        <v>2</v>
      </c>
      <c r="D284" s="1">
        <v>3</v>
      </c>
      <c r="E284" s="1">
        <v>4</v>
      </c>
      <c r="F284" s="15">
        <v>8</v>
      </c>
      <c r="G284" s="17">
        <v>12</v>
      </c>
      <c r="H284" s="1">
        <v>34858.800000000003</v>
      </c>
      <c r="I284" s="1">
        <f t="shared" si="32"/>
        <v>32974.54054054054</v>
      </c>
      <c r="J284" s="1">
        <f t="shared" si="30"/>
        <v>1884.2594594594598</v>
      </c>
      <c r="K284" s="8">
        <f t="shared" si="31"/>
        <v>5.4054054054054057E-2</v>
      </c>
      <c r="L284" s="1">
        <v>2</v>
      </c>
      <c r="M284" s="1">
        <v>0</v>
      </c>
      <c r="N284" s="1">
        <v>1</v>
      </c>
      <c r="O284" s="1">
        <v>15156</v>
      </c>
      <c r="P284" s="1">
        <v>3</v>
      </c>
    </row>
    <row r="285" spans="1:16">
      <c r="A285" s="1">
        <f t="shared" si="33"/>
        <v>284</v>
      </c>
      <c r="B285" s="1">
        <v>1</v>
      </c>
      <c r="C285" s="1">
        <v>2</v>
      </c>
      <c r="D285" s="1">
        <v>3</v>
      </c>
      <c r="E285" s="1">
        <v>4</v>
      </c>
      <c r="F285" s="15">
        <v>8</v>
      </c>
      <c r="G285" s="17">
        <v>12</v>
      </c>
      <c r="H285" s="1">
        <v>34858.800000000003</v>
      </c>
      <c r="I285" s="1">
        <f t="shared" si="32"/>
        <v>32974.54054054054</v>
      </c>
      <c r="J285" s="1">
        <f t="shared" si="30"/>
        <v>1884.2594594594598</v>
      </c>
      <c r="K285" s="8">
        <f t="shared" si="31"/>
        <v>5.4054054054054057E-2</v>
      </c>
      <c r="L285" s="1">
        <v>2</v>
      </c>
      <c r="M285" s="1">
        <v>0</v>
      </c>
      <c r="N285" s="1">
        <v>1</v>
      </c>
      <c r="O285" s="1">
        <v>15156</v>
      </c>
      <c r="P285" s="1">
        <v>3</v>
      </c>
    </row>
    <row r="286" spans="1:16">
      <c r="A286" s="1">
        <f t="shared" si="33"/>
        <v>285</v>
      </c>
      <c r="B286" s="1">
        <v>1</v>
      </c>
      <c r="C286" s="1">
        <v>2</v>
      </c>
      <c r="D286" s="1">
        <v>3</v>
      </c>
      <c r="E286" s="1">
        <v>4</v>
      </c>
      <c r="F286" s="15">
        <v>8</v>
      </c>
      <c r="G286" s="17">
        <v>12</v>
      </c>
      <c r="H286" s="1">
        <v>34858.800000000003</v>
      </c>
      <c r="I286" s="1">
        <f t="shared" si="32"/>
        <v>32974.54054054054</v>
      </c>
      <c r="J286" s="1">
        <f t="shared" si="30"/>
        <v>1884.2594594594598</v>
      </c>
      <c r="K286" s="8">
        <f t="shared" si="31"/>
        <v>5.4054054054054057E-2</v>
      </c>
      <c r="L286" s="1">
        <v>2</v>
      </c>
      <c r="M286" s="1">
        <v>0</v>
      </c>
      <c r="N286" s="1">
        <v>1</v>
      </c>
      <c r="O286" s="1">
        <v>15156</v>
      </c>
      <c r="P286" s="1">
        <v>3</v>
      </c>
    </row>
    <row r="287" spans="1:16">
      <c r="A287" s="1">
        <f t="shared" si="33"/>
        <v>286</v>
      </c>
      <c r="B287" s="1">
        <v>1</v>
      </c>
      <c r="C287" s="1">
        <v>2</v>
      </c>
      <c r="D287" s="1">
        <v>3</v>
      </c>
      <c r="E287" s="1">
        <v>4</v>
      </c>
      <c r="F287" s="15">
        <v>8</v>
      </c>
      <c r="G287" s="17">
        <v>12</v>
      </c>
      <c r="H287" s="1">
        <v>34858.800000000003</v>
      </c>
      <c r="I287" s="1">
        <f t="shared" si="32"/>
        <v>32974.54054054054</v>
      </c>
      <c r="J287" s="1">
        <f t="shared" si="30"/>
        <v>1884.2594594594598</v>
      </c>
      <c r="K287" s="8">
        <f t="shared" si="31"/>
        <v>5.4054054054054057E-2</v>
      </c>
      <c r="L287" s="1">
        <v>2</v>
      </c>
      <c r="M287" s="1">
        <v>0</v>
      </c>
      <c r="N287" s="1">
        <v>1</v>
      </c>
      <c r="O287" s="1">
        <v>15156</v>
      </c>
      <c r="P287" s="1">
        <v>3</v>
      </c>
    </row>
    <row r="288" spans="1:16">
      <c r="A288" s="1">
        <f t="shared" si="33"/>
        <v>287</v>
      </c>
      <c r="B288" s="1">
        <v>1</v>
      </c>
      <c r="C288" s="1">
        <v>2</v>
      </c>
      <c r="D288" s="1">
        <v>3</v>
      </c>
      <c r="E288" s="1">
        <v>4</v>
      </c>
      <c r="F288" s="15">
        <v>8</v>
      </c>
      <c r="G288" s="17">
        <v>12</v>
      </c>
      <c r="H288" s="1">
        <v>34858.800000000003</v>
      </c>
      <c r="I288" s="1">
        <f t="shared" si="32"/>
        <v>32974.54054054054</v>
      </c>
      <c r="J288" s="1">
        <f t="shared" si="30"/>
        <v>1884.2594594594598</v>
      </c>
      <c r="K288" s="8">
        <f t="shared" si="31"/>
        <v>5.4054054054054057E-2</v>
      </c>
      <c r="L288" s="1">
        <v>2</v>
      </c>
      <c r="M288" s="1">
        <v>0</v>
      </c>
      <c r="N288" s="1">
        <v>1</v>
      </c>
      <c r="O288" s="1">
        <v>15156</v>
      </c>
      <c r="P288" s="1">
        <v>3</v>
      </c>
    </row>
    <row r="289" spans="1:16">
      <c r="A289" s="1">
        <f t="shared" si="33"/>
        <v>288</v>
      </c>
      <c r="B289" s="1">
        <v>1</v>
      </c>
      <c r="C289" s="1">
        <v>2</v>
      </c>
      <c r="D289" s="1">
        <v>3</v>
      </c>
      <c r="E289" s="1">
        <v>4</v>
      </c>
      <c r="F289" s="15">
        <v>8</v>
      </c>
      <c r="G289" s="17">
        <v>12</v>
      </c>
      <c r="H289" s="1">
        <v>34858.800000000003</v>
      </c>
      <c r="I289" s="1">
        <f t="shared" si="32"/>
        <v>32974.54054054054</v>
      </c>
      <c r="J289" s="1">
        <f t="shared" si="30"/>
        <v>1884.2594594594598</v>
      </c>
      <c r="K289" s="8">
        <f t="shared" si="31"/>
        <v>5.4054054054054057E-2</v>
      </c>
      <c r="L289" s="1">
        <v>2</v>
      </c>
      <c r="M289" s="1">
        <v>0</v>
      </c>
      <c r="N289" s="1">
        <v>1</v>
      </c>
      <c r="O289" s="1">
        <v>15156</v>
      </c>
      <c r="P289" s="1">
        <v>3</v>
      </c>
    </row>
    <row r="290" spans="1:16">
      <c r="A290" s="1">
        <f t="shared" si="33"/>
        <v>289</v>
      </c>
      <c r="B290" s="1">
        <v>1</v>
      </c>
      <c r="C290" s="1">
        <v>2</v>
      </c>
      <c r="D290" s="1">
        <v>3</v>
      </c>
      <c r="E290" s="1">
        <v>4</v>
      </c>
      <c r="F290" s="15">
        <v>8</v>
      </c>
      <c r="G290" s="17">
        <v>12</v>
      </c>
      <c r="H290" s="1">
        <v>34858.800000000003</v>
      </c>
      <c r="I290" s="1">
        <f t="shared" si="32"/>
        <v>32974.54054054054</v>
      </c>
      <c r="J290" s="1">
        <f t="shared" si="30"/>
        <v>1884.2594594594598</v>
      </c>
      <c r="K290" s="8">
        <f t="shared" si="31"/>
        <v>5.4054054054054057E-2</v>
      </c>
      <c r="L290" s="1">
        <v>2</v>
      </c>
      <c r="M290" s="1">
        <v>0</v>
      </c>
      <c r="N290" s="1">
        <v>1</v>
      </c>
      <c r="O290" s="1">
        <v>15156</v>
      </c>
      <c r="P290" s="1">
        <v>3</v>
      </c>
    </row>
    <row r="291" spans="1:16">
      <c r="A291" s="1">
        <f t="shared" si="33"/>
        <v>290</v>
      </c>
      <c r="B291" s="1">
        <v>1</v>
      </c>
      <c r="C291" s="1">
        <v>2</v>
      </c>
      <c r="D291" s="1">
        <v>3</v>
      </c>
      <c r="E291" s="1">
        <v>4</v>
      </c>
      <c r="F291" s="15">
        <v>8</v>
      </c>
      <c r="G291" s="17">
        <v>12</v>
      </c>
      <c r="H291" s="1">
        <v>34858.800000000003</v>
      </c>
      <c r="I291" s="1">
        <f t="shared" si="32"/>
        <v>32974.54054054054</v>
      </c>
      <c r="J291" s="1">
        <f t="shared" si="30"/>
        <v>1884.2594594594598</v>
      </c>
      <c r="K291" s="8">
        <f t="shared" si="31"/>
        <v>5.4054054054054057E-2</v>
      </c>
      <c r="L291" s="1">
        <v>2</v>
      </c>
      <c r="M291" s="1">
        <v>0</v>
      </c>
      <c r="N291" s="1">
        <v>1</v>
      </c>
      <c r="O291" s="1">
        <v>15156</v>
      </c>
      <c r="P291" s="1">
        <v>3</v>
      </c>
    </row>
    <row r="292" spans="1:16">
      <c r="A292" s="1">
        <f t="shared" si="33"/>
        <v>291</v>
      </c>
      <c r="B292" s="1">
        <v>1</v>
      </c>
      <c r="C292" s="1">
        <v>2</v>
      </c>
      <c r="D292" s="1">
        <v>3</v>
      </c>
      <c r="E292" s="1">
        <v>4</v>
      </c>
      <c r="F292" s="15">
        <v>8</v>
      </c>
      <c r="G292" s="17">
        <v>12</v>
      </c>
      <c r="H292" s="1">
        <v>34858.800000000003</v>
      </c>
      <c r="I292" s="1">
        <f t="shared" si="32"/>
        <v>32974.54054054054</v>
      </c>
      <c r="J292" s="1">
        <f t="shared" si="30"/>
        <v>1884.2594594594598</v>
      </c>
      <c r="K292" s="8">
        <f t="shared" si="31"/>
        <v>5.4054054054054057E-2</v>
      </c>
      <c r="L292" s="1">
        <v>2</v>
      </c>
      <c r="M292" s="1">
        <v>0</v>
      </c>
      <c r="N292" s="1">
        <v>1</v>
      </c>
      <c r="O292" s="1">
        <v>15156</v>
      </c>
      <c r="P292" s="1">
        <v>3</v>
      </c>
    </row>
    <row r="293" spans="1:16">
      <c r="A293" s="1">
        <f t="shared" si="33"/>
        <v>292</v>
      </c>
      <c r="B293" s="1">
        <v>1</v>
      </c>
      <c r="C293" s="1">
        <v>2</v>
      </c>
      <c r="D293" s="1">
        <v>3</v>
      </c>
      <c r="E293" s="1">
        <v>4</v>
      </c>
      <c r="F293" s="15">
        <v>8</v>
      </c>
      <c r="G293" s="17">
        <v>12</v>
      </c>
      <c r="H293" s="1">
        <v>34858.800000000003</v>
      </c>
      <c r="I293" s="1">
        <f t="shared" si="32"/>
        <v>32974.54054054054</v>
      </c>
      <c r="J293" s="1">
        <f t="shared" si="30"/>
        <v>1884.2594594594598</v>
      </c>
      <c r="K293" s="8">
        <f t="shared" si="31"/>
        <v>5.4054054054054057E-2</v>
      </c>
      <c r="L293" s="1">
        <v>2</v>
      </c>
      <c r="M293" s="1">
        <v>0</v>
      </c>
      <c r="N293" s="1">
        <v>1</v>
      </c>
      <c r="O293" s="1">
        <v>15156</v>
      </c>
      <c r="P293" s="1">
        <v>3</v>
      </c>
    </row>
    <row r="294" spans="1:16">
      <c r="A294" s="1">
        <f t="shared" si="33"/>
        <v>293</v>
      </c>
      <c r="B294" s="1">
        <v>1</v>
      </c>
      <c r="C294" s="1">
        <v>2</v>
      </c>
      <c r="D294" s="1">
        <v>3</v>
      </c>
      <c r="E294" s="1">
        <v>4</v>
      </c>
      <c r="F294" s="15">
        <v>8</v>
      </c>
      <c r="G294" s="17">
        <v>12</v>
      </c>
      <c r="H294" s="1">
        <v>34858.800000000003</v>
      </c>
      <c r="I294" s="1">
        <f t="shared" si="32"/>
        <v>32974.54054054054</v>
      </c>
      <c r="J294" s="1">
        <f t="shared" si="30"/>
        <v>1884.2594594594598</v>
      </c>
      <c r="K294" s="8">
        <f t="shared" si="31"/>
        <v>5.4054054054054057E-2</v>
      </c>
      <c r="L294" s="1">
        <v>2</v>
      </c>
      <c r="M294" s="1">
        <v>0</v>
      </c>
      <c r="N294" s="1">
        <v>1</v>
      </c>
      <c r="O294" s="1">
        <v>15156</v>
      </c>
      <c r="P294" s="1">
        <v>3</v>
      </c>
    </row>
    <row r="295" spans="1:16">
      <c r="A295" s="1">
        <f t="shared" si="33"/>
        <v>294</v>
      </c>
      <c r="B295" s="1">
        <v>1</v>
      </c>
      <c r="C295" s="1">
        <v>2</v>
      </c>
      <c r="D295" s="1">
        <v>3</v>
      </c>
      <c r="E295" s="1">
        <v>4</v>
      </c>
      <c r="F295" s="15">
        <v>8</v>
      </c>
      <c r="G295" s="17">
        <v>12</v>
      </c>
      <c r="H295" s="1">
        <v>34858.800000000003</v>
      </c>
      <c r="I295" s="1">
        <f t="shared" si="32"/>
        <v>32974.54054054054</v>
      </c>
      <c r="J295" s="1">
        <f t="shared" si="30"/>
        <v>1884.2594594594598</v>
      </c>
      <c r="K295" s="8">
        <f t="shared" si="31"/>
        <v>5.4054054054054057E-2</v>
      </c>
      <c r="L295" s="1">
        <v>2</v>
      </c>
      <c r="M295" s="1">
        <v>0</v>
      </c>
      <c r="N295" s="1">
        <v>1</v>
      </c>
      <c r="O295" s="1">
        <v>15156</v>
      </c>
      <c r="P295" s="1">
        <v>3</v>
      </c>
    </row>
    <row r="296" spans="1:16">
      <c r="A296" s="1">
        <f t="shared" si="33"/>
        <v>295</v>
      </c>
      <c r="B296" s="1">
        <v>1</v>
      </c>
      <c r="C296" s="1">
        <v>2</v>
      </c>
      <c r="D296" s="1">
        <v>3</v>
      </c>
      <c r="E296" s="1">
        <v>4</v>
      </c>
      <c r="F296" s="15">
        <v>8</v>
      </c>
      <c r="G296" s="17">
        <v>12</v>
      </c>
      <c r="H296" s="1">
        <v>34858.800000000003</v>
      </c>
      <c r="I296" s="1">
        <f t="shared" si="32"/>
        <v>32974.54054054054</v>
      </c>
      <c r="J296" s="1">
        <f t="shared" si="30"/>
        <v>1884.2594594594598</v>
      </c>
      <c r="K296" s="8">
        <f t="shared" si="31"/>
        <v>5.4054054054054057E-2</v>
      </c>
      <c r="L296" s="1">
        <v>2</v>
      </c>
      <c r="M296" s="1">
        <v>0</v>
      </c>
      <c r="N296" s="1">
        <v>1</v>
      </c>
      <c r="O296" s="1">
        <v>15156</v>
      </c>
      <c r="P296" s="1">
        <v>3</v>
      </c>
    </row>
    <row r="297" spans="1:16">
      <c r="A297" s="1">
        <f t="shared" si="33"/>
        <v>296</v>
      </c>
      <c r="B297" s="1">
        <v>1</v>
      </c>
      <c r="C297" s="1">
        <v>2</v>
      </c>
      <c r="D297" s="1">
        <v>3</v>
      </c>
      <c r="E297" s="1">
        <v>4</v>
      </c>
      <c r="F297" s="15">
        <v>8</v>
      </c>
      <c r="G297" s="17">
        <v>12</v>
      </c>
      <c r="H297" s="1">
        <v>34858.800000000003</v>
      </c>
      <c r="I297" s="1">
        <f t="shared" si="32"/>
        <v>32974.54054054054</v>
      </c>
      <c r="J297" s="1">
        <f t="shared" si="30"/>
        <v>1884.2594594594598</v>
      </c>
      <c r="K297" s="8">
        <f t="shared" si="31"/>
        <v>5.4054054054054057E-2</v>
      </c>
      <c r="L297" s="1">
        <v>2</v>
      </c>
      <c r="M297" s="1">
        <v>0</v>
      </c>
      <c r="N297" s="1">
        <v>1</v>
      </c>
      <c r="O297" s="1">
        <v>15156</v>
      </c>
      <c r="P297" s="1">
        <v>3</v>
      </c>
    </row>
  </sheetData>
  <pageMargins left="0.7" right="0.7" top="0.75" bottom="0.75" header="0.3" footer="0.3"/>
  <pageSetup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topLeftCell="B1" workbookViewId="0">
      <selection activeCell="F1" sqref="F1"/>
    </sheetView>
  </sheetViews>
  <sheetFormatPr defaultRowHeight="11.25"/>
  <cols>
    <col min="1" max="1" width="8.140625" style="1" customWidth="1"/>
    <col min="2" max="2" width="18.140625" style="1" customWidth="1"/>
    <col min="3" max="3" width="8.85546875" style="1" customWidth="1"/>
    <col min="4" max="4" width="8.28515625" style="1" customWidth="1"/>
    <col min="5" max="5" width="8.7109375" style="1" customWidth="1"/>
    <col min="6" max="6" width="12.140625" style="1" customWidth="1"/>
    <col min="7" max="7" width="12.28515625" style="1" customWidth="1"/>
    <col min="8" max="10" width="8.42578125" style="1" customWidth="1"/>
    <col min="11" max="11" width="10.5703125" style="1" customWidth="1"/>
    <col min="12" max="12" width="9.42578125" style="1" customWidth="1"/>
    <col min="13" max="13" width="11.85546875" style="1" customWidth="1"/>
    <col min="14" max="14" width="8.140625" style="1" customWidth="1"/>
    <col min="15" max="15" width="10.5703125" style="1" customWidth="1"/>
    <col min="16" max="16" width="8.140625" style="1" customWidth="1"/>
    <col min="17" max="16384" width="9.140625" style="1"/>
  </cols>
  <sheetData>
    <row r="1" spans="1:18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34</v>
      </c>
      <c r="F1" s="2" t="s">
        <v>20</v>
      </c>
      <c r="G1" s="2" t="s">
        <v>54</v>
      </c>
      <c r="H1" s="2" t="s">
        <v>50</v>
      </c>
      <c r="I1" s="2" t="s">
        <v>51</v>
      </c>
      <c r="J1" s="2" t="s">
        <v>52</v>
      </c>
      <c r="K1" s="2" t="s">
        <v>57</v>
      </c>
      <c r="L1" s="2" t="s">
        <v>53</v>
      </c>
      <c r="M1" s="2" t="s">
        <v>60</v>
      </c>
      <c r="N1" s="2" t="s">
        <v>21</v>
      </c>
      <c r="O1" s="2" t="s">
        <v>1</v>
      </c>
      <c r="P1" s="2" t="s">
        <v>12</v>
      </c>
      <c r="Q1" s="2" t="s">
        <v>61</v>
      </c>
      <c r="R1" s="2" t="s">
        <v>62</v>
      </c>
    </row>
    <row r="2" spans="1:18">
      <c r="A2" s="1">
        <v>1</v>
      </c>
      <c r="B2" s="1" t="s">
        <v>55</v>
      </c>
      <c r="C2" s="1" t="s">
        <v>14</v>
      </c>
      <c r="D2" s="1" t="s">
        <v>22</v>
      </c>
      <c r="E2" s="1" t="s">
        <v>35</v>
      </c>
      <c r="F2" s="19" t="s">
        <v>86</v>
      </c>
      <c r="G2" s="1" t="s">
        <v>93</v>
      </c>
      <c r="H2" s="20">
        <v>15.792222199999999</v>
      </c>
      <c r="I2" s="1">
        <v>32.5302778</v>
      </c>
      <c r="J2" s="14">
        <v>269392.09999999998</v>
      </c>
      <c r="K2" s="14">
        <f>J2-L2</f>
        <v>224493.41666666666</v>
      </c>
      <c r="L2" s="1">
        <f>M2*J2</f>
        <v>44898.683333333327</v>
      </c>
      <c r="M2" s="8">
        <f>1/6</f>
        <v>0.16666666666666666</v>
      </c>
      <c r="N2" s="1" t="s">
        <v>24</v>
      </c>
      <c r="O2" s="1">
        <v>0</v>
      </c>
      <c r="P2" s="1" t="s">
        <v>36</v>
      </c>
      <c r="Q2" s="9">
        <v>117127</v>
      </c>
      <c r="R2" s="14">
        <v>269392.09999999998</v>
      </c>
    </row>
    <row r="3" spans="1:18">
      <c r="A3" s="1">
        <f>A2+1</f>
        <v>2</v>
      </c>
      <c r="B3" s="1" t="s">
        <v>55</v>
      </c>
      <c r="C3" s="1" t="s">
        <v>14</v>
      </c>
      <c r="D3" s="1" t="s">
        <v>22</v>
      </c>
      <c r="E3" s="1" t="s">
        <v>35</v>
      </c>
      <c r="F3" s="19" t="s">
        <v>86</v>
      </c>
      <c r="G3" s="1" t="s">
        <v>93</v>
      </c>
      <c r="H3" s="20">
        <v>15.792222199999999</v>
      </c>
      <c r="I3" s="1">
        <v>32.5302778</v>
      </c>
      <c r="J3" s="14">
        <v>269392.09999999998</v>
      </c>
      <c r="K3" s="14">
        <f t="shared" ref="K3:K46" si="0">J3-L3</f>
        <v>224493.41666666666</v>
      </c>
      <c r="L3" s="1">
        <f t="shared" ref="L3:L8" si="1">M3*J3</f>
        <v>44898.683333333327</v>
      </c>
      <c r="M3" s="8">
        <f t="shared" ref="M3:M7" si="2">1/6</f>
        <v>0.16666666666666666</v>
      </c>
      <c r="N3" s="1" t="s">
        <v>24</v>
      </c>
      <c r="O3" s="1">
        <v>0</v>
      </c>
      <c r="P3" s="1" t="s">
        <v>36</v>
      </c>
      <c r="Q3" s="9">
        <v>117127</v>
      </c>
      <c r="R3" s="14">
        <v>269392.09999999998</v>
      </c>
    </row>
    <row r="4" spans="1:18">
      <c r="A4" s="1">
        <f t="shared" ref="A4:A46" si="3">A3+1</f>
        <v>3</v>
      </c>
      <c r="B4" s="1" t="s">
        <v>55</v>
      </c>
      <c r="C4" s="1" t="s">
        <v>14</v>
      </c>
      <c r="D4" s="1" t="s">
        <v>22</v>
      </c>
      <c r="E4" s="1" t="s">
        <v>35</v>
      </c>
      <c r="F4" s="19" t="s">
        <v>86</v>
      </c>
      <c r="G4" s="1" t="s">
        <v>93</v>
      </c>
      <c r="H4" s="20">
        <v>15.792222199999999</v>
      </c>
      <c r="I4" s="1">
        <v>32.5302778</v>
      </c>
      <c r="J4" s="14">
        <v>269392.09999999998</v>
      </c>
      <c r="K4" s="14">
        <f t="shared" si="0"/>
        <v>224493.41666666666</v>
      </c>
      <c r="L4" s="1">
        <f t="shared" si="1"/>
        <v>44898.683333333327</v>
      </c>
      <c r="M4" s="8">
        <f t="shared" si="2"/>
        <v>0.16666666666666666</v>
      </c>
      <c r="N4" s="1" t="s">
        <v>24</v>
      </c>
      <c r="O4" s="1">
        <v>0</v>
      </c>
      <c r="P4" s="1" t="s">
        <v>36</v>
      </c>
      <c r="Q4" s="9">
        <v>117127</v>
      </c>
      <c r="R4" s="14">
        <v>269392.09999999998</v>
      </c>
    </row>
    <row r="5" spans="1:18">
      <c r="A5" s="1">
        <f t="shared" si="3"/>
        <v>4</v>
      </c>
      <c r="B5" s="1" t="s">
        <v>55</v>
      </c>
      <c r="C5" s="1" t="s">
        <v>14</v>
      </c>
      <c r="D5" s="1" t="s">
        <v>22</v>
      </c>
      <c r="E5" s="1" t="s">
        <v>35</v>
      </c>
      <c r="F5" s="19" t="s">
        <v>86</v>
      </c>
      <c r="G5" s="1" t="s">
        <v>93</v>
      </c>
      <c r="H5" s="20">
        <v>15.792222199999999</v>
      </c>
      <c r="I5" s="1">
        <v>32.5302778</v>
      </c>
      <c r="J5" s="14">
        <v>269392.09999999998</v>
      </c>
      <c r="K5" s="14">
        <f t="shared" si="0"/>
        <v>224493.41666666666</v>
      </c>
      <c r="L5" s="1">
        <f t="shared" si="1"/>
        <v>44898.683333333327</v>
      </c>
      <c r="M5" s="8">
        <f t="shared" si="2"/>
        <v>0.16666666666666666</v>
      </c>
      <c r="N5" s="1" t="s">
        <v>24</v>
      </c>
      <c r="O5" s="1">
        <v>0</v>
      </c>
      <c r="P5" s="1" t="s">
        <v>36</v>
      </c>
      <c r="Q5" s="9">
        <v>117127</v>
      </c>
      <c r="R5" s="14">
        <v>269392.09999999998</v>
      </c>
    </row>
    <row r="6" spans="1:18">
      <c r="A6" s="1">
        <f t="shared" si="3"/>
        <v>5</v>
      </c>
      <c r="B6" s="1" t="s">
        <v>55</v>
      </c>
      <c r="C6" s="1" t="s">
        <v>14</v>
      </c>
      <c r="D6" s="1" t="s">
        <v>22</v>
      </c>
      <c r="E6" s="1" t="s">
        <v>35</v>
      </c>
      <c r="F6" s="19" t="s">
        <v>86</v>
      </c>
      <c r="G6" s="5" t="s">
        <v>93</v>
      </c>
      <c r="H6" s="20">
        <v>15.792222199999999</v>
      </c>
      <c r="I6" s="1">
        <v>32.5302778</v>
      </c>
      <c r="J6" s="14">
        <v>269392.09999999998</v>
      </c>
      <c r="K6" s="14">
        <f t="shared" si="0"/>
        <v>224493.41666666666</v>
      </c>
      <c r="L6" s="1">
        <f t="shared" si="1"/>
        <v>44898.683333333327</v>
      </c>
      <c r="M6" s="8">
        <f t="shared" si="2"/>
        <v>0.16666666666666666</v>
      </c>
      <c r="N6" s="1" t="s">
        <v>24</v>
      </c>
      <c r="O6" s="1">
        <v>1</v>
      </c>
      <c r="P6" s="1" t="s">
        <v>36</v>
      </c>
      <c r="Q6" s="9">
        <v>117127</v>
      </c>
      <c r="R6" s="14">
        <v>269392.09999999998</v>
      </c>
    </row>
    <row r="7" spans="1:18">
      <c r="A7" s="1">
        <f t="shared" si="3"/>
        <v>6</v>
      </c>
      <c r="B7" s="1" t="s">
        <v>55</v>
      </c>
      <c r="C7" s="1" t="s">
        <v>14</v>
      </c>
      <c r="D7" s="1" t="s">
        <v>22</v>
      </c>
      <c r="E7" s="1" t="s">
        <v>35</v>
      </c>
      <c r="F7" s="19" t="s">
        <v>86</v>
      </c>
      <c r="G7" s="1" t="s">
        <v>93</v>
      </c>
      <c r="H7" s="20">
        <v>15.792222199999999</v>
      </c>
      <c r="I7" s="1">
        <v>32.5302778</v>
      </c>
      <c r="J7" s="14">
        <v>269392.09999999998</v>
      </c>
      <c r="K7" s="14">
        <f t="shared" si="0"/>
        <v>224493.41666666666</v>
      </c>
      <c r="L7" s="1">
        <f t="shared" si="1"/>
        <v>44898.683333333327</v>
      </c>
      <c r="M7" s="8">
        <f t="shared" si="2"/>
        <v>0.16666666666666666</v>
      </c>
      <c r="N7" s="1" t="s">
        <v>24</v>
      </c>
      <c r="O7" s="1">
        <v>0</v>
      </c>
      <c r="P7" s="1" t="s">
        <v>36</v>
      </c>
      <c r="Q7" s="9">
        <v>117127</v>
      </c>
      <c r="R7" s="14">
        <v>269392.09999999998</v>
      </c>
    </row>
    <row r="8" spans="1:18">
      <c r="A8" s="1">
        <f t="shared" si="3"/>
        <v>7</v>
      </c>
      <c r="B8" s="1" t="s">
        <v>55</v>
      </c>
      <c r="C8" s="1" t="s">
        <v>14</v>
      </c>
      <c r="D8" s="1" t="s">
        <v>22</v>
      </c>
      <c r="E8" s="1" t="s">
        <v>35</v>
      </c>
      <c r="F8" s="19" t="s">
        <v>87</v>
      </c>
      <c r="G8" s="5" t="s">
        <v>94</v>
      </c>
      <c r="H8" s="1">
        <v>15.678839999999999</v>
      </c>
      <c r="I8" s="1">
        <v>32.354581000000003</v>
      </c>
      <c r="J8" s="14">
        <v>372979.5</v>
      </c>
      <c r="K8" s="1">
        <f t="shared" si="0"/>
        <v>372979.5</v>
      </c>
      <c r="L8" s="1">
        <f t="shared" si="1"/>
        <v>0</v>
      </c>
      <c r="M8" s="1">
        <f>0/6</f>
        <v>0</v>
      </c>
      <c r="N8" s="1" t="s">
        <v>24</v>
      </c>
      <c r="O8" s="1">
        <v>0</v>
      </c>
      <c r="P8" s="1" t="s">
        <v>36</v>
      </c>
      <c r="Q8" s="9">
        <v>162165</v>
      </c>
      <c r="R8" s="14">
        <v>372979.5</v>
      </c>
    </row>
    <row r="9" spans="1:18">
      <c r="A9" s="1">
        <f t="shared" si="3"/>
        <v>8</v>
      </c>
      <c r="B9" s="1" t="s">
        <v>55</v>
      </c>
      <c r="C9" s="1" t="s">
        <v>14</v>
      </c>
      <c r="D9" s="1" t="s">
        <v>22</v>
      </c>
      <c r="E9" s="1" t="s">
        <v>35</v>
      </c>
      <c r="F9" s="19" t="s">
        <v>87</v>
      </c>
      <c r="G9" s="5" t="s">
        <v>94</v>
      </c>
      <c r="H9" s="1">
        <v>15.678839999999999</v>
      </c>
      <c r="I9" s="1">
        <v>32.354581000000003</v>
      </c>
      <c r="J9" s="14">
        <v>372979.5</v>
      </c>
      <c r="K9" s="1">
        <f t="shared" si="0"/>
        <v>372979.5</v>
      </c>
      <c r="L9" s="1">
        <f t="shared" ref="L9:L14" si="4">M9*J9</f>
        <v>0</v>
      </c>
      <c r="M9" s="1">
        <f t="shared" ref="M9:M13" si="5">0/6</f>
        <v>0</v>
      </c>
      <c r="N9" s="1" t="s">
        <v>24</v>
      </c>
      <c r="O9" s="1">
        <v>0</v>
      </c>
      <c r="P9" s="1" t="s">
        <v>36</v>
      </c>
      <c r="Q9" s="9">
        <v>162165</v>
      </c>
      <c r="R9" s="14">
        <v>372979.5</v>
      </c>
    </row>
    <row r="10" spans="1:18">
      <c r="A10" s="1">
        <f t="shared" si="3"/>
        <v>9</v>
      </c>
      <c r="B10" s="1" t="s">
        <v>55</v>
      </c>
      <c r="C10" s="1" t="s">
        <v>14</v>
      </c>
      <c r="D10" s="1" t="s">
        <v>22</v>
      </c>
      <c r="E10" s="1" t="s">
        <v>35</v>
      </c>
      <c r="F10" s="19" t="s">
        <v>87</v>
      </c>
      <c r="G10" s="5" t="s">
        <v>94</v>
      </c>
      <c r="H10" s="1">
        <v>15.678839999999999</v>
      </c>
      <c r="I10" s="1">
        <v>32.354581000000003</v>
      </c>
      <c r="J10" s="14">
        <v>372979.5</v>
      </c>
      <c r="K10" s="1">
        <f t="shared" si="0"/>
        <v>372979.5</v>
      </c>
      <c r="L10" s="1">
        <f t="shared" si="4"/>
        <v>0</v>
      </c>
      <c r="M10" s="1">
        <f t="shared" si="5"/>
        <v>0</v>
      </c>
      <c r="N10" s="1" t="s">
        <v>24</v>
      </c>
      <c r="O10" s="1">
        <v>0</v>
      </c>
      <c r="P10" s="1" t="s">
        <v>36</v>
      </c>
      <c r="Q10" s="9">
        <v>162165</v>
      </c>
      <c r="R10" s="14">
        <v>372979.5</v>
      </c>
    </row>
    <row r="11" spans="1:18">
      <c r="A11" s="1">
        <f t="shared" si="3"/>
        <v>10</v>
      </c>
      <c r="B11" s="1" t="s">
        <v>55</v>
      </c>
      <c r="C11" s="1" t="s">
        <v>14</v>
      </c>
      <c r="D11" s="1" t="s">
        <v>22</v>
      </c>
      <c r="E11" s="1" t="s">
        <v>35</v>
      </c>
      <c r="F11" s="19" t="s">
        <v>87</v>
      </c>
      <c r="G11" s="5" t="s">
        <v>94</v>
      </c>
      <c r="H11" s="1">
        <v>15.678839999999999</v>
      </c>
      <c r="I11" s="1">
        <v>32.354581000000003</v>
      </c>
      <c r="J11" s="14">
        <v>372979.5</v>
      </c>
      <c r="K11" s="1">
        <f t="shared" si="0"/>
        <v>372979.5</v>
      </c>
      <c r="L11" s="1">
        <f t="shared" si="4"/>
        <v>0</v>
      </c>
      <c r="M11" s="1">
        <f t="shared" si="5"/>
        <v>0</v>
      </c>
      <c r="N11" s="1" t="s">
        <v>24</v>
      </c>
      <c r="O11" s="1">
        <v>0</v>
      </c>
      <c r="P11" s="1" t="s">
        <v>36</v>
      </c>
      <c r="Q11" s="9">
        <v>162165</v>
      </c>
      <c r="R11" s="14">
        <v>372979.5</v>
      </c>
    </row>
    <row r="12" spans="1:18">
      <c r="A12" s="1">
        <f t="shared" si="3"/>
        <v>11</v>
      </c>
      <c r="B12" s="1" t="s">
        <v>55</v>
      </c>
      <c r="C12" s="1" t="s">
        <v>14</v>
      </c>
      <c r="D12" s="1" t="s">
        <v>22</v>
      </c>
      <c r="E12" s="1" t="s">
        <v>35</v>
      </c>
      <c r="F12" s="19" t="s">
        <v>87</v>
      </c>
      <c r="G12" s="5" t="s">
        <v>94</v>
      </c>
      <c r="H12" s="1">
        <v>15.678839999999999</v>
      </c>
      <c r="I12" s="1">
        <v>32.354581000000003</v>
      </c>
      <c r="J12" s="14">
        <v>372979.5</v>
      </c>
      <c r="K12" s="1">
        <f t="shared" si="0"/>
        <v>372979.5</v>
      </c>
      <c r="L12" s="1">
        <f t="shared" si="4"/>
        <v>0</v>
      </c>
      <c r="M12" s="1">
        <f t="shared" si="5"/>
        <v>0</v>
      </c>
      <c r="N12" s="1" t="s">
        <v>24</v>
      </c>
      <c r="O12" s="1">
        <v>0</v>
      </c>
      <c r="P12" s="1" t="s">
        <v>36</v>
      </c>
      <c r="Q12" s="9">
        <v>162165</v>
      </c>
      <c r="R12" s="14">
        <v>372979.5</v>
      </c>
    </row>
    <row r="13" spans="1:18">
      <c r="A13" s="1">
        <f t="shared" si="3"/>
        <v>12</v>
      </c>
      <c r="B13" s="1" t="s">
        <v>55</v>
      </c>
      <c r="C13" s="1" t="s">
        <v>14</v>
      </c>
      <c r="D13" s="1" t="s">
        <v>22</v>
      </c>
      <c r="E13" s="1" t="s">
        <v>35</v>
      </c>
      <c r="F13" s="19" t="s">
        <v>87</v>
      </c>
      <c r="G13" s="5" t="s">
        <v>94</v>
      </c>
      <c r="H13" s="1">
        <v>15.678839999999999</v>
      </c>
      <c r="I13" s="1">
        <v>32.354581000000003</v>
      </c>
      <c r="J13" s="14">
        <v>372979.5</v>
      </c>
      <c r="K13" s="1">
        <f t="shared" si="0"/>
        <v>372979.5</v>
      </c>
      <c r="L13" s="1">
        <f t="shared" si="4"/>
        <v>0</v>
      </c>
      <c r="M13" s="1">
        <f t="shared" si="5"/>
        <v>0</v>
      </c>
      <c r="N13" s="1" t="s">
        <v>24</v>
      </c>
      <c r="O13" s="1">
        <v>0</v>
      </c>
      <c r="P13" s="1" t="s">
        <v>36</v>
      </c>
      <c r="Q13" s="9">
        <v>162165</v>
      </c>
      <c r="R13" s="14">
        <v>372979.5</v>
      </c>
    </row>
    <row r="14" spans="1:18">
      <c r="A14" s="1">
        <f t="shared" si="3"/>
        <v>13</v>
      </c>
      <c r="B14" s="1" t="s">
        <v>55</v>
      </c>
      <c r="C14" s="1" t="s">
        <v>14</v>
      </c>
      <c r="D14" s="1" t="s">
        <v>22</v>
      </c>
      <c r="E14" s="1" t="s">
        <v>35</v>
      </c>
      <c r="F14" s="19" t="s">
        <v>88</v>
      </c>
      <c r="G14" s="1" t="s">
        <v>95</v>
      </c>
      <c r="H14" s="1">
        <v>15.6475782</v>
      </c>
      <c r="I14" s="5">
        <v>32.480689400000003</v>
      </c>
      <c r="J14" s="14">
        <v>195398.8</v>
      </c>
      <c r="K14" s="1">
        <f t="shared" si="0"/>
        <v>195398.8</v>
      </c>
      <c r="L14" s="1">
        <f t="shared" si="4"/>
        <v>0</v>
      </c>
      <c r="M14" s="1">
        <f>0/4</f>
        <v>0</v>
      </c>
      <c r="N14" s="1" t="s">
        <v>24</v>
      </c>
      <c r="O14" s="1">
        <v>0</v>
      </c>
      <c r="P14" s="1" t="s">
        <v>36</v>
      </c>
      <c r="Q14" s="1">
        <v>84956</v>
      </c>
      <c r="R14" s="14">
        <v>195398.8</v>
      </c>
    </row>
    <row r="15" spans="1:18">
      <c r="A15" s="1">
        <f t="shared" si="3"/>
        <v>14</v>
      </c>
      <c r="B15" s="1" t="s">
        <v>55</v>
      </c>
      <c r="C15" s="1" t="s">
        <v>14</v>
      </c>
      <c r="D15" s="1" t="s">
        <v>22</v>
      </c>
      <c r="E15" s="1" t="s">
        <v>35</v>
      </c>
      <c r="F15" s="19" t="s">
        <v>88</v>
      </c>
      <c r="G15" s="1" t="s">
        <v>95</v>
      </c>
      <c r="H15" s="1">
        <v>15.6475782</v>
      </c>
      <c r="I15" s="5">
        <v>32.480689400000003</v>
      </c>
      <c r="J15" s="14">
        <v>195398.8</v>
      </c>
      <c r="K15" s="1">
        <f t="shared" si="0"/>
        <v>195398.8</v>
      </c>
      <c r="L15" s="1">
        <f t="shared" ref="L15:L18" si="6">M15*J15</f>
        <v>0</v>
      </c>
      <c r="M15" s="1">
        <f t="shared" ref="M15:M17" si="7">0/4</f>
        <v>0</v>
      </c>
      <c r="N15" s="1" t="s">
        <v>24</v>
      </c>
      <c r="O15" s="1">
        <v>0</v>
      </c>
      <c r="P15" s="1" t="s">
        <v>36</v>
      </c>
      <c r="Q15" s="1">
        <v>84956</v>
      </c>
      <c r="R15" s="14">
        <v>195398.8</v>
      </c>
    </row>
    <row r="16" spans="1:18">
      <c r="A16" s="1">
        <f t="shared" si="3"/>
        <v>15</v>
      </c>
      <c r="B16" s="1" t="s">
        <v>55</v>
      </c>
      <c r="C16" s="1" t="s">
        <v>14</v>
      </c>
      <c r="D16" s="1" t="s">
        <v>22</v>
      </c>
      <c r="E16" s="1" t="s">
        <v>35</v>
      </c>
      <c r="F16" s="19" t="s">
        <v>88</v>
      </c>
      <c r="G16" s="1" t="s">
        <v>95</v>
      </c>
      <c r="H16" s="1">
        <v>15.6475782</v>
      </c>
      <c r="I16" s="5">
        <v>32.480689400000003</v>
      </c>
      <c r="J16" s="14">
        <v>195398.8</v>
      </c>
      <c r="K16" s="1">
        <f t="shared" si="0"/>
        <v>195398.8</v>
      </c>
      <c r="L16" s="1">
        <f t="shared" si="6"/>
        <v>0</v>
      </c>
      <c r="M16" s="1">
        <f t="shared" si="7"/>
        <v>0</v>
      </c>
      <c r="N16" s="1" t="s">
        <v>24</v>
      </c>
      <c r="O16" s="1">
        <v>0</v>
      </c>
      <c r="P16" s="1" t="s">
        <v>36</v>
      </c>
      <c r="Q16" s="1">
        <v>84956</v>
      </c>
      <c r="R16" s="14">
        <v>195398.8</v>
      </c>
    </row>
    <row r="17" spans="1:18">
      <c r="A17" s="1">
        <f t="shared" si="3"/>
        <v>16</v>
      </c>
      <c r="B17" s="1" t="s">
        <v>55</v>
      </c>
      <c r="C17" s="1" t="s">
        <v>14</v>
      </c>
      <c r="D17" s="1" t="s">
        <v>22</v>
      </c>
      <c r="E17" s="1" t="s">
        <v>35</v>
      </c>
      <c r="F17" s="19" t="s">
        <v>88</v>
      </c>
      <c r="G17" s="1" t="s">
        <v>95</v>
      </c>
      <c r="H17" s="1">
        <v>15.6475782</v>
      </c>
      <c r="I17" s="5">
        <v>32.480689400000003</v>
      </c>
      <c r="J17" s="14">
        <v>195398.8</v>
      </c>
      <c r="K17" s="1">
        <f t="shared" si="0"/>
        <v>195398.8</v>
      </c>
      <c r="L17" s="1">
        <f t="shared" si="6"/>
        <v>0</v>
      </c>
      <c r="M17" s="1">
        <f t="shared" si="7"/>
        <v>0</v>
      </c>
      <c r="N17" s="1" t="s">
        <v>24</v>
      </c>
      <c r="O17" s="1">
        <v>0</v>
      </c>
      <c r="P17" s="1" t="s">
        <v>36</v>
      </c>
      <c r="Q17" s="1">
        <v>84956</v>
      </c>
      <c r="R17" s="14">
        <v>195398.8</v>
      </c>
    </row>
    <row r="18" spans="1:18">
      <c r="A18" s="1">
        <f t="shared" si="3"/>
        <v>17</v>
      </c>
      <c r="B18" s="1" t="s">
        <v>55</v>
      </c>
      <c r="C18" s="1" t="s">
        <v>14</v>
      </c>
      <c r="D18" s="1" t="s">
        <v>22</v>
      </c>
      <c r="E18" s="1" t="s">
        <v>35</v>
      </c>
      <c r="F18" s="19" t="s">
        <v>88</v>
      </c>
      <c r="G18" s="1" t="s">
        <v>96</v>
      </c>
      <c r="H18" s="1">
        <v>15.593705</v>
      </c>
      <c r="I18" s="5">
        <v>32.463707999999997</v>
      </c>
      <c r="J18" s="14">
        <v>38315.699999999997</v>
      </c>
      <c r="K18" s="1">
        <f t="shared" si="0"/>
        <v>38315.699999999997</v>
      </c>
      <c r="L18" s="1">
        <f t="shared" si="6"/>
        <v>0</v>
      </c>
      <c r="M18" s="1">
        <f>0/2</f>
        <v>0</v>
      </c>
      <c r="N18" s="1" t="s">
        <v>24</v>
      </c>
      <c r="O18" s="1">
        <v>0</v>
      </c>
      <c r="P18" s="1" t="s">
        <v>36</v>
      </c>
      <c r="Q18" s="1">
        <v>16659</v>
      </c>
      <c r="R18" s="14">
        <v>38315.699999999997</v>
      </c>
    </row>
    <row r="19" spans="1:18">
      <c r="A19" s="1">
        <f t="shared" si="3"/>
        <v>18</v>
      </c>
      <c r="B19" s="1" t="s">
        <v>55</v>
      </c>
      <c r="C19" s="1" t="s">
        <v>14</v>
      </c>
      <c r="D19" s="1" t="s">
        <v>22</v>
      </c>
      <c r="E19" s="1" t="s">
        <v>35</v>
      </c>
      <c r="F19" s="19" t="s">
        <v>88</v>
      </c>
      <c r="G19" s="1" t="s">
        <v>96</v>
      </c>
      <c r="H19" s="1">
        <v>15.593705</v>
      </c>
      <c r="I19" s="5">
        <v>32.463707999999997</v>
      </c>
      <c r="J19" s="14">
        <v>38315.699999999997</v>
      </c>
      <c r="K19" s="1">
        <f t="shared" si="0"/>
        <v>38315.699999999997</v>
      </c>
      <c r="L19" s="1">
        <f t="shared" ref="L19" si="8">M19*J19</f>
        <v>0</v>
      </c>
      <c r="M19" s="1">
        <f>0/2</f>
        <v>0</v>
      </c>
      <c r="N19" s="1" t="s">
        <v>24</v>
      </c>
      <c r="O19" s="1">
        <v>0</v>
      </c>
      <c r="P19" s="1" t="s">
        <v>36</v>
      </c>
      <c r="Q19" s="1">
        <v>16659</v>
      </c>
      <c r="R19" s="14">
        <v>38315.699999999997</v>
      </c>
    </row>
    <row r="20" spans="1:18">
      <c r="A20" s="1">
        <f t="shared" si="3"/>
        <v>19</v>
      </c>
      <c r="B20" s="1" t="s">
        <v>55</v>
      </c>
      <c r="C20" s="1" t="s">
        <v>14</v>
      </c>
      <c r="D20" s="1" t="s">
        <v>22</v>
      </c>
      <c r="E20" s="1" t="s">
        <v>35</v>
      </c>
      <c r="F20" s="19" t="s">
        <v>89</v>
      </c>
      <c r="G20" s="1" t="s">
        <v>97</v>
      </c>
      <c r="H20" s="1">
        <v>15.6569409</v>
      </c>
      <c r="I20" s="5">
        <v>32.548587300000001</v>
      </c>
      <c r="J20" s="1">
        <v>67854.599999999991</v>
      </c>
      <c r="K20" s="1">
        <f t="shared" si="0"/>
        <v>67854.599999999991</v>
      </c>
      <c r="L20" s="1">
        <f t="shared" ref="L20:L26" si="9">M20*J20</f>
        <v>0</v>
      </c>
      <c r="M20" s="1">
        <f>0/6</f>
        <v>0</v>
      </c>
      <c r="N20" s="1" t="s">
        <v>24</v>
      </c>
      <c r="O20" s="1">
        <v>0</v>
      </c>
      <c r="P20" s="1" t="s">
        <v>36</v>
      </c>
      <c r="Q20" s="1">
        <v>29502</v>
      </c>
      <c r="R20" s="1">
        <v>67854.599999999991</v>
      </c>
    </row>
    <row r="21" spans="1:18">
      <c r="A21" s="1">
        <f t="shared" si="3"/>
        <v>20</v>
      </c>
      <c r="B21" s="1" t="s">
        <v>55</v>
      </c>
      <c r="C21" s="1" t="s">
        <v>14</v>
      </c>
      <c r="D21" s="1" t="s">
        <v>22</v>
      </c>
      <c r="E21" s="1" t="s">
        <v>35</v>
      </c>
      <c r="F21" s="19" t="s">
        <v>89</v>
      </c>
      <c r="G21" s="1" t="s">
        <v>97</v>
      </c>
      <c r="H21" s="1">
        <v>15.6569409</v>
      </c>
      <c r="I21" s="5">
        <v>32.548587300000001</v>
      </c>
      <c r="J21" s="1">
        <v>67854.599999999991</v>
      </c>
      <c r="K21" s="1">
        <f t="shared" si="0"/>
        <v>67854.599999999991</v>
      </c>
      <c r="L21" s="1">
        <f t="shared" si="9"/>
        <v>0</v>
      </c>
      <c r="M21" s="1">
        <f t="shared" ref="M21:M25" si="10">0/6</f>
        <v>0</v>
      </c>
      <c r="N21" s="1" t="s">
        <v>24</v>
      </c>
      <c r="O21" s="1">
        <v>0</v>
      </c>
      <c r="P21" s="1" t="s">
        <v>36</v>
      </c>
      <c r="Q21" s="1">
        <v>29502</v>
      </c>
      <c r="R21" s="1">
        <v>67854.599999999991</v>
      </c>
    </row>
    <row r="22" spans="1:18">
      <c r="A22" s="1">
        <f t="shared" si="3"/>
        <v>21</v>
      </c>
      <c r="B22" s="1" t="s">
        <v>55</v>
      </c>
      <c r="C22" s="1" t="s">
        <v>14</v>
      </c>
      <c r="D22" s="1" t="s">
        <v>22</v>
      </c>
      <c r="E22" s="1" t="s">
        <v>35</v>
      </c>
      <c r="F22" s="19" t="s">
        <v>89</v>
      </c>
      <c r="G22" s="1" t="s">
        <v>97</v>
      </c>
      <c r="H22" s="1">
        <v>15.6569409</v>
      </c>
      <c r="I22" s="5">
        <v>32.548587300000001</v>
      </c>
      <c r="J22" s="1">
        <v>67854.599999999991</v>
      </c>
      <c r="K22" s="1">
        <f t="shared" si="0"/>
        <v>67854.599999999991</v>
      </c>
      <c r="L22" s="1">
        <f t="shared" si="9"/>
        <v>0</v>
      </c>
      <c r="M22" s="1">
        <f t="shared" si="10"/>
        <v>0</v>
      </c>
      <c r="N22" s="1" t="s">
        <v>24</v>
      </c>
      <c r="O22" s="1">
        <v>0</v>
      </c>
      <c r="P22" s="1" t="s">
        <v>36</v>
      </c>
      <c r="Q22" s="1">
        <v>29502</v>
      </c>
      <c r="R22" s="1">
        <v>67854.599999999991</v>
      </c>
    </row>
    <row r="23" spans="1:18">
      <c r="A23" s="1">
        <f t="shared" si="3"/>
        <v>22</v>
      </c>
      <c r="B23" s="1" t="s">
        <v>55</v>
      </c>
      <c r="C23" s="1" t="s">
        <v>14</v>
      </c>
      <c r="D23" s="1" t="s">
        <v>22</v>
      </c>
      <c r="E23" s="1" t="s">
        <v>35</v>
      </c>
      <c r="F23" s="19" t="s">
        <v>89</v>
      </c>
      <c r="G23" s="1" t="s">
        <v>97</v>
      </c>
      <c r="H23" s="1">
        <v>15.6569409</v>
      </c>
      <c r="I23" s="5">
        <v>32.548587300000001</v>
      </c>
      <c r="J23" s="1">
        <v>67854.599999999991</v>
      </c>
      <c r="K23" s="1">
        <f t="shared" si="0"/>
        <v>67854.599999999991</v>
      </c>
      <c r="L23" s="1">
        <f t="shared" si="9"/>
        <v>0</v>
      </c>
      <c r="M23" s="1">
        <f t="shared" si="10"/>
        <v>0</v>
      </c>
      <c r="N23" s="1" t="s">
        <v>24</v>
      </c>
      <c r="O23" s="1">
        <v>0</v>
      </c>
      <c r="P23" s="1" t="s">
        <v>36</v>
      </c>
      <c r="Q23" s="1">
        <v>29502</v>
      </c>
      <c r="R23" s="1">
        <v>67854.599999999991</v>
      </c>
    </row>
    <row r="24" spans="1:18">
      <c r="A24" s="1">
        <f t="shared" si="3"/>
        <v>23</v>
      </c>
      <c r="B24" s="1" t="s">
        <v>55</v>
      </c>
      <c r="C24" s="1" t="s">
        <v>14</v>
      </c>
      <c r="D24" s="1" t="s">
        <v>22</v>
      </c>
      <c r="E24" s="1" t="s">
        <v>35</v>
      </c>
      <c r="F24" s="19" t="s">
        <v>89</v>
      </c>
      <c r="G24" s="1" t="s">
        <v>97</v>
      </c>
      <c r="H24" s="1">
        <v>15.6569409</v>
      </c>
      <c r="I24" s="5">
        <v>32.548587300000001</v>
      </c>
      <c r="J24" s="1">
        <v>67854.599999999991</v>
      </c>
      <c r="K24" s="1">
        <f t="shared" si="0"/>
        <v>67854.599999999991</v>
      </c>
      <c r="L24" s="1">
        <f t="shared" si="9"/>
        <v>0</v>
      </c>
      <c r="M24" s="1">
        <f t="shared" si="10"/>
        <v>0</v>
      </c>
      <c r="N24" s="1" t="s">
        <v>24</v>
      </c>
      <c r="O24" s="1">
        <v>0</v>
      </c>
      <c r="P24" s="1" t="s">
        <v>36</v>
      </c>
      <c r="Q24" s="1">
        <v>29502</v>
      </c>
      <c r="R24" s="1">
        <v>67854.599999999991</v>
      </c>
    </row>
    <row r="25" spans="1:18">
      <c r="A25" s="1">
        <f t="shared" si="3"/>
        <v>24</v>
      </c>
      <c r="B25" s="1" t="s">
        <v>55</v>
      </c>
      <c r="C25" s="1" t="s">
        <v>14</v>
      </c>
      <c r="D25" s="1" t="s">
        <v>22</v>
      </c>
      <c r="E25" s="1" t="s">
        <v>35</v>
      </c>
      <c r="F25" s="19" t="s">
        <v>89</v>
      </c>
      <c r="G25" s="1" t="s">
        <v>97</v>
      </c>
      <c r="H25" s="1">
        <v>15.6569409</v>
      </c>
      <c r="I25" s="5">
        <v>32.548587300000001</v>
      </c>
      <c r="J25" s="1">
        <v>67854.600000000006</v>
      </c>
      <c r="K25" s="1">
        <f t="shared" si="0"/>
        <v>67854.600000000006</v>
      </c>
      <c r="L25" s="1">
        <f t="shared" si="9"/>
        <v>0</v>
      </c>
      <c r="M25" s="1">
        <f t="shared" si="10"/>
        <v>0</v>
      </c>
      <c r="N25" s="1" t="s">
        <v>24</v>
      </c>
      <c r="O25" s="1">
        <v>0</v>
      </c>
      <c r="P25" s="1" t="s">
        <v>36</v>
      </c>
      <c r="Q25" s="1">
        <v>29502</v>
      </c>
      <c r="R25" s="1">
        <v>67854.600000000006</v>
      </c>
    </row>
    <row r="26" spans="1:18">
      <c r="A26" s="1">
        <f t="shared" si="3"/>
        <v>25</v>
      </c>
      <c r="B26" s="1" t="s">
        <v>55</v>
      </c>
      <c r="C26" s="1" t="s">
        <v>14</v>
      </c>
      <c r="D26" s="1" t="s">
        <v>22</v>
      </c>
      <c r="E26" s="1" t="s">
        <v>35</v>
      </c>
      <c r="F26" s="19" t="s">
        <v>90</v>
      </c>
      <c r="G26" s="1" t="s">
        <v>98</v>
      </c>
      <c r="H26" s="20">
        <v>15.5922222</v>
      </c>
      <c r="I26" s="1">
        <v>32.633333299999997</v>
      </c>
      <c r="J26" s="1">
        <v>96091.7</v>
      </c>
      <c r="K26" s="1">
        <f t="shared" si="0"/>
        <v>96091.7</v>
      </c>
      <c r="L26" s="1">
        <f t="shared" si="9"/>
        <v>0</v>
      </c>
      <c r="M26" s="1">
        <f>0/2</f>
        <v>0</v>
      </c>
      <c r="N26" s="1" t="s">
        <v>24</v>
      </c>
      <c r="O26" s="1">
        <v>0</v>
      </c>
      <c r="P26" s="1" t="s">
        <v>36</v>
      </c>
      <c r="Q26" s="1">
        <v>41779</v>
      </c>
      <c r="R26" s="1">
        <v>96091.7</v>
      </c>
    </row>
    <row r="27" spans="1:18">
      <c r="A27" s="1">
        <f t="shared" si="3"/>
        <v>26</v>
      </c>
      <c r="B27" s="1" t="s">
        <v>55</v>
      </c>
      <c r="C27" s="1" t="s">
        <v>14</v>
      </c>
      <c r="D27" s="1" t="s">
        <v>22</v>
      </c>
      <c r="E27" s="1" t="s">
        <v>35</v>
      </c>
      <c r="F27" s="19" t="s">
        <v>90</v>
      </c>
      <c r="G27" s="1" t="s">
        <v>98</v>
      </c>
      <c r="H27" s="20">
        <v>15.5922222</v>
      </c>
      <c r="I27" s="1">
        <v>32.633333299999997</v>
      </c>
      <c r="J27" s="1">
        <v>96091.7</v>
      </c>
      <c r="K27" s="1">
        <f t="shared" si="0"/>
        <v>96091.7</v>
      </c>
      <c r="L27" s="1">
        <f t="shared" ref="L27" si="11">M27*J27</f>
        <v>0</v>
      </c>
      <c r="M27" s="1">
        <f>0/2</f>
        <v>0</v>
      </c>
      <c r="N27" s="1" t="s">
        <v>24</v>
      </c>
      <c r="O27" s="1">
        <v>0</v>
      </c>
      <c r="P27" s="1" t="s">
        <v>36</v>
      </c>
      <c r="Q27" s="1">
        <v>41779</v>
      </c>
      <c r="R27" s="1">
        <v>96091.7</v>
      </c>
    </row>
    <row r="28" spans="1:18">
      <c r="A28" s="1">
        <f t="shared" si="3"/>
        <v>27</v>
      </c>
      <c r="B28" s="1" t="s">
        <v>55</v>
      </c>
      <c r="C28" s="1" t="s">
        <v>14</v>
      </c>
      <c r="D28" s="1" t="s">
        <v>22</v>
      </c>
      <c r="E28" s="1" t="s">
        <v>35</v>
      </c>
      <c r="F28" s="19" t="s">
        <v>90</v>
      </c>
      <c r="G28" s="10" t="s">
        <v>99</v>
      </c>
      <c r="J28" s="1">
        <v>14998.3</v>
      </c>
      <c r="K28" s="1">
        <f t="shared" si="0"/>
        <v>14998.3</v>
      </c>
      <c r="L28" s="1">
        <f t="shared" ref="L28" si="12">M28*J28</f>
        <v>0</v>
      </c>
      <c r="M28" s="1">
        <f>0/1</f>
        <v>0</v>
      </c>
      <c r="N28" s="1" t="s">
        <v>24</v>
      </c>
      <c r="O28" s="1">
        <v>0</v>
      </c>
      <c r="P28" s="1" t="s">
        <v>36</v>
      </c>
      <c r="Q28" s="1">
        <v>6521</v>
      </c>
      <c r="R28" s="1">
        <v>14998.3</v>
      </c>
    </row>
    <row r="29" spans="1:18">
      <c r="A29" s="1">
        <f t="shared" si="3"/>
        <v>28</v>
      </c>
      <c r="B29" s="1" t="s">
        <v>55</v>
      </c>
      <c r="C29" s="1" t="s">
        <v>14</v>
      </c>
      <c r="D29" s="1" t="s">
        <v>22</v>
      </c>
      <c r="E29" s="1" t="s">
        <v>35</v>
      </c>
      <c r="F29" s="19" t="s">
        <v>90</v>
      </c>
      <c r="G29" s="5" t="s">
        <v>100</v>
      </c>
      <c r="H29" s="1">
        <v>15.900513</v>
      </c>
      <c r="I29" s="1">
        <v>33.817618000000003</v>
      </c>
      <c r="J29" s="1">
        <v>13556.199999999999</v>
      </c>
      <c r="K29" s="1">
        <f t="shared" si="0"/>
        <v>13556.199999999999</v>
      </c>
      <c r="L29" s="1">
        <f t="shared" ref="L29:L31" si="13">M29*J29</f>
        <v>0</v>
      </c>
      <c r="M29" s="1">
        <f>0/2</f>
        <v>0</v>
      </c>
      <c r="N29" s="1" t="s">
        <v>24</v>
      </c>
      <c r="O29" s="1">
        <v>0</v>
      </c>
      <c r="P29" s="1" t="s">
        <v>36</v>
      </c>
      <c r="Q29" s="1">
        <v>5894</v>
      </c>
      <c r="R29" s="1">
        <v>13556.199999999999</v>
      </c>
    </row>
    <row r="30" spans="1:18">
      <c r="A30" s="1">
        <f t="shared" si="3"/>
        <v>29</v>
      </c>
      <c r="B30" s="1" t="s">
        <v>55</v>
      </c>
      <c r="C30" s="1" t="s">
        <v>14</v>
      </c>
      <c r="D30" s="1" t="s">
        <v>22</v>
      </c>
      <c r="E30" s="1" t="s">
        <v>35</v>
      </c>
      <c r="F30" s="19" t="s">
        <v>90</v>
      </c>
      <c r="G30" s="5" t="s">
        <v>100</v>
      </c>
      <c r="H30" s="1">
        <v>15.900513</v>
      </c>
      <c r="I30" s="1">
        <v>33.817618000000003</v>
      </c>
      <c r="J30" s="1">
        <v>13556.199999999999</v>
      </c>
      <c r="K30" s="1">
        <f t="shared" si="0"/>
        <v>13556.199999999999</v>
      </c>
      <c r="L30" s="1">
        <f t="shared" si="13"/>
        <v>0</v>
      </c>
      <c r="M30" s="1">
        <f>0/2</f>
        <v>0</v>
      </c>
      <c r="N30" s="1" t="s">
        <v>24</v>
      </c>
      <c r="O30" s="1">
        <v>0</v>
      </c>
      <c r="P30" s="1" t="s">
        <v>36</v>
      </c>
      <c r="Q30" s="1">
        <v>5894</v>
      </c>
      <c r="R30" s="1">
        <v>13556.199999999999</v>
      </c>
    </row>
    <row r="31" spans="1:18">
      <c r="A31" s="1">
        <f t="shared" si="3"/>
        <v>30</v>
      </c>
      <c r="B31" s="1" t="s">
        <v>55</v>
      </c>
      <c r="C31" s="1" t="s">
        <v>14</v>
      </c>
      <c r="D31" s="1" t="s">
        <v>22</v>
      </c>
      <c r="E31" s="1" t="s">
        <v>35</v>
      </c>
      <c r="F31" s="19" t="s">
        <v>90</v>
      </c>
      <c r="G31" s="5" t="s">
        <v>100</v>
      </c>
      <c r="H31" s="1">
        <v>15.900513</v>
      </c>
      <c r="I31" s="1">
        <v>33.817618000000003</v>
      </c>
      <c r="J31" s="1">
        <v>13556.199999999999</v>
      </c>
      <c r="K31" s="1">
        <f t="shared" si="0"/>
        <v>13556.199999999999</v>
      </c>
      <c r="L31" s="1">
        <f t="shared" si="13"/>
        <v>0</v>
      </c>
      <c r="M31" s="1">
        <f>0/1</f>
        <v>0</v>
      </c>
      <c r="N31" s="1" t="s">
        <v>24</v>
      </c>
      <c r="O31" s="1">
        <v>0</v>
      </c>
      <c r="P31" s="1" t="s">
        <v>36</v>
      </c>
      <c r="Q31" s="1">
        <v>5894</v>
      </c>
      <c r="R31" s="1">
        <v>13556.199999999999</v>
      </c>
    </row>
    <row r="32" spans="1:18">
      <c r="A32" s="1">
        <f t="shared" si="3"/>
        <v>31</v>
      </c>
      <c r="B32" s="1" t="s">
        <v>55</v>
      </c>
      <c r="C32" s="1" t="s">
        <v>14</v>
      </c>
      <c r="D32" s="1" t="s">
        <v>22</v>
      </c>
      <c r="E32" s="1" t="s">
        <v>35</v>
      </c>
      <c r="F32" s="19" t="s">
        <v>90</v>
      </c>
      <c r="G32" s="1" t="s">
        <v>101</v>
      </c>
      <c r="H32" s="1">
        <v>14.21707</v>
      </c>
      <c r="I32" s="5">
        <v>29.648990999999999</v>
      </c>
      <c r="J32" s="1">
        <v>30125.399999999998</v>
      </c>
      <c r="K32" s="1">
        <f t="shared" si="0"/>
        <v>30125.399999999998</v>
      </c>
      <c r="L32" s="1">
        <f t="shared" ref="L32" si="14">M32*J32</f>
        <v>0</v>
      </c>
      <c r="M32" s="1">
        <f>0/1</f>
        <v>0</v>
      </c>
      <c r="N32" s="1" t="s">
        <v>24</v>
      </c>
      <c r="O32" s="1">
        <v>0</v>
      </c>
      <c r="P32" s="1" t="s">
        <v>36</v>
      </c>
      <c r="Q32" s="1">
        <v>13098</v>
      </c>
      <c r="R32" s="1">
        <v>30125.399999999998</v>
      </c>
    </row>
    <row r="33" spans="1:18">
      <c r="A33" s="1">
        <f t="shared" si="3"/>
        <v>32</v>
      </c>
      <c r="B33" s="1" t="s">
        <v>55</v>
      </c>
      <c r="C33" s="1" t="s">
        <v>14</v>
      </c>
      <c r="D33" s="1" t="s">
        <v>22</v>
      </c>
      <c r="E33" s="1" t="s">
        <v>35</v>
      </c>
      <c r="F33" s="19" t="s">
        <v>91</v>
      </c>
      <c r="G33" s="1" t="s">
        <v>102</v>
      </c>
      <c r="H33" s="1">
        <v>15.5006544</v>
      </c>
      <c r="I33" s="5">
        <v>32.559899399999999</v>
      </c>
      <c r="J33" s="1">
        <v>136373.9</v>
      </c>
      <c r="K33" s="1">
        <f t="shared" si="0"/>
        <v>116891.91428571429</v>
      </c>
      <c r="L33" s="1">
        <f t="shared" ref="L33:L40" si="15">M33*J33</f>
        <v>19481.985714285711</v>
      </c>
      <c r="M33" s="8">
        <f>1/7</f>
        <v>0.14285714285714285</v>
      </c>
      <c r="N33" s="1" t="s">
        <v>24</v>
      </c>
      <c r="O33" s="1">
        <v>0</v>
      </c>
      <c r="P33" s="1" t="s">
        <v>36</v>
      </c>
      <c r="Q33" s="1">
        <v>33608</v>
      </c>
      <c r="R33" s="1">
        <v>77298.399999999994</v>
      </c>
    </row>
    <row r="34" spans="1:18">
      <c r="A34" s="1">
        <f t="shared" si="3"/>
        <v>33</v>
      </c>
      <c r="B34" s="1" t="s">
        <v>55</v>
      </c>
      <c r="C34" s="1" t="s">
        <v>14</v>
      </c>
      <c r="D34" s="1" t="s">
        <v>22</v>
      </c>
      <c r="E34" s="1" t="s">
        <v>35</v>
      </c>
      <c r="F34" s="19" t="s">
        <v>91</v>
      </c>
      <c r="G34" s="1" t="s">
        <v>102</v>
      </c>
      <c r="H34" s="1">
        <v>15.5006544</v>
      </c>
      <c r="I34" s="5">
        <v>32.559899399999999</v>
      </c>
      <c r="J34" s="1">
        <v>136373.9</v>
      </c>
      <c r="K34" s="1">
        <f t="shared" si="0"/>
        <v>116891.91428571429</v>
      </c>
      <c r="L34" s="1">
        <f t="shared" si="15"/>
        <v>19481.985714285711</v>
      </c>
      <c r="M34" s="8">
        <f t="shared" ref="M34:M39" si="16">1/7</f>
        <v>0.14285714285714285</v>
      </c>
      <c r="N34" s="1" t="s">
        <v>24</v>
      </c>
      <c r="O34" s="1">
        <v>0</v>
      </c>
      <c r="P34" s="1" t="s">
        <v>36</v>
      </c>
      <c r="Q34" s="1">
        <v>59293</v>
      </c>
      <c r="R34" s="1">
        <v>136373.9</v>
      </c>
    </row>
    <row r="35" spans="1:18">
      <c r="A35" s="1">
        <f t="shared" si="3"/>
        <v>34</v>
      </c>
      <c r="B35" s="1" t="s">
        <v>55</v>
      </c>
      <c r="C35" s="1" t="s">
        <v>14</v>
      </c>
      <c r="D35" s="1" t="s">
        <v>22</v>
      </c>
      <c r="E35" s="1" t="s">
        <v>35</v>
      </c>
      <c r="F35" s="19" t="s">
        <v>91</v>
      </c>
      <c r="G35" s="1" t="s">
        <v>102</v>
      </c>
      <c r="H35" s="1">
        <v>15.5006544</v>
      </c>
      <c r="I35" s="5">
        <v>32.559899399999999</v>
      </c>
      <c r="J35" s="1">
        <v>136373.9</v>
      </c>
      <c r="K35" s="1">
        <f t="shared" si="0"/>
        <v>116891.91428571429</v>
      </c>
      <c r="L35" s="1">
        <f t="shared" si="15"/>
        <v>19481.985714285711</v>
      </c>
      <c r="M35" s="8">
        <f t="shared" si="16"/>
        <v>0.14285714285714285</v>
      </c>
      <c r="N35" s="1" t="s">
        <v>24</v>
      </c>
      <c r="O35" s="1">
        <v>0</v>
      </c>
      <c r="P35" s="1" t="s">
        <v>36</v>
      </c>
      <c r="Q35" s="1">
        <v>59293</v>
      </c>
      <c r="R35" s="1">
        <v>136373.9</v>
      </c>
    </row>
    <row r="36" spans="1:18">
      <c r="A36" s="1">
        <f t="shared" si="3"/>
        <v>35</v>
      </c>
      <c r="B36" s="1" t="s">
        <v>55</v>
      </c>
      <c r="C36" s="1" t="s">
        <v>14</v>
      </c>
      <c r="D36" s="1" t="s">
        <v>22</v>
      </c>
      <c r="E36" s="1" t="s">
        <v>35</v>
      </c>
      <c r="F36" s="19" t="s">
        <v>91</v>
      </c>
      <c r="G36" s="1" t="s">
        <v>102</v>
      </c>
      <c r="H36" s="1">
        <v>15.5006544</v>
      </c>
      <c r="I36" s="5">
        <v>32.559899399999999</v>
      </c>
      <c r="J36" s="1">
        <v>136373.9</v>
      </c>
      <c r="K36" s="1">
        <f t="shared" si="0"/>
        <v>116891.91428571429</v>
      </c>
      <c r="L36" s="1">
        <f t="shared" si="15"/>
        <v>19481.985714285711</v>
      </c>
      <c r="M36" s="8">
        <f t="shared" si="16"/>
        <v>0.14285714285714285</v>
      </c>
      <c r="N36" s="1" t="s">
        <v>24</v>
      </c>
      <c r="O36" s="1">
        <v>1</v>
      </c>
      <c r="P36" s="1" t="s">
        <v>36</v>
      </c>
      <c r="Q36" s="1">
        <v>59293</v>
      </c>
      <c r="R36" s="1">
        <v>136373.9</v>
      </c>
    </row>
    <row r="37" spans="1:18">
      <c r="A37" s="1">
        <f t="shared" si="3"/>
        <v>36</v>
      </c>
      <c r="B37" s="1" t="s">
        <v>55</v>
      </c>
      <c r="C37" s="1" t="s">
        <v>14</v>
      </c>
      <c r="D37" s="1" t="s">
        <v>22</v>
      </c>
      <c r="E37" s="1" t="s">
        <v>35</v>
      </c>
      <c r="F37" s="19" t="s">
        <v>91</v>
      </c>
      <c r="G37" s="1" t="s">
        <v>102</v>
      </c>
      <c r="H37" s="1">
        <v>15.5006544</v>
      </c>
      <c r="I37" s="5">
        <v>32.559899399999999</v>
      </c>
      <c r="J37" s="1">
        <v>136373.9</v>
      </c>
      <c r="K37" s="1">
        <f t="shared" si="0"/>
        <v>116891.91428571429</v>
      </c>
      <c r="L37" s="1">
        <f t="shared" si="15"/>
        <v>19481.985714285711</v>
      </c>
      <c r="M37" s="8">
        <f t="shared" si="16"/>
        <v>0.14285714285714285</v>
      </c>
      <c r="N37" s="1" t="s">
        <v>24</v>
      </c>
      <c r="O37" s="1">
        <v>0</v>
      </c>
      <c r="P37" s="1" t="s">
        <v>36</v>
      </c>
      <c r="Q37" s="1">
        <v>59293</v>
      </c>
      <c r="R37" s="1">
        <v>136373.9</v>
      </c>
    </row>
    <row r="38" spans="1:18">
      <c r="A38" s="1">
        <f t="shared" si="3"/>
        <v>37</v>
      </c>
      <c r="B38" s="1" t="s">
        <v>55</v>
      </c>
      <c r="C38" s="1" t="s">
        <v>14</v>
      </c>
      <c r="D38" s="1" t="s">
        <v>22</v>
      </c>
      <c r="E38" s="1" t="s">
        <v>35</v>
      </c>
      <c r="F38" s="19" t="s">
        <v>91</v>
      </c>
      <c r="G38" s="1" t="s">
        <v>102</v>
      </c>
      <c r="H38" s="1">
        <v>15.5006544</v>
      </c>
      <c r="I38" s="5">
        <v>32.559899399999999</v>
      </c>
      <c r="J38" s="1">
        <v>136373.9</v>
      </c>
      <c r="K38" s="1">
        <f t="shared" si="0"/>
        <v>116891.91428571429</v>
      </c>
      <c r="L38" s="1">
        <f t="shared" si="15"/>
        <v>19481.985714285711</v>
      </c>
      <c r="M38" s="8">
        <f t="shared" si="16"/>
        <v>0.14285714285714285</v>
      </c>
      <c r="N38" s="1" t="s">
        <v>24</v>
      </c>
      <c r="O38" s="1">
        <v>0</v>
      </c>
      <c r="P38" s="1" t="s">
        <v>36</v>
      </c>
      <c r="Q38" s="1">
        <v>59293</v>
      </c>
      <c r="R38" s="1">
        <v>136373.9</v>
      </c>
    </row>
    <row r="39" spans="1:18">
      <c r="A39" s="1">
        <f t="shared" si="3"/>
        <v>38</v>
      </c>
      <c r="B39" s="1" t="s">
        <v>55</v>
      </c>
      <c r="C39" s="1" t="s">
        <v>14</v>
      </c>
      <c r="D39" s="1" t="s">
        <v>22</v>
      </c>
      <c r="E39" s="1" t="s">
        <v>35</v>
      </c>
      <c r="F39" s="19" t="s">
        <v>91</v>
      </c>
      <c r="G39" s="1" t="s">
        <v>102</v>
      </c>
      <c r="H39" s="1">
        <v>15.5006544</v>
      </c>
      <c r="I39" s="5">
        <v>32.559899399999999</v>
      </c>
      <c r="J39" s="1">
        <v>136373.9</v>
      </c>
      <c r="K39" s="1">
        <f t="shared" si="0"/>
        <v>116891.91428571429</v>
      </c>
      <c r="L39" s="1">
        <f t="shared" si="15"/>
        <v>19481.985714285711</v>
      </c>
      <c r="M39" s="8">
        <f t="shared" si="16"/>
        <v>0.14285714285714285</v>
      </c>
      <c r="N39" s="1" t="s">
        <v>24</v>
      </c>
      <c r="O39" s="1">
        <v>0</v>
      </c>
      <c r="P39" s="1" t="s">
        <v>36</v>
      </c>
      <c r="Q39" s="1">
        <v>59293</v>
      </c>
      <c r="R39" s="1">
        <v>136373.9</v>
      </c>
    </row>
    <row r="40" spans="1:18">
      <c r="A40" s="1">
        <f t="shared" si="3"/>
        <v>39</v>
      </c>
      <c r="B40" s="1" t="s">
        <v>55</v>
      </c>
      <c r="C40" s="1" t="s">
        <v>14</v>
      </c>
      <c r="D40" s="1" t="s">
        <v>22</v>
      </c>
      <c r="E40" s="1" t="s">
        <v>35</v>
      </c>
      <c r="F40" s="19" t="s">
        <v>92</v>
      </c>
      <c r="G40" s="1" t="s">
        <v>103</v>
      </c>
      <c r="H40" s="1">
        <v>15.2286363</v>
      </c>
      <c r="I40" s="5">
        <v>32.5259596</v>
      </c>
      <c r="J40" s="1">
        <v>74835.099999999991</v>
      </c>
      <c r="K40" s="1">
        <f t="shared" si="0"/>
        <v>74835.099999999991</v>
      </c>
      <c r="L40" s="1">
        <f t="shared" si="15"/>
        <v>0</v>
      </c>
      <c r="M40" s="1">
        <f>0/7</f>
        <v>0</v>
      </c>
      <c r="N40" s="1" t="s">
        <v>24</v>
      </c>
      <c r="O40" s="1">
        <v>0</v>
      </c>
      <c r="P40" s="1" t="s">
        <v>36</v>
      </c>
      <c r="Q40" s="1">
        <v>32537</v>
      </c>
      <c r="R40" s="1">
        <v>74835.099999999991</v>
      </c>
    </row>
    <row r="41" spans="1:18">
      <c r="A41" s="1">
        <f t="shared" si="3"/>
        <v>40</v>
      </c>
      <c r="B41" s="1" t="s">
        <v>55</v>
      </c>
      <c r="C41" s="1" t="s">
        <v>14</v>
      </c>
      <c r="D41" s="1" t="s">
        <v>22</v>
      </c>
      <c r="E41" s="1" t="s">
        <v>35</v>
      </c>
      <c r="F41" s="19" t="s">
        <v>92</v>
      </c>
      <c r="G41" s="1" t="s">
        <v>103</v>
      </c>
      <c r="H41" s="1">
        <v>15.2286363</v>
      </c>
      <c r="I41" s="5">
        <v>32.5259596</v>
      </c>
      <c r="J41" s="1">
        <v>74835.099999999991</v>
      </c>
      <c r="K41" s="1">
        <f t="shared" si="0"/>
        <v>74835.099999999991</v>
      </c>
      <c r="L41" s="1">
        <f t="shared" ref="L41:L46" si="17">M41*J41</f>
        <v>0</v>
      </c>
      <c r="M41" s="1">
        <f t="shared" ref="M41:M46" si="18">0/7</f>
        <v>0</v>
      </c>
      <c r="N41" s="1" t="s">
        <v>24</v>
      </c>
      <c r="O41" s="1">
        <v>0</v>
      </c>
      <c r="P41" s="1" t="s">
        <v>36</v>
      </c>
      <c r="Q41" s="1">
        <v>32537</v>
      </c>
      <c r="R41" s="1">
        <v>74835.099999999991</v>
      </c>
    </row>
    <row r="42" spans="1:18">
      <c r="A42" s="1">
        <f t="shared" si="3"/>
        <v>41</v>
      </c>
      <c r="B42" s="1" t="s">
        <v>55</v>
      </c>
      <c r="C42" s="1" t="s">
        <v>14</v>
      </c>
      <c r="D42" s="1" t="s">
        <v>22</v>
      </c>
      <c r="E42" s="1" t="s">
        <v>35</v>
      </c>
      <c r="F42" s="19" t="s">
        <v>92</v>
      </c>
      <c r="G42" s="1" t="s">
        <v>103</v>
      </c>
      <c r="H42" s="1">
        <v>15.2286363</v>
      </c>
      <c r="I42" s="5">
        <v>32.5259596</v>
      </c>
      <c r="J42" s="1">
        <v>74835.099999999991</v>
      </c>
      <c r="K42" s="1">
        <f t="shared" si="0"/>
        <v>74835.099999999991</v>
      </c>
      <c r="L42" s="1">
        <f t="shared" si="17"/>
        <v>0</v>
      </c>
      <c r="M42" s="1">
        <f t="shared" si="18"/>
        <v>0</v>
      </c>
      <c r="N42" s="1" t="s">
        <v>24</v>
      </c>
      <c r="O42" s="1">
        <v>0</v>
      </c>
      <c r="P42" s="1" t="s">
        <v>36</v>
      </c>
      <c r="Q42" s="1">
        <v>32537</v>
      </c>
      <c r="R42" s="1">
        <v>74835.099999999991</v>
      </c>
    </row>
    <row r="43" spans="1:18">
      <c r="A43" s="1">
        <f t="shared" si="3"/>
        <v>42</v>
      </c>
      <c r="B43" s="1" t="s">
        <v>55</v>
      </c>
      <c r="C43" s="1" t="s">
        <v>14</v>
      </c>
      <c r="D43" s="1" t="s">
        <v>22</v>
      </c>
      <c r="E43" s="1" t="s">
        <v>35</v>
      </c>
      <c r="F43" s="19" t="s">
        <v>92</v>
      </c>
      <c r="G43" s="1" t="s">
        <v>103</v>
      </c>
      <c r="H43" s="1">
        <v>15.2286363</v>
      </c>
      <c r="I43" s="5">
        <v>32.5259596</v>
      </c>
      <c r="J43" s="1">
        <v>74835.099999999991</v>
      </c>
      <c r="K43" s="1">
        <f t="shared" si="0"/>
        <v>74835.099999999991</v>
      </c>
      <c r="L43" s="1">
        <f t="shared" si="17"/>
        <v>0</v>
      </c>
      <c r="M43" s="1">
        <f t="shared" si="18"/>
        <v>0</v>
      </c>
      <c r="N43" s="1" t="s">
        <v>24</v>
      </c>
      <c r="O43" s="1">
        <v>0</v>
      </c>
      <c r="P43" s="1" t="s">
        <v>36</v>
      </c>
      <c r="Q43" s="1">
        <v>32537</v>
      </c>
      <c r="R43" s="1">
        <v>74835.099999999991</v>
      </c>
    </row>
    <row r="44" spans="1:18">
      <c r="A44" s="1">
        <f t="shared" si="3"/>
        <v>43</v>
      </c>
      <c r="B44" s="1" t="s">
        <v>55</v>
      </c>
      <c r="C44" s="1" t="s">
        <v>14</v>
      </c>
      <c r="D44" s="1" t="s">
        <v>22</v>
      </c>
      <c r="E44" s="1" t="s">
        <v>35</v>
      </c>
      <c r="F44" s="19" t="s">
        <v>92</v>
      </c>
      <c r="G44" s="1" t="s">
        <v>103</v>
      </c>
      <c r="H44" s="1">
        <v>15.2286363</v>
      </c>
      <c r="I44" s="5">
        <v>32.5259596</v>
      </c>
      <c r="J44" s="1">
        <v>74835.099999999991</v>
      </c>
      <c r="K44" s="1">
        <f t="shared" si="0"/>
        <v>74835.099999999991</v>
      </c>
      <c r="L44" s="1">
        <f t="shared" si="17"/>
        <v>0</v>
      </c>
      <c r="M44" s="1">
        <f t="shared" si="18"/>
        <v>0</v>
      </c>
      <c r="N44" s="1" t="s">
        <v>24</v>
      </c>
      <c r="O44" s="1">
        <v>0</v>
      </c>
      <c r="P44" s="1" t="s">
        <v>36</v>
      </c>
      <c r="Q44" s="1">
        <v>32537</v>
      </c>
      <c r="R44" s="1">
        <v>74835.099999999991</v>
      </c>
    </row>
    <row r="45" spans="1:18">
      <c r="A45" s="1">
        <f t="shared" si="3"/>
        <v>44</v>
      </c>
      <c r="B45" s="1" t="s">
        <v>55</v>
      </c>
      <c r="C45" s="1" t="s">
        <v>14</v>
      </c>
      <c r="D45" s="1" t="s">
        <v>22</v>
      </c>
      <c r="E45" s="1" t="s">
        <v>35</v>
      </c>
      <c r="F45" s="19" t="s">
        <v>92</v>
      </c>
      <c r="G45" s="1" t="s">
        <v>103</v>
      </c>
      <c r="H45" s="1">
        <v>15.2286363</v>
      </c>
      <c r="I45" s="5">
        <v>32.5259596</v>
      </c>
      <c r="J45" s="1">
        <v>74835.100000000006</v>
      </c>
      <c r="K45" s="1">
        <f t="shared" si="0"/>
        <v>74835.100000000006</v>
      </c>
      <c r="L45" s="1">
        <f t="shared" si="17"/>
        <v>0</v>
      </c>
      <c r="M45" s="1">
        <f t="shared" si="18"/>
        <v>0</v>
      </c>
      <c r="N45" s="1" t="s">
        <v>24</v>
      </c>
      <c r="O45" s="1">
        <v>0</v>
      </c>
      <c r="P45" s="1" t="s">
        <v>36</v>
      </c>
      <c r="Q45" s="1">
        <v>32537</v>
      </c>
      <c r="R45" s="1">
        <v>74835.100000000006</v>
      </c>
    </row>
    <row r="46" spans="1:18">
      <c r="A46" s="1">
        <f t="shared" si="3"/>
        <v>45</v>
      </c>
      <c r="B46" s="1" t="s">
        <v>55</v>
      </c>
      <c r="C46" s="1" t="s">
        <v>14</v>
      </c>
      <c r="D46" s="1" t="s">
        <v>22</v>
      </c>
      <c r="E46" s="1" t="s">
        <v>35</v>
      </c>
      <c r="F46" s="19" t="s">
        <v>92</v>
      </c>
      <c r="G46" s="1" t="s">
        <v>103</v>
      </c>
      <c r="H46" s="1">
        <v>15.2286363</v>
      </c>
      <c r="I46" s="5">
        <v>32.5259596</v>
      </c>
      <c r="J46" s="1">
        <v>74835.100000000006</v>
      </c>
      <c r="K46" s="1">
        <f t="shared" si="0"/>
        <v>74835.100000000006</v>
      </c>
      <c r="L46" s="1">
        <f t="shared" si="17"/>
        <v>0</v>
      </c>
      <c r="M46" s="1">
        <f t="shared" si="18"/>
        <v>0</v>
      </c>
      <c r="N46" s="1" t="s">
        <v>24</v>
      </c>
      <c r="O46" s="1">
        <v>0</v>
      </c>
      <c r="P46" s="1" t="s">
        <v>36</v>
      </c>
      <c r="Q46" s="1">
        <v>32537</v>
      </c>
      <c r="R46" s="1">
        <v>74835.100000000006</v>
      </c>
    </row>
  </sheetData>
  <pageMargins left="0.7" right="0.7" top="0.75" bottom="0.75" header="0.3" footer="0.3"/>
  <ignoredErrors>
    <ignoredError sqref="M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2"/>
  <sheetViews>
    <sheetView topLeftCell="B115" workbookViewId="0">
      <selection activeCell="F148" sqref="F148"/>
    </sheetView>
  </sheetViews>
  <sheetFormatPr defaultRowHeight="11.25"/>
  <cols>
    <col min="1" max="1" width="8.42578125" style="1" customWidth="1"/>
    <col min="2" max="2" width="17.85546875" style="1" customWidth="1"/>
    <col min="3" max="3" width="10" style="1" customWidth="1"/>
    <col min="4" max="4" width="8.42578125" style="1" customWidth="1"/>
    <col min="5" max="5" width="8.85546875" style="1" customWidth="1"/>
    <col min="6" max="6" width="11.5703125" style="1" customWidth="1"/>
    <col min="7" max="7" width="11.7109375" style="1" customWidth="1"/>
    <col min="8" max="12" width="8.7109375" style="1" customWidth="1"/>
    <col min="13" max="13" width="11.42578125" style="1" customWidth="1"/>
    <col min="14" max="14" width="8.85546875" style="1" customWidth="1"/>
    <col min="15" max="15" width="8.5703125" style="1" customWidth="1"/>
    <col min="16" max="16" width="7.85546875" style="1" customWidth="1"/>
    <col min="17" max="16384" width="9.140625" style="1"/>
  </cols>
  <sheetData>
    <row r="1" spans="1:18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34</v>
      </c>
      <c r="F1" s="2" t="s">
        <v>20</v>
      </c>
      <c r="G1" s="2" t="s">
        <v>54</v>
      </c>
      <c r="H1" s="2" t="s">
        <v>50</v>
      </c>
      <c r="I1" s="2" t="s">
        <v>51</v>
      </c>
      <c r="J1" s="2" t="s">
        <v>52</v>
      </c>
      <c r="K1" s="2" t="s">
        <v>57</v>
      </c>
      <c r="L1" s="2" t="s">
        <v>53</v>
      </c>
      <c r="M1" s="2" t="s">
        <v>63</v>
      </c>
      <c r="N1" s="2" t="s">
        <v>21</v>
      </c>
      <c r="O1" s="2" t="s">
        <v>1</v>
      </c>
      <c r="P1" s="2" t="s">
        <v>12</v>
      </c>
      <c r="Q1" s="2" t="s">
        <v>58</v>
      </c>
      <c r="R1" s="2" t="s">
        <v>59</v>
      </c>
    </row>
    <row r="2" spans="1:18">
      <c r="A2" s="1">
        <v>1</v>
      </c>
      <c r="B2" s="1" t="s">
        <v>55</v>
      </c>
      <c r="C2" s="1" t="s">
        <v>14</v>
      </c>
      <c r="D2" s="1" t="s">
        <v>22</v>
      </c>
      <c r="E2" s="1" t="s">
        <v>49</v>
      </c>
      <c r="F2" s="4" t="s">
        <v>104</v>
      </c>
      <c r="G2" s="1" t="s">
        <v>110</v>
      </c>
      <c r="H2" s="1">
        <v>19.1166667</v>
      </c>
      <c r="I2" s="5">
        <v>32.533333300000002</v>
      </c>
      <c r="J2" s="1">
        <v>26555.8</v>
      </c>
      <c r="K2" s="1">
        <f>J2-L2</f>
        <v>26555.8</v>
      </c>
      <c r="L2" s="1">
        <f>M2*J2</f>
        <v>0</v>
      </c>
      <c r="M2" s="1">
        <f>0/5</f>
        <v>0</v>
      </c>
      <c r="N2" s="1" t="s">
        <v>3</v>
      </c>
      <c r="O2" s="1">
        <v>0</v>
      </c>
      <c r="P2" s="1" t="s">
        <v>48</v>
      </c>
      <c r="Q2" s="1">
        <v>11546</v>
      </c>
      <c r="R2" s="1">
        <v>26555.8</v>
      </c>
    </row>
    <row r="3" spans="1:18">
      <c r="A3" s="1">
        <f>A2+1</f>
        <v>2</v>
      </c>
      <c r="B3" s="1" t="s">
        <v>55</v>
      </c>
      <c r="C3" s="1" t="s">
        <v>14</v>
      </c>
      <c r="D3" s="1" t="s">
        <v>22</v>
      </c>
      <c r="E3" s="1" t="s">
        <v>49</v>
      </c>
      <c r="F3" s="4" t="s">
        <v>104</v>
      </c>
      <c r="G3" s="1" t="s">
        <v>110</v>
      </c>
      <c r="H3" s="1">
        <v>19.1166667</v>
      </c>
      <c r="I3" s="5">
        <v>32.533333300000002</v>
      </c>
      <c r="J3" s="1">
        <v>26555.8</v>
      </c>
      <c r="K3" s="1">
        <f t="shared" ref="K3:K59" si="0">J3-L3</f>
        <v>26555.8</v>
      </c>
      <c r="L3" s="1">
        <f t="shared" ref="L3:L7" si="1">M3*J3</f>
        <v>0</v>
      </c>
      <c r="M3" s="1">
        <f t="shared" ref="M3:M6" si="2">0/5</f>
        <v>0</v>
      </c>
      <c r="N3" s="1" t="s">
        <v>3</v>
      </c>
      <c r="O3" s="1">
        <v>0</v>
      </c>
      <c r="P3" s="1" t="s">
        <v>48</v>
      </c>
      <c r="Q3" s="1">
        <v>11546</v>
      </c>
      <c r="R3" s="1">
        <v>26555.8</v>
      </c>
    </row>
    <row r="4" spans="1:18">
      <c r="A4" s="1">
        <f t="shared" ref="A4:A67" si="3">A3+1</f>
        <v>3</v>
      </c>
      <c r="B4" s="1" t="s">
        <v>55</v>
      </c>
      <c r="C4" s="1" t="s">
        <v>14</v>
      </c>
      <c r="D4" s="1" t="s">
        <v>22</v>
      </c>
      <c r="E4" s="1" t="s">
        <v>49</v>
      </c>
      <c r="F4" s="4" t="s">
        <v>104</v>
      </c>
      <c r="G4" s="1" t="s">
        <v>110</v>
      </c>
      <c r="H4" s="1">
        <v>19.1166667</v>
      </c>
      <c r="I4" s="5">
        <v>32.533333300000002</v>
      </c>
      <c r="J4" s="1">
        <v>26555.8</v>
      </c>
      <c r="K4" s="1">
        <f t="shared" si="0"/>
        <v>26555.8</v>
      </c>
      <c r="L4" s="1">
        <f t="shared" si="1"/>
        <v>0</v>
      </c>
      <c r="M4" s="1">
        <f t="shared" si="2"/>
        <v>0</v>
      </c>
      <c r="N4" s="1" t="s">
        <v>3</v>
      </c>
      <c r="O4" s="1">
        <v>0</v>
      </c>
      <c r="P4" s="1" t="s">
        <v>48</v>
      </c>
      <c r="Q4" s="1">
        <v>11546</v>
      </c>
      <c r="R4" s="1">
        <v>26555.8</v>
      </c>
    </row>
    <row r="5" spans="1:18">
      <c r="A5" s="1">
        <f t="shared" si="3"/>
        <v>4</v>
      </c>
      <c r="B5" s="1" t="s">
        <v>55</v>
      </c>
      <c r="C5" s="1" t="s">
        <v>14</v>
      </c>
      <c r="D5" s="1" t="s">
        <v>22</v>
      </c>
      <c r="E5" s="1" t="s">
        <v>49</v>
      </c>
      <c r="F5" s="4" t="s">
        <v>104</v>
      </c>
      <c r="G5" s="1" t="s">
        <v>110</v>
      </c>
      <c r="H5" s="1">
        <v>19.1166667</v>
      </c>
      <c r="I5" s="5">
        <v>32.533333300000002</v>
      </c>
      <c r="J5" s="1">
        <v>26555.8</v>
      </c>
      <c r="K5" s="1">
        <f t="shared" si="0"/>
        <v>26555.8</v>
      </c>
      <c r="L5" s="1">
        <f t="shared" si="1"/>
        <v>0</v>
      </c>
      <c r="M5" s="1">
        <f t="shared" si="2"/>
        <v>0</v>
      </c>
      <c r="N5" s="1" t="s">
        <v>3</v>
      </c>
      <c r="O5" s="1">
        <v>0</v>
      </c>
      <c r="P5" s="1" t="s">
        <v>48</v>
      </c>
      <c r="Q5" s="1">
        <v>11546</v>
      </c>
      <c r="R5" s="1">
        <v>26555.8</v>
      </c>
    </row>
    <row r="6" spans="1:18">
      <c r="A6" s="1">
        <f t="shared" si="3"/>
        <v>5</v>
      </c>
      <c r="B6" s="1" t="s">
        <v>55</v>
      </c>
      <c r="C6" s="1" t="s">
        <v>14</v>
      </c>
      <c r="D6" s="1" t="s">
        <v>22</v>
      </c>
      <c r="E6" s="1" t="s">
        <v>49</v>
      </c>
      <c r="F6" s="4" t="s">
        <v>104</v>
      </c>
      <c r="G6" s="1" t="s">
        <v>110</v>
      </c>
      <c r="H6" s="1">
        <v>19.1166667</v>
      </c>
      <c r="I6" s="5">
        <v>32.533333300000002</v>
      </c>
      <c r="J6" s="1">
        <v>26555.8</v>
      </c>
      <c r="K6" s="1">
        <f t="shared" si="0"/>
        <v>26555.8</v>
      </c>
      <c r="L6" s="1">
        <f t="shared" si="1"/>
        <v>0</v>
      </c>
      <c r="M6" s="1">
        <f t="shared" si="2"/>
        <v>0</v>
      </c>
      <c r="N6" s="1" t="s">
        <v>3</v>
      </c>
      <c r="O6" s="1">
        <v>0</v>
      </c>
      <c r="P6" s="1" t="s">
        <v>48</v>
      </c>
      <c r="Q6" s="1">
        <v>11546</v>
      </c>
      <c r="R6" s="1">
        <v>26555.8</v>
      </c>
    </row>
    <row r="7" spans="1:18">
      <c r="A7" s="1">
        <f t="shared" si="3"/>
        <v>6</v>
      </c>
      <c r="B7" s="1" t="s">
        <v>55</v>
      </c>
      <c r="C7" s="1" t="s">
        <v>14</v>
      </c>
      <c r="D7" s="1" t="s">
        <v>22</v>
      </c>
      <c r="E7" s="1" t="s">
        <v>49</v>
      </c>
      <c r="F7" s="4" t="s">
        <v>104</v>
      </c>
      <c r="G7" s="1" t="s">
        <v>111</v>
      </c>
      <c r="H7" s="1">
        <v>19.05</v>
      </c>
      <c r="I7" s="5">
        <v>30.1</v>
      </c>
      <c r="J7" s="1">
        <v>7967.2</v>
      </c>
      <c r="K7" s="1">
        <f t="shared" si="0"/>
        <v>7967.2</v>
      </c>
      <c r="L7" s="1">
        <f t="shared" si="1"/>
        <v>0</v>
      </c>
      <c r="M7" s="1">
        <f>0/5</f>
        <v>0</v>
      </c>
      <c r="N7" s="1" t="s">
        <v>3</v>
      </c>
      <c r="O7" s="1">
        <v>0</v>
      </c>
      <c r="P7" s="1" t="s">
        <v>48</v>
      </c>
      <c r="Q7" s="1">
        <v>3464</v>
      </c>
      <c r="R7" s="1">
        <v>7967.2</v>
      </c>
    </row>
    <row r="8" spans="1:18">
      <c r="A8" s="1">
        <f t="shared" si="3"/>
        <v>7</v>
      </c>
      <c r="B8" s="1" t="s">
        <v>55</v>
      </c>
      <c r="C8" s="1" t="s">
        <v>14</v>
      </c>
      <c r="D8" s="1" t="s">
        <v>22</v>
      </c>
      <c r="E8" s="1" t="s">
        <v>49</v>
      </c>
      <c r="F8" s="4" t="s">
        <v>104</v>
      </c>
      <c r="G8" s="1" t="s">
        <v>111</v>
      </c>
      <c r="H8" s="1">
        <v>19.05</v>
      </c>
      <c r="I8" s="5">
        <v>30.1</v>
      </c>
      <c r="J8" s="1">
        <v>7967.2</v>
      </c>
      <c r="K8" s="1">
        <f t="shared" si="0"/>
        <v>7967.2</v>
      </c>
      <c r="L8" s="1">
        <f t="shared" ref="L8:L12" si="4">M8*J8</f>
        <v>0</v>
      </c>
      <c r="M8" s="1">
        <f t="shared" ref="M8:M11" si="5">0/5</f>
        <v>0</v>
      </c>
      <c r="N8" s="1" t="s">
        <v>3</v>
      </c>
      <c r="O8" s="1">
        <v>0</v>
      </c>
      <c r="P8" s="1" t="s">
        <v>48</v>
      </c>
      <c r="Q8" s="1">
        <v>3464</v>
      </c>
      <c r="R8" s="1">
        <v>7967.2</v>
      </c>
    </row>
    <row r="9" spans="1:18">
      <c r="A9" s="1">
        <f t="shared" si="3"/>
        <v>8</v>
      </c>
      <c r="B9" s="1" t="s">
        <v>55</v>
      </c>
      <c r="C9" s="1" t="s">
        <v>14</v>
      </c>
      <c r="D9" s="1" t="s">
        <v>22</v>
      </c>
      <c r="E9" s="1" t="s">
        <v>49</v>
      </c>
      <c r="F9" s="4" t="s">
        <v>104</v>
      </c>
      <c r="G9" s="1" t="s">
        <v>111</v>
      </c>
      <c r="H9" s="1">
        <v>19.05</v>
      </c>
      <c r="I9" s="5">
        <v>30.1</v>
      </c>
      <c r="J9" s="1">
        <v>7967.2</v>
      </c>
      <c r="K9" s="1">
        <f t="shared" si="0"/>
        <v>7967.2</v>
      </c>
      <c r="L9" s="1">
        <f t="shared" si="4"/>
        <v>0</v>
      </c>
      <c r="M9" s="1">
        <f t="shared" si="5"/>
        <v>0</v>
      </c>
      <c r="N9" s="1" t="s">
        <v>3</v>
      </c>
      <c r="O9" s="1">
        <v>0</v>
      </c>
      <c r="P9" s="1" t="s">
        <v>48</v>
      </c>
      <c r="Q9" s="1">
        <v>3464</v>
      </c>
      <c r="R9" s="1">
        <v>7967.2</v>
      </c>
    </row>
    <row r="10" spans="1:18">
      <c r="A10" s="1">
        <f t="shared" si="3"/>
        <v>9</v>
      </c>
      <c r="B10" s="1" t="s">
        <v>55</v>
      </c>
      <c r="C10" s="1" t="s">
        <v>14</v>
      </c>
      <c r="D10" s="1" t="s">
        <v>22</v>
      </c>
      <c r="E10" s="1" t="s">
        <v>49</v>
      </c>
      <c r="F10" s="4" t="s">
        <v>104</v>
      </c>
      <c r="G10" s="1" t="s">
        <v>111</v>
      </c>
      <c r="H10" s="1">
        <v>19.05</v>
      </c>
      <c r="I10" s="5">
        <v>30.1</v>
      </c>
      <c r="J10" s="1">
        <v>7967.2</v>
      </c>
      <c r="K10" s="1">
        <f t="shared" si="0"/>
        <v>7967.2</v>
      </c>
      <c r="L10" s="1">
        <f t="shared" si="4"/>
        <v>0</v>
      </c>
      <c r="M10" s="1">
        <f t="shared" si="5"/>
        <v>0</v>
      </c>
      <c r="N10" s="1" t="s">
        <v>3</v>
      </c>
      <c r="O10" s="1">
        <v>0</v>
      </c>
      <c r="P10" s="1" t="s">
        <v>48</v>
      </c>
      <c r="Q10" s="1">
        <v>3464</v>
      </c>
      <c r="R10" s="1">
        <v>7967.2</v>
      </c>
    </row>
    <row r="11" spans="1:18">
      <c r="A11" s="1">
        <f t="shared" si="3"/>
        <v>10</v>
      </c>
      <c r="B11" s="1" t="s">
        <v>55</v>
      </c>
      <c r="C11" s="1" t="s">
        <v>14</v>
      </c>
      <c r="D11" s="1" t="s">
        <v>22</v>
      </c>
      <c r="E11" s="1" t="s">
        <v>49</v>
      </c>
      <c r="F11" s="4" t="s">
        <v>104</v>
      </c>
      <c r="G11" s="1" t="s">
        <v>111</v>
      </c>
      <c r="H11" s="1">
        <v>19.05</v>
      </c>
      <c r="I11" s="5">
        <v>30.1</v>
      </c>
      <c r="J11" s="1">
        <v>7967.2</v>
      </c>
      <c r="K11" s="1">
        <f t="shared" si="0"/>
        <v>7967.2</v>
      </c>
      <c r="L11" s="1">
        <f t="shared" si="4"/>
        <v>0</v>
      </c>
      <c r="M11" s="1">
        <f t="shared" si="5"/>
        <v>0</v>
      </c>
      <c r="N11" s="1" t="s">
        <v>3</v>
      </c>
      <c r="O11" s="1">
        <v>0</v>
      </c>
      <c r="P11" s="1" t="s">
        <v>48</v>
      </c>
      <c r="Q11" s="1">
        <v>3464</v>
      </c>
      <c r="R11" s="1">
        <v>7967.2</v>
      </c>
    </row>
    <row r="12" spans="1:18">
      <c r="A12" s="1">
        <f t="shared" si="3"/>
        <v>11</v>
      </c>
      <c r="B12" s="1" t="s">
        <v>55</v>
      </c>
      <c r="C12" s="1" t="s">
        <v>14</v>
      </c>
      <c r="D12" s="1" t="s">
        <v>22</v>
      </c>
      <c r="E12" s="1" t="s">
        <v>49</v>
      </c>
      <c r="F12" s="4" t="s">
        <v>104</v>
      </c>
      <c r="G12" s="1" t="s">
        <v>112</v>
      </c>
      <c r="H12" s="1">
        <v>19.535637900000001</v>
      </c>
      <c r="I12" s="5">
        <v>33.320554399999999</v>
      </c>
      <c r="J12" s="1">
        <v>19970.899999999998</v>
      </c>
      <c r="K12" s="1">
        <f t="shared" si="0"/>
        <v>19970.899999999998</v>
      </c>
      <c r="L12" s="1">
        <f t="shared" si="4"/>
        <v>0</v>
      </c>
      <c r="M12" s="1">
        <f>0/5</f>
        <v>0</v>
      </c>
      <c r="N12" s="1" t="s">
        <v>3</v>
      </c>
      <c r="O12" s="1">
        <v>0</v>
      </c>
      <c r="P12" s="1" t="s">
        <v>48</v>
      </c>
      <c r="Q12" s="1">
        <v>8683</v>
      </c>
      <c r="R12" s="1">
        <v>19970.899999999998</v>
      </c>
    </row>
    <row r="13" spans="1:18">
      <c r="A13" s="1">
        <f t="shared" si="3"/>
        <v>12</v>
      </c>
      <c r="B13" s="1" t="s">
        <v>55</v>
      </c>
      <c r="C13" s="1" t="s">
        <v>14</v>
      </c>
      <c r="D13" s="1" t="s">
        <v>22</v>
      </c>
      <c r="E13" s="1" t="s">
        <v>49</v>
      </c>
      <c r="F13" s="4" t="s">
        <v>104</v>
      </c>
      <c r="G13" s="1" t="s">
        <v>112</v>
      </c>
      <c r="H13" s="1">
        <v>19.535637900000001</v>
      </c>
      <c r="I13" s="5">
        <v>33.320554399999999</v>
      </c>
      <c r="J13" s="1">
        <v>19970.899999999998</v>
      </c>
      <c r="K13" s="1">
        <f t="shared" si="0"/>
        <v>19970.899999999998</v>
      </c>
      <c r="L13" s="1">
        <f t="shared" ref="L13:L16" si="6">M13*J13</f>
        <v>0</v>
      </c>
      <c r="M13" s="1">
        <f t="shared" ref="M13:M18" si="7">0/5</f>
        <v>0</v>
      </c>
      <c r="N13" s="1" t="s">
        <v>3</v>
      </c>
      <c r="O13" s="1">
        <v>0</v>
      </c>
      <c r="P13" s="1" t="s">
        <v>48</v>
      </c>
      <c r="Q13" s="1">
        <v>8683</v>
      </c>
      <c r="R13" s="1">
        <v>19970.899999999998</v>
      </c>
    </row>
    <row r="14" spans="1:18">
      <c r="A14" s="1">
        <f t="shared" si="3"/>
        <v>13</v>
      </c>
      <c r="B14" s="1" t="s">
        <v>55</v>
      </c>
      <c r="C14" s="1" t="s">
        <v>14</v>
      </c>
      <c r="D14" s="1" t="s">
        <v>22</v>
      </c>
      <c r="E14" s="1" t="s">
        <v>49</v>
      </c>
      <c r="F14" s="4" t="s">
        <v>104</v>
      </c>
      <c r="G14" s="1" t="s">
        <v>112</v>
      </c>
      <c r="H14" s="1">
        <v>19.535637900000001</v>
      </c>
      <c r="I14" s="5">
        <v>33.320554399999999</v>
      </c>
      <c r="J14" s="1">
        <v>19970.899999999998</v>
      </c>
      <c r="K14" s="1">
        <f t="shared" si="0"/>
        <v>19970.899999999998</v>
      </c>
      <c r="L14" s="1">
        <f t="shared" si="6"/>
        <v>0</v>
      </c>
      <c r="M14" s="1">
        <f t="shared" si="7"/>
        <v>0</v>
      </c>
      <c r="N14" s="1" t="s">
        <v>3</v>
      </c>
      <c r="O14" s="1">
        <v>0</v>
      </c>
      <c r="P14" s="1" t="s">
        <v>48</v>
      </c>
      <c r="Q14" s="1">
        <v>8683</v>
      </c>
      <c r="R14" s="1">
        <v>19970.899999999998</v>
      </c>
    </row>
    <row r="15" spans="1:18">
      <c r="A15" s="1">
        <f t="shared" si="3"/>
        <v>14</v>
      </c>
      <c r="B15" s="1" t="s">
        <v>55</v>
      </c>
      <c r="C15" s="1" t="s">
        <v>14</v>
      </c>
      <c r="D15" s="1" t="s">
        <v>22</v>
      </c>
      <c r="E15" s="1" t="s">
        <v>49</v>
      </c>
      <c r="F15" s="4" t="s">
        <v>104</v>
      </c>
      <c r="G15" s="1" t="s">
        <v>112</v>
      </c>
      <c r="H15" s="1">
        <v>19.535637900000001</v>
      </c>
      <c r="I15" s="5">
        <v>33.320554399999999</v>
      </c>
      <c r="J15" s="1">
        <v>19970.900000000001</v>
      </c>
      <c r="K15" s="1">
        <f t="shared" si="0"/>
        <v>19970.900000000001</v>
      </c>
      <c r="L15" s="1">
        <f t="shared" si="6"/>
        <v>0</v>
      </c>
      <c r="M15" s="1">
        <f t="shared" si="7"/>
        <v>0</v>
      </c>
      <c r="N15" s="1" t="s">
        <v>3</v>
      </c>
      <c r="O15" s="1">
        <v>0</v>
      </c>
      <c r="P15" s="1" t="s">
        <v>48</v>
      </c>
      <c r="Q15" s="1">
        <v>8683</v>
      </c>
      <c r="R15" s="1">
        <v>19970.900000000001</v>
      </c>
    </row>
    <row r="16" spans="1:18">
      <c r="A16" s="1">
        <f t="shared" si="3"/>
        <v>15</v>
      </c>
      <c r="B16" s="1" t="s">
        <v>55</v>
      </c>
      <c r="C16" s="1" t="s">
        <v>14</v>
      </c>
      <c r="D16" s="1" t="s">
        <v>22</v>
      </c>
      <c r="E16" s="1" t="s">
        <v>49</v>
      </c>
      <c r="F16" s="4" t="s">
        <v>104</v>
      </c>
      <c r="G16" s="1" t="s">
        <v>112</v>
      </c>
      <c r="H16" s="1">
        <v>19.535637900000001</v>
      </c>
      <c r="I16" s="5">
        <v>33.320554399999999</v>
      </c>
      <c r="J16" s="1">
        <v>19970.900000000001</v>
      </c>
      <c r="K16" s="1">
        <f t="shared" si="0"/>
        <v>19970.900000000001</v>
      </c>
      <c r="L16" s="1">
        <f t="shared" si="6"/>
        <v>0</v>
      </c>
      <c r="M16" s="1">
        <f t="shared" si="7"/>
        <v>0</v>
      </c>
      <c r="N16" s="1" t="s">
        <v>3</v>
      </c>
      <c r="O16" s="1">
        <v>0</v>
      </c>
      <c r="P16" s="1" t="s">
        <v>48</v>
      </c>
      <c r="Q16" s="1">
        <v>8683</v>
      </c>
      <c r="R16" s="1">
        <v>19970.900000000001</v>
      </c>
    </row>
    <row r="17" spans="1:18">
      <c r="A17" s="1">
        <f t="shared" si="3"/>
        <v>16</v>
      </c>
      <c r="B17" s="1" t="s">
        <v>55</v>
      </c>
      <c r="C17" s="1" t="s">
        <v>14</v>
      </c>
      <c r="D17" s="1" t="s">
        <v>22</v>
      </c>
      <c r="E17" s="1" t="s">
        <v>49</v>
      </c>
      <c r="F17" s="4" t="s">
        <v>104</v>
      </c>
      <c r="G17" s="1" t="s">
        <v>112</v>
      </c>
      <c r="H17" s="1">
        <v>19.535637900000001</v>
      </c>
      <c r="I17" s="5">
        <v>33.320554399999999</v>
      </c>
      <c r="J17" s="1">
        <v>19971.900000000001</v>
      </c>
      <c r="K17" s="1">
        <f t="shared" si="0"/>
        <v>19971.900000000001</v>
      </c>
      <c r="L17" s="1">
        <f t="shared" ref="L17:L19" si="8">M17*J17</f>
        <v>0</v>
      </c>
      <c r="M17" s="1">
        <f t="shared" si="7"/>
        <v>0</v>
      </c>
      <c r="N17" s="1" t="s">
        <v>3</v>
      </c>
      <c r="O17" s="1">
        <v>0</v>
      </c>
      <c r="P17" s="1" t="s">
        <v>48</v>
      </c>
      <c r="Q17" s="1">
        <v>8683</v>
      </c>
      <c r="R17" s="1">
        <v>19970.900000000001</v>
      </c>
    </row>
    <row r="18" spans="1:18">
      <c r="A18" s="1">
        <f t="shared" si="3"/>
        <v>17</v>
      </c>
      <c r="B18" s="1" t="s">
        <v>55</v>
      </c>
      <c r="C18" s="1" t="s">
        <v>14</v>
      </c>
      <c r="D18" s="1" t="s">
        <v>22</v>
      </c>
      <c r="E18" s="1" t="s">
        <v>49</v>
      </c>
      <c r="F18" s="4" t="s">
        <v>104</v>
      </c>
      <c r="G18" s="1" t="s">
        <v>112</v>
      </c>
      <c r="H18" s="1">
        <v>19.535637900000001</v>
      </c>
      <c r="I18" s="5">
        <v>33.320554399999999</v>
      </c>
      <c r="J18" s="1">
        <v>19972.900000000001</v>
      </c>
      <c r="K18" s="1">
        <f t="shared" si="0"/>
        <v>19972.900000000001</v>
      </c>
      <c r="L18" s="1">
        <f t="shared" si="8"/>
        <v>0</v>
      </c>
      <c r="M18" s="1">
        <f t="shared" si="7"/>
        <v>0</v>
      </c>
      <c r="N18" s="1" t="s">
        <v>3</v>
      </c>
      <c r="O18" s="1">
        <v>0</v>
      </c>
      <c r="P18" s="1" t="s">
        <v>48</v>
      </c>
      <c r="Q18" s="1">
        <v>8683</v>
      </c>
      <c r="R18" s="1">
        <v>19970.900000000001</v>
      </c>
    </row>
    <row r="19" spans="1:18">
      <c r="A19" s="1">
        <f t="shared" si="3"/>
        <v>18</v>
      </c>
      <c r="B19" s="1" t="s">
        <v>55</v>
      </c>
      <c r="C19" s="1" t="s">
        <v>14</v>
      </c>
      <c r="D19" s="1" t="s">
        <v>22</v>
      </c>
      <c r="E19" s="1" t="s">
        <v>49</v>
      </c>
      <c r="F19" s="4" t="s">
        <v>104</v>
      </c>
      <c r="G19" s="1" t="s">
        <v>113</v>
      </c>
      <c r="H19" s="1">
        <v>18.728999999999999</v>
      </c>
      <c r="I19" s="5">
        <v>33.645519</v>
      </c>
      <c r="J19" s="1">
        <v>13735.6</v>
      </c>
      <c r="K19" s="1">
        <f t="shared" si="0"/>
        <v>13735.6</v>
      </c>
      <c r="L19" s="1">
        <f t="shared" si="8"/>
        <v>0</v>
      </c>
      <c r="M19" s="1">
        <f>0/5</f>
        <v>0</v>
      </c>
      <c r="N19" s="1" t="s">
        <v>3</v>
      </c>
      <c r="O19" s="1">
        <v>0</v>
      </c>
      <c r="P19" s="1" t="s">
        <v>48</v>
      </c>
      <c r="Q19" s="1">
        <v>5972</v>
      </c>
      <c r="R19" s="1">
        <v>13735.6</v>
      </c>
    </row>
    <row r="20" spans="1:18">
      <c r="A20" s="1">
        <f t="shared" si="3"/>
        <v>19</v>
      </c>
      <c r="B20" s="1" t="s">
        <v>55</v>
      </c>
      <c r="C20" s="1" t="s">
        <v>14</v>
      </c>
      <c r="D20" s="1" t="s">
        <v>22</v>
      </c>
      <c r="E20" s="1" t="s">
        <v>49</v>
      </c>
      <c r="F20" s="4" t="s">
        <v>104</v>
      </c>
      <c r="G20" s="1" t="s">
        <v>113</v>
      </c>
      <c r="H20" s="1">
        <v>18.728999999999999</v>
      </c>
      <c r="I20" s="5">
        <v>33.645519</v>
      </c>
      <c r="J20" s="1">
        <v>13735.6</v>
      </c>
      <c r="K20" s="1">
        <f t="shared" si="0"/>
        <v>13735.6</v>
      </c>
      <c r="L20" s="1">
        <f t="shared" ref="L20:L24" si="9">M20*J20</f>
        <v>0</v>
      </c>
      <c r="M20" s="1">
        <f t="shared" ref="M20:M23" si="10">0/5</f>
        <v>0</v>
      </c>
      <c r="N20" s="1" t="s">
        <v>3</v>
      </c>
      <c r="O20" s="1">
        <v>0</v>
      </c>
      <c r="P20" s="1" t="s">
        <v>48</v>
      </c>
      <c r="Q20" s="1">
        <v>5972</v>
      </c>
      <c r="R20" s="1">
        <v>13735.6</v>
      </c>
    </row>
    <row r="21" spans="1:18">
      <c r="A21" s="1">
        <f t="shared" si="3"/>
        <v>20</v>
      </c>
      <c r="B21" s="1" t="s">
        <v>55</v>
      </c>
      <c r="C21" s="1" t="s">
        <v>14</v>
      </c>
      <c r="D21" s="1" t="s">
        <v>22</v>
      </c>
      <c r="E21" s="1" t="s">
        <v>49</v>
      </c>
      <c r="F21" s="4" t="s">
        <v>104</v>
      </c>
      <c r="G21" s="1" t="s">
        <v>113</v>
      </c>
      <c r="H21" s="1">
        <v>18.728999999999999</v>
      </c>
      <c r="I21" s="5">
        <v>33.645519</v>
      </c>
      <c r="J21" s="1">
        <v>13735.6</v>
      </c>
      <c r="K21" s="1">
        <f t="shared" si="0"/>
        <v>13735.6</v>
      </c>
      <c r="L21" s="1">
        <f t="shared" si="9"/>
        <v>0</v>
      </c>
      <c r="M21" s="1">
        <f t="shared" si="10"/>
        <v>0</v>
      </c>
      <c r="N21" s="1" t="s">
        <v>3</v>
      </c>
      <c r="O21" s="1">
        <v>0</v>
      </c>
      <c r="P21" s="1" t="s">
        <v>48</v>
      </c>
      <c r="Q21" s="1">
        <v>5972</v>
      </c>
      <c r="R21" s="1">
        <v>13735.6</v>
      </c>
    </row>
    <row r="22" spans="1:18">
      <c r="A22" s="1">
        <f t="shared" si="3"/>
        <v>21</v>
      </c>
      <c r="B22" s="1" t="s">
        <v>55</v>
      </c>
      <c r="C22" s="1" t="s">
        <v>14</v>
      </c>
      <c r="D22" s="1" t="s">
        <v>22</v>
      </c>
      <c r="E22" s="1" t="s">
        <v>49</v>
      </c>
      <c r="F22" s="4" t="s">
        <v>104</v>
      </c>
      <c r="G22" s="1" t="s">
        <v>113</v>
      </c>
      <c r="H22" s="1">
        <v>18.728999999999999</v>
      </c>
      <c r="I22" s="5">
        <v>33.645519</v>
      </c>
      <c r="J22" s="1">
        <v>13735.6</v>
      </c>
      <c r="K22" s="1">
        <f t="shared" si="0"/>
        <v>13735.6</v>
      </c>
      <c r="L22" s="1">
        <f t="shared" si="9"/>
        <v>0</v>
      </c>
      <c r="M22" s="1">
        <f t="shared" si="10"/>
        <v>0</v>
      </c>
      <c r="N22" s="1" t="s">
        <v>3</v>
      </c>
      <c r="O22" s="1">
        <v>0</v>
      </c>
      <c r="P22" s="1" t="s">
        <v>48</v>
      </c>
      <c r="Q22" s="1">
        <v>5972</v>
      </c>
      <c r="R22" s="1">
        <v>13735.6</v>
      </c>
    </row>
    <row r="23" spans="1:18">
      <c r="A23" s="1">
        <f t="shared" si="3"/>
        <v>22</v>
      </c>
      <c r="B23" s="1" t="s">
        <v>55</v>
      </c>
      <c r="C23" s="1" t="s">
        <v>14</v>
      </c>
      <c r="D23" s="1" t="s">
        <v>22</v>
      </c>
      <c r="E23" s="1" t="s">
        <v>49</v>
      </c>
      <c r="F23" s="4" t="s">
        <v>104</v>
      </c>
      <c r="G23" s="1" t="s">
        <v>113</v>
      </c>
      <c r="H23" s="1">
        <v>18.728999999999999</v>
      </c>
      <c r="I23" s="5">
        <v>33.645519</v>
      </c>
      <c r="J23" s="1">
        <v>13735.6</v>
      </c>
      <c r="K23" s="1">
        <f t="shared" si="0"/>
        <v>13735.6</v>
      </c>
      <c r="L23" s="1">
        <f t="shared" si="9"/>
        <v>0</v>
      </c>
      <c r="M23" s="1">
        <f t="shared" si="10"/>
        <v>0</v>
      </c>
      <c r="N23" s="1" t="s">
        <v>3</v>
      </c>
      <c r="O23" s="1">
        <v>0</v>
      </c>
      <c r="P23" s="1" t="s">
        <v>48</v>
      </c>
      <c r="Q23" s="1">
        <v>5972</v>
      </c>
      <c r="R23" s="1">
        <v>13735.6</v>
      </c>
    </row>
    <row r="24" spans="1:18">
      <c r="A24" s="1">
        <f t="shared" si="3"/>
        <v>23</v>
      </c>
      <c r="B24" s="1" t="s">
        <v>55</v>
      </c>
      <c r="C24" s="1" t="s">
        <v>14</v>
      </c>
      <c r="D24" s="1" t="s">
        <v>22</v>
      </c>
      <c r="E24" s="1" t="s">
        <v>49</v>
      </c>
      <c r="F24" s="21" t="s">
        <v>105</v>
      </c>
      <c r="G24" s="1" t="s">
        <v>114</v>
      </c>
      <c r="H24" s="1">
        <v>18.236518799999999</v>
      </c>
      <c r="I24" s="5">
        <v>33.949915400000002</v>
      </c>
      <c r="J24" s="1">
        <v>14138.099999999999</v>
      </c>
      <c r="K24" s="1">
        <f t="shared" si="0"/>
        <v>14138.099999999999</v>
      </c>
      <c r="L24" s="1">
        <f t="shared" si="9"/>
        <v>0</v>
      </c>
      <c r="M24" s="1">
        <f>0/7</f>
        <v>0</v>
      </c>
      <c r="N24" s="1" t="s">
        <v>3</v>
      </c>
      <c r="O24" s="1">
        <v>0</v>
      </c>
      <c r="P24" s="1" t="s">
        <v>48</v>
      </c>
      <c r="Q24" s="1">
        <v>6147</v>
      </c>
      <c r="R24" s="1">
        <v>14138.099999999999</v>
      </c>
    </row>
    <row r="25" spans="1:18">
      <c r="A25" s="1">
        <f t="shared" si="3"/>
        <v>24</v>
      </c>
      <c r="B25" s="1" t="s">
        <v>55</v>
      </c>
      <c r="C25" s="1" t="s">
        <v>14</v>
      </c>
      <c r="D25" s="1" t="s">
        <v>22</v>
      </c>
      <c r="E25" s="1" t="s">
        <v>49</v>
      </c>
      <c r="F25" s="21" t="s">
        <v>105</v>
      </c>
      <c r="G25" s="1" t="s">
        <v>114</v>
      </c>
      <c r="H25" s="1">
        <v>18.236518799999999</v>
      </c>
      <c r="I25" s="5">
        <v>33.949915400000002</v>
      </c>
      <c r="J25" s="1">
        <v>14138.099999999999</v>
      </c>
      <c r="K25" s="1">
        <f t="shared" si="0"/>
        <v>14138.099999999999</v>
      </c>
      <c r="L25" s="1">
        <f t="shared" ref="L25:L31" si="11">M25*J25</f>
        <v>0</v>
      </c>
      <c r="M25" s="1">
        <f t="shared" ref="M25:M30" si="12">0/7</f>
        <v>0</v>
      </c>
      <c r="N25" s="1" t="s">
        <v>3</v>
      </c>
      <c r="O25" s="1">
        <v>0</v>
      </c>
      <c r="P25" s="1" t="s">
        <v>48</v>
      </c>
      <c r="Q25" s="1">
        <v>6147</v>
      </c>
      <c r="R25" s="1">
        <v>14138.099999999999</v>
      </c>
    </row>
    <row r="26" spans="1:18">
      <c r="A26" s="1">
        <f t="shared" si="3"/>
        <v>25</v>
      </c>
      <c r="B26" s="1" t="s">
        <v>55</v>
      </c>
      <c r="C26" s="1" t="s">
        <v>14</v>
      </c>
      <c r="D26" s="1" t="s">
        <v>22</v>
      </c>
      <c r="E26" s="1" t="s">
        <v>49</v>
      </c>
      <c r="F26" s="21" t="s">
        <v>105</v>
      </c>
      <c r="G26" s="1" t="s">
        <v>114</v>
      </c>
      <c r="H26" s="1">
        <v>18.236518799999999</v>
      </c>
      <c r="I26" s="5">
        <v>33.949915400000002</v>
      </c>
      <c r="J26" s="1">
        <v>14138.099999999999</v>
      </c>
      <c r="K26" s="1">
        <f t="shared" si="0"/>
        <v>14138.099999999999</v>
      </c>
      <c r="L26" s="1">
        <f t="shared" si="11"/>
        <v>0</v>
      </c>
      <c r="M26" s="1">
        <f t="shared" si="12"/>
        <v>0</v>
      </c>
      <c r="N26" s="1" t="s">
        <v>3</v>
      </c>
      <c r="O26" s="1">
        <v>0</v>
      </c>
      <c r="P26" s="1" t="s">
        <v>48</v>
      </c>
      <c r="Q26" s="1">
        <v>6147</v>
      </c>
      <c r="R26" s="1">
        <v>14138.099999999999</v>
      </c>
    </row>
    <row r="27" spans="1:18">
      <c r="A27" s="1">
        <f t="shared" si="3"/>
        <v>26</v>
      </c>
      <c r="B27" s="1" t="s">
        <v>55</v>
      </c>
      <c r="C27" s="1" t="s">
        <v>14</v>
      </c>
      <c r="D27" s="1" t="s">
        <v>22</v>
      </c>
      <c r="E27" s="1" t="s">
        <v>49</v>
      </c>
      <c r="F27" s="21" t="s">
        <v>105</v>
      </c>
      <c r="G27" s="1" t="s">
        <v>114</v>
      </c>
      <c r="H27" s="1">
        <v>18.236518799999999</v>
      </c>
      <c r="I27" s="5">
        <v>33.949915400000002</v>
      </c>
      <c r="J27" s="1">
        <v>14138.099999999999</v>
      </c>
      <c r="K27" s="1">
        <f t="shared" si="0"/>
        <v>14138.099999999999</v>
      </c>
      <c r="L27" s="1">
        <f t="shared" si="11"/>
        <v>0</v>
      </c>
      <c r="M27" s="1">
        <f t="shared" si="12"/>
        <v>0</v>
      </c>
      <c r="N27" s="1" t="s">
        <v>3</v>
      </c>
      <c r="O27" s="1">
        <v>0</v>
      </c>
      <c r="P27" s="1" t="s">
        <v>48</v>
      </c>
      <c r="Q27" s="1">
        <v>6147</v>
      </c>
      <c r="R27" s="1">
        <v>14138.099999999999</v>
      </c>
    </row>
    <row r="28" spans="1:18">
      <c r="A28" s="1">
        <f t="shared" si="3"/>
        <v>27</v>
      </c>
      <c r="B28" s="1" t="s">
        <v>55</v>
      </c>
      <c r="C28" s="1" t="s">
        <v>14</v>
      </c>
      <c r="D28" s="1" t="s">
        <v>22</v>
      </c>
      <c r="E28" s="1" t="s">
        <v>49</v>
      </c>
      <c r="F28" s="21" t="s">
        <v>105</v>
      </c>
      <c r="G28" s="1" t="s">
        <v>114</v>
      </c>
      <c r="H28" s="1">
        <v>18.236518799999999</v>
      </c>
      <c r="I28" s="5">
        <v>33.949915400000002</v>
      </c>
      <c r="J28" s="1">
        <v>14138.1</v>
      </c>
      <c r="K28" s="1">
        <f t="shared" si="0"/>
        <v>14138.1</v>
      </c>
      <c r="L28" s="1">
        <f t="shared" si="11"/>
        <v>0</v>
      </c>
      <c r="M28" s="1">
        <f t="shared" si="12"/>
        <v>0</v>
      </c>
      <c r="N28" s="1" t="s">
        <v>3</v>
      </c>
      <c r="O28" s="1">
        <v>0</v>
      </c>
      <c r="P28" s="1" t="s">
        <v>48</v>
      </c>
      <c r="Q28" s="1">
        <v>6147</v>
      </c>
      <c r="R28" s="1">
        <v>14138.1</v>
      </c>
    </row>
    <row r="29" spans="1:18">
      <c r="A29" s="1">
        <f t="shared" si="3"/>
        <v>28</v>
      </c>
      <c r="B29" s="1" t="s">
        <v>55</v>
      </c>
      <c r="C29" s="1" t="s">
        <v>14</v>
      </c>
      <c r="D29" s="1" t="s">
        <v>22</v>
      </c>
      <c r="E29" s="1" t="s">
        <v>49</v>
      </c>
      <c r="F29" s="21" t="s">
        <v>105</v>
      </c>
      <c r="G29" s="1" t="s">
        <v>114</v>
      </c>
      <c r="H29" s="1">
        <v>18.236518799999999</v>
      </c>
      <c r="I29" s="5">
        <v>33.949915400000002</v>
      </c>
      <c r="J29" s="1">
        <v>14138.1</v>
      </c>
      <c r="K29" s="1">
        <f t="shared" si="0"/>
        <v>14138.1</v>
      </c>
      <c r="L29" s="1">
        <f t="shared" si="11"/>
        <v>0</v>
      </c>
      <c r="M29" s="1">
        <f t="shared" si="12"/>
        <v>0</v>
      </c>
      <c r="N29" s="1" t="s">
        <v>3</v>
      </c>
      <c r="O29" s="1">
        <v>0</v>
      </c>
      <c r="P29" s="1" t="s">
        <v>48</v>
      </c>
      <c r="Q29" s="1">
        <v>6147</v>
      </c>
      <c r="R29" s="1">
        <v>14138.1</v>
      </c>
    </row>
    <row r="30" spans="1:18">
      <c r="A30" s="1">
        <f t="shared" si="3"/>
        <v>29</v>
      </c>
      <c r="B30" s="1" t="s">
        <v>55</v>
      </c>
      <c r="C30" s="1" t="s">
        <v>14</v>
      </c>
      <c r="D30" s="1" t="s">
        <v>22</v>
      </c>
      <c r="E30" s="1" t="s">
        <v>49</v>
      </c>
      <c r="F30" s="21" t="s">
        <v>105</v>
      </c>
      <c r="G30" s="1" t="s">
        <v>114</v>
      </c>
      <c r="H30" s="1">
        <v>18.236518799999999</v>
      </c>
      <c r="I30" s="5">
        <v>33.949915400000002</v>
      </c>
      <c r="J30" s="1">
        <v>14138.1</v>
      </c>
      <c r="K30" s="1">
        <f t="shared" si="0"/>
        <v>14138.1</v>
      </c>
      <c r="L30" s="1">
        <f t="shared" si="11"/>
        <v>0</v>
      </c>
      <c r="M30" s="1">
        <f t="shared" si="12"/>
        <v>0</v>
      </c>
      <c r="N30" s="1" t="s">
        <v>3</v>
      </c>
      <c r="O30" s="1">
        <v>0</v>
      </c>
      <c r="P30" s="1" t="s">
        <v>48</v>
      </c>
      <c r="Q30" s="1">
        <v>6147</v>
      </c>
      <c r="R30" s="1">
        <v>14138.1</v>
      </c>
    </row>
    <row r="31" spans="1:18">
      <c r="A31" s="1">
        <f t="shared" si="3"/>
        <v>30</v>
      </c>
      <c r="B31" s="1" t="s">
        <v>55</v>
      </c>
      <c r="C31" s="1" t="s">
        <v>14</v>
      </c>
      <c r="D31" s="1" t="s">
        <v>22</v>
      </c>
      <c r="E31" s="1" t="s">
        <v>49</v>
      </c>
      <c r="F31" s="21" t="s">
        <v>105</v>
      </c>
      <c r="G31" s="10" t="s">
        <v>115</v>
      </c>
      <c r="J31" s="1">
        <v>12799.5</v>
      </c>
      <c r="K31" s="1">
        <f t="shared" si="0"/>
        <v>12799.5</v>
      </c>
      <c r="L31" s="1">
        <f t="shared" si="11"/>
        <v>0</v>
      </c>
      <c r="M31" s="1">
        <f>0/7</f>
        <v>0</v>
      </c>
      <c r="N31" s="1" t="s">
        <v>3</v>
      </c>
      <c r="O31" s="1">
        <v>0</v>
      </c>
      <c r="P31" s="1" t="s">
        <v>48</v>
      </c>
      <c r="Q31" s="1">
        <v>5565</v>
      </c>
      <c r="R31" s="1">
        <v>12799.5</v>
      </c>
    </row>
    <row r="32" spans="1:18">
      <c r="A32" s="1">
        <f t="shared" si="3"/>
        <v>31</v>
      </c>
      <c r="B32" s="1" t="s">
        <v>55</v>
      </c>
      <c r="C32" s="1" t="s">
        <v>14</v>
      </c>
      <c r="D32" s="1" t="s">
        <v>22</v>
      </c>
      <c r="E32" s="1" t="s">
        <v>49</v>
      </c>
      <c r="F32" s="21" t="s">
        <v>105</v>
      </c>
      <c r="G32" s="10" t="s">
        <v>115</v>
      </c>
      <c r="J32" s="1">
        <v>12799.5</v>
      </c>
      <c r="K32" s="1">
        <f t="shared" si="0"/>
        <v>12799.5</v>
      </c>
      <c r="L32" s="1">
        <f t="shared" ref="L32:L38" si="13">M32*J32</f>
        <v>0</v>
      </c>
      <c r="M32" s="1">
        <f t="shared" ref="M32:M37" si="14">0/7</f>
        <v>0</v>
      </c>
      <c r="N32" s="1" t="s">
        <v>3</v>
      </c>
      <c r="O32" s="1">
        <v>0</v>
      </c>
      <c r="P32" s="1" t="s">
        <v>48</v>
      </c>
      <c r="Q32" s="1">
        <v>5565</v>
      </c>
      <c r="R32" s="1">
        <v>12799.5</v>
      </c>
    </row>
    <row r="33" spans="1:18">
      <c r="A33" s="1">
        <f t="shared" si="3"/>
        <v>32</v>
      </c>
      <c r="B33" s="1" t="s">
        <v>55</v>
      </c>
      <c r="C33" s="1" t="s">
        <v>14</v>
      </c>
      <c r="D33" s="1" t="s">
        <v>22</v>
      </c>
      <c r="E33" s="1" t="s">
        <v>49</v>
      </c>
      <c r="F33" s="21" t="s">
        <v>105</v>
      </c>
      <c r="G33" s="10" t="s">
        <v>115</v>
      </c>
      <c r="J33" s="1">
        <v>12799.5</v>
      </c>
      <c r="K33" s="1">
        <f t="shared" si="0"/>
        <v>12799.5</v>
      </c>
      <c r="L33" s="1">
        <f t="shared" si="13"/>
        <v>0</v>
      </c>
      <c r="M33" s="1">
        <f t="shared" si="14"/>
        <v>0</v>
      </c>
      <c r="N33" s="1" t="s">
        <v>3</v>
      </c>
      <c r="O33" s="1">
        <v>0</v>
      </c>
      <c r="P33" s="1" t="s">
        <v>48</v>
      </c>
      <c r="Q33" s="1">
        <v>5565</v>
      </c>
      <c r="R33" s="1">
        <v>12799.5</v>
      </c>
    </row>
    <row r="34" spans="1:18">
      <c r="A34" s="1">
        <f t="shared" si="3"/>
        <v>33</v>
      </c>
      <c r="B34" s="1" t="s">
        <v>55</v>
      </c>
      <c r="C34" s="1" t="s">
        <v>14</v>
      </c>
      <c r="D34" s="1" t="s">
        <v>22</v>
      </c>
      <c r="E34" s="1" t="s">
        <v>49</v>
      </c>
      <c r="F34" s="21" t="s">
        <v>105</v>
      </c>
      <c r="G34" s="10" t="s">
        <v>115</v>
      </c>
      <c r="J34" s="1">
        <v>12799.5</v>
      </c>
      <c r="K34" s="1">
        <f t="shared" si="0"/>
        <v>12799.5</v>
      </c>
      <c r="L34" s="1">
        <f t="shared" si="13"/>
        <v>0</v>
      </c>
      <c r="M34" s="1">
        <f t="shared" si="14"/>
        <v>0</v>
      </c>
      <c r="N34" s="1" t="s">
        <v>3</v>
      </c>
      <c r="O34" s="1">
        <v>0</v>
      </c>
      <c r="P34" s="1" t="s">
        <v>48</v>
      </c>
      <c r="Q34" s="1">
        <v>5565</v>
      </c>
      <c r="R34" s="1">
        <v>12799.5</v>
      </c>
    </row>
    <row r="35" spans="1:18">
      <c r="A35" s="1">
        <f t="shared" si="3"/>
        <v>34</v>
      </c>
      <c r="B35" s="1" t="s">
        <v>55</v>
      </c>
      <c r="C35" s="1" t="s">
        <v>14</v>
      </c>
      <c r="D35" s="1" t="s">
        <v>22</v>
      </c>
      <c r="E35" s="1" t="s">
        <v>49</v>
      </c>
      <c r="F35" s="21" t="s">
        <v>105</v>
      </c>
      <c r="G35" s="10" t="s">
        <v>115</v>
      </c>
      <c r="J35" s="1">
        <v>12799.5</v>
      </c>
      <c r="K35" s="1">
        <f t="shared" si="0"/>
        <v>12799.5</v>
      </c>
      <c r="L35" s="1">
        <f t="shared" si="13"/>
        <v>0</v>
      </c>
      <c r="M35" s="1">
        <f t="shared" si="14"/>
        <v>0</v>
      </c>
      <c r="N35" s="1" t="s">
        <v>3</v>
      </c>
      <c r="O35" s="1">
        <v>0</v>
      </c>
      <c r="P35" s="1" t="s">
        <v>48</v>
      </c>
      <c r="Q35" s="1">
        <v>5565</v>
      </c>
      <c r="R35" s="1">
        <v>12799.5</v>
      </c>
    </row>
    <row r="36" spans="1:18">
      <c r="A36" s="1">
        <f t="shared" si="3"/>
        <v>35</v>
      </c>
      <c r="B36" s="1" t="s">
        <v>55</v>
      </c>
      <c r="C36" s="1" t="s">
        <v>14</v>
      </c>
      <c r="D36" s="1" t="s">
        <v>22</v>
      </c>
      <c r="E36" s="1" t="s">
        <v>49</v>
      </c>
      <c r="F36" s="21" t="s">
        <v>105</v>
      </c>
      <c r="G36" s="10" t="s">
        <v>115</v>
      </c>
      <c r="J36" s="1">
        <v>12799.5</v>
      </c>
      <c r="K36" s="1">
        <f t="shared" si="0"/>
        <v>12799.5</v>
      </c>
      <c r="L36" s="1">
        <f t="shared" si="13"/>
        <v>0</v>
      </c>
      <c r="M36" s="1">
        <f t="shared" si="14"/>
        <v>0</v>
      </c>
      <c r="N36" s="1" t="s">
        <v>3</v>
      </c>
      <c r="O36" s="1">
        <v>0</v>
      </c>
      <c r="P36" s="1" t="s">
        <v>48</v>
      </c>
      <c r="Q36" s="1">
        <v>5565</v>
      </c>
      <c r="R36" s="1">
        <v>12799.5</v>
      </c>
    </row>
    <row r="37" spans="1:18">
      <c r="A37" s="1">
        <f t="shared" si="3"/>
        <v>36</v>
      </c>
      <c r="B37" s="1" t="s">
        <v>55</v>
      </c>
      <c r="C37" s="1" t="s">
        <v>14</v>
      </c>
      <c r="D37" s="1" t="s">
        <v>22</v>
      </c>
      <c r="E37" s="1" t="s">
        <v>49</v>
      </c>
      <c r="F37" s="21" t="s">
        <v>105</v>
      </c>
      <c r="G37" s="10" t="s">
        <v>115</v>
      </c>
      <c r="J37" s="1">
        <v>12799.5</v>
      </c>
      <c r="K37" s="1">
        <f t="shared" si="0"/>
        <v>12799.5</v>
      </c>
      <c r="L37" s="1">
        <f t="shared" si="13"/>
        <v>0</v>
      </c>
      <c r="M37" s="1">
        <f t="shared" si="14"/>
        <v>0</v>
      </c>
      <c r="N37" s="1" t="s">
        <v>3</v>
      </c>
      <c r="O37" s="1">
        <v>0</v>
      </c>
      <c r="P37" s="1" t="s">
        <v>48</v>
      </c>
      <c r="Q37" s="1">
        <v>5565</v>
      </c>
      <c r="R37" s="1">
        <v>12799.5</v>
      </c>
    </row>
    <row r="38" spans="1:18">
      <c r="A38" s="1">
        <f t="shared" si="3"/>
        <v>37</v>
      </c>
      <c r="B38" s="1" t="s">
        <v>55</v>
      </c>
      <c r="C38" s="1" t="s">
        <v>14</v>
      </c>
      <c r="D38" s="1" t="s">
        <v>22</v>
      </c>
      <c r="E38" s="1" t="s">
        <v>49</v>
      </c>
      <c r="F38" s="21" t="s">
        <v>105</v>
      </c>
      <c r="G38" s="1" t="s">
        <v>116</v>
      </c>
      <c r="H38" s="12">
        <v>18.015302800000001</v>
      </c>
      <c r="I38" s="12">
        <v>33.994444399999999</v>
      </c>
      <c r="J38" s="1">
        <v>34442.5</v>
      </c>
      <c r="K38" s="1">
        <f t="shared" si="0"/>
        <v>30137.1875</v>
      </c>
      <c r="L38" s="1">
        <f t="shared" si="13"/>
        <v>4305.3125</v>
      </c>
      <c r="M38" s="8">
        <f>1/8</f>
        <v>0.125</v>
      </c>
      <c r="N38" s="1" t="s">
        <v>3</v>
      </c>
      <c r="O38" s="1">
        <v>0</v>
      </c>
      <c r="P38" s="1" t="s">
        <v>48</v>
      </c>
      <c r="Q38" s="1">
        <v>14975</v>
      </c>
      <c r="R38" s="1">
        <v>34442.5</v>
      </c>
    </row>
    <row r="39" spans="1:18">
      <c r="A39" s="1">
        <f t="shared" si="3"/>
        <v>38</v>
      </c>
      <c r="B39" s="1" t="s">
        <v>55</v>
      </c>
      <c r="C39" s="1" t="s">
        <v>14</v>
      </c>
      <c r="D39" s="1" t="s">
        <v>22</v>
      </c>
      <c r="E39" s="1" t="s">
        <v>49</v>
      </c>
      <c r="F39" s="21" t="s">
        <v>105</v>
      </c>
      <c r="G39" s="1" t="s">
        <v>116</v>
      </c>
      <c r="H39" s="12">
        <v>18.015302800000001</v>
      </c>
      <c r="I39" s="12">
        <v>33.994444399999999</v>
      </c>
      <c r="J39" s="1">
        <v>34442.5</v>
      </c>
      <c r="K39" s="1">
        <f t="shared" si="0"/>
        <v>30137.1875</v>
      </c>
      <c r="L39" s="1">
        <f t="shared" ref="L39:L46" si="15">M39*J39</f>
        <v>4305.3125</v>
      </c>
      <c r="M39" s="8">
        <f t="shared" ref="M39:M45" si="16">1/8</f>
        <v>0.125</v>
      </c>
      <c r="N39" s="1" t="s">
        <v>3</v>
      </c>
      <c r="O39" s="1">
        <v>0</v>
      </c>
      <c r="P39" s="1" t="s">
        <v>48</v>
      </c>
      <c r="Q39" s="1">
        <v>14975</v>
      </c>
      <c r="R39" s="1">
        <v>34442.5</v>
      </c>
    </row>
    <row r="40" spans="1:18">
      <c r="A40" s="1">
        <f t="shared" si="3"/>
        <v>39</v>
      </c>
      <c r="B40" s="1" t="s">
        <v>55</v>
      </c>
      <c r="C40" s="1" t="s">
        <v>14</v>
      </c>
      <c r="D40" s="1" t="s">
        <v>22</v>
      </c>
      <c r="E40" s="1" t="s">
        <v>49</v>
      </c>
      <c r="F40" s="21" t="s">
        <v>105</v>
      </c>
      <c r="G40" s="1" t="s">
        <v>116</v>
      </c>
      <c r="H40" s="12">
        <v>18.015302800000001</v>
      </c>
      <c r="I40" s="12">
        <v>33.994444399999999</v>
      </c>
      <c r="J40" s="1">
        <v>34442.5</v>
      </c>
      <c r="K40" s="1">
        <f t="shared" si="0"/>
        <v>30137.1875</v>
      </c>
      <c r="L40" s="1">
        <f t="shared" si="15"/>
        <v>4305.3125</v>
      </c>
      <c r="M40" s="8">
        <f t="shared" si="16"/>
        <v>0.125</v>
      </c>
      <c r="N40" s="1" t="s">
        <v>3</v>
      </c>
      <c r="O40" s="1">
        <v>0</v>
      </c>
      <c r="P40" s="1" t="s">
        <v>48</v>
      </c>
      <c r="Q40" s="1">
        <v>14975</v>
      </c>
      <c r="R40" s="1">
        <v>34442.5</v>
      </c>
    </row>
    <row r="41" spans="1:18">
      <c r="A41" s="1">
        <f t="shared" si="3"/>
        <v>40</v>
      </c>
      <c r="B41" s="1" t="s">
        <v>55</v>
      </c>
      <c r="C41" s="1" t="s">
        <v>14</v>
      </c>
      <c r="D41" s="1" t="s">
        <v>22</v>
      </c>
      <c r="E41" s="1" t="s">
        <v>49</v>
      </c>
      <c r="F41" s="21" t="s">
        <v>105</v>
      </c>
      <c r="G41" s="1" t="s">
        <v>116</v>
      </c>
      <c r="H41" s="12">
        <v>18.015302800000001</v>
      </c>
      <c r="I41" s="12">
        <v>33.994444399999999</v>
      </c>
      <c r="J41" s="1">
        <v>34442.5</v>
      </c>
      <c r="K41" s="1">
        <f t="shared" si="0"/>
        <v>30137.1875</v>
      </c>
      <c r="L41" s="1">
        <f t="shared" si="15"/>
        <v>4305.3125</v>
      </c>
      <c r="M41" s="8">
        <f t="shared" si="16"/>
        <v>0.125</v>
      </c>
      <c r="N41" s="1" t="s">
        <v>3</v>
      </c>
      <c r="O41" s="1">
        <v>0</v>
      </c>
      <c r="P41" s="1" t="s">
        <v>48</v>
      </c>
      <c r="Q41" s="1">
        <v>14975</v>
      </c>
      <c r="R41" s="1">
        <v>34442.5</v>
      </c>
    </row>
    <row r="42" spans="1:18">
      <c r="A42" s="1">
        <f t="shared" si="3"/>
        <v>41</v>
      </c>
      <c r="B42" s="1" t="s">
        <v>55</v>
      </c>
      <c r="C42" s="1" t="s">
        <v>14</v>
      </c>
      <c r="D42" s="1" t="s">
        <v>22</v>
      </c>
      <c r="E42" s="1" t="s">
        <v>49</v>
      </c>
      <c r="F42" s="21" t="s">
        <v>105</v>
      </c>
      <c r="G42" s="1" t="s">
        <v>116</v>
      </c>
      <c r="H42" s="12">
        <v>18.015302800000001</v>
      </c>
      <c r="I42" s="12">
        <v>33.994444399999999</v>
      </c>
      <c r="J42" s="1">
        <v>34442.5</v>
      </c>
      <c r="K42" s="1">
        <f t="shared" si="0"/>
        <v>30137.1875</v>
      </c>
      <c r="L42" s="1">
        <f t="shared" si="15"/>
        <v>4305.3125</v>
      </c>
      <c r="M42" s="8">
        <f t="shared" si="16"/>
        <v>0.125</v>
      </c>
      <c r="N42" s="1" t="s">
        <v>3</v>
      </c>
      <c r="O42" s="1">
        <v>0</v>
      </c>
      <c r="P42" s="1" t="s">
        <v>48</v>
      </c>
      <c r="Q42" s="1">
        <v>14975</v>
      </c>
      <c r="R42" s="1">
        <v>34442.5</v>
      </c>
    </row>
    <row r="43" spans="1:18">
      <c r="A43" s="1">
        <f t="shared" si="3"/>
        <v>42</v>
      </c>
      <c r="B43" s="1" t="s">
        <v>55</v>
      </c>
      <c r="C43" s="1" t="s">
        <v>14</v>
      </c>
      <c r="D43" s="1" t="s">
        <v>22</v>
      </c>
      <c r="E43" s="1" t="s">
        <v>49</v>
      </c>
      <c r="F43" s="21" t="s">
        <v>105</v>
      </c>
      <c r="G43" s="1" t="s">
        <v>116</v>
      </c>
      <c r="H43" s="12">
        <v>18.015302800000001</v>
      </c>
      <c r="I43" s="12">
        <v>33.994444399999999</v>
      </c>
      <c r="J43" s="1">
        <v>34442.5</v>
      </c>
      <c r="K43" s="1">
        <f t="shared" si="0"/>
        <v>30137.1875</v>
      </c>
      <c r="L43" s="1">
        <f t="shared" si="15"/>
        <v>4305.3125</v>
      </c>
      <c r="M43" s="8">
        <f t="shared" si="16"/>
        <v>0.125</v>
      </c>
      <c r="N43" s="1" t="s">
        <v>3</v>
      </c>
      <c r="O43" s="1">
        <v>1</v>
      </c>
      <c r="P43" s="1" t="s">
        <v>48</v>
      </c>
      <c r="Q43" s="1">
        <v>14975</v>
      </c>
      <c r="R43" s="1">
        <v>34442.5</v>
      </c>
    </row>
    <row r="44" spans="1:18">
      <c r="A44" s="1">
        <f t="shared" si="3"/>
        <v>43</v>
      </c>
      <c r="B44" s="1" t="s">
        <v>55</v>
      </c>
      <c r="C44" s="1" t="s">
        <v>14</v>
      </c>
      <c r="D44" s="1" t="s">
        <v>22</v>
      </c>
      <c r="E44" s="1" t="s">
        <v>49</v>
      </c>
      <c r="F44" s="21" t="s">
        <v>105</v>
      </c>
      <c r="G44" s="1" t="s">
        <v>116</v>
      </c>
      <c r="H44" s="12">
        <v>18.015302800000001</v>
      </c>
      <c r="I44" s="12">
        <v>33.994444399999999</v>
      </c>
      <c r="J44" s="1">
        <v>34442.5</v>
      </c>
      <c r="K44" s="1">
        <f t="shared" si="0"/>
        <v>30137.1875</v>
      </c>
      <c r="L44" s="1">
        <f t="shared" si="15"/>
        <v>4305.3125</v>
      </c>
      <c r="M44" s="8">
        <f t="shared" si="16"/>
        <v>0.125</v>
      </c>
      <c r="N44" s="1" t="s">
        <v>3</v>
      </c>
      <c r="O44" s="1">
        <v>0</v>
      </c>
      <c r="P44" s="1" t="s">
        <v>48</v>
      </c>
      <c r="Q44" s="1">
        <v>14975</v>
      </c>
      <c r="R44" s="1">
        <v>34442.5</v>
      </c>
    </row>
    <row r="45" spans="1:18">
      <c r="A45" s="1">
        <f t="shared" si="3"/>
        <v>44</v>
      </c>
      <c r="B45" s="1" t="s">
        <v>55</v>
      </c>
      <c r="C45" s="1" t="s">
        <v>14</v>
      </c>
      <c r="D45" s="1" t="s">
        <v>22</v>
      </c>
      <c r="E45" s="1" t="s">
        <v>49</v>
      </c>
      <c r="F45" s="21" t="s">
        <v>105</v>
      </c>
      <c r="G45" s="1" t="s">
        <v>116</v>
      </c>
      <c r="H45" s="12">
        <v>18.015302800000001</v>
      </c>
      <c r="I45" s="12">
        <v>33.994444399999999</v>
      </c>
      <c r="J45" s="1">
        <v>34442.5</v>
      </c>
      <c r="K45" s="1">
        <f t="shared" si="0"/>
        <v>30137.1875</v>
      </c>
      <c r="L45" s="1">
        <f t="shared" si="15"/>
        <v>4305.3125</v>
      </c>
      <c r="M45" s="8">
        <f t="shared" si="16"/>
        <v>0.125</v>
      </c>
      <c r="N45" s="1" t="s">
        <v>3</v>
      </c>
      <c r="O45" s="1">
        <v>0</v>
      </c>
      <c r="P45" s="1" t="s">
        <v>48</v>
      </c>
      <c r="Q45" s="1">
        <v>14975</v>
      </c>
      <c r="R45" s="1">
        <v>34442.5</v>
      </c>
    </row>
    <row r="46" spans="1:18">
      <c r="A46" s="1">
        <f t="shared" si="3"/>
        <v>45</v>
      </c>
      <c r="B46" s="1" t="s">
        <v>55</v>
      </c>
      <c r="C46" s="1" t="s">
        <v>14</v>
      </c>
      <c r="D46" s="1" t="s">
        <v>22</v>
      </c>
      <c r="E46" s="1" t="s">
        <v>49</v>
      </c>
      <c r="F46" s="21" t="s">
        <v>106</v>
      </c>
      <c r="G46" s="1" t="s">
        <v>117</v>
      </c>
      <c r="H46" s="13">
        <v>17.716666700000001</v>
      </c>
      <c r="I46" s="12">
        <v>33.983333299999998</v>
      </c>
      <c r="J46" s="1">
        <v>44521.1</v>
      </c>
      <c r="K46" s="1">
        <f t="shared" si="0"/>
        <v>32378.981818181819</v>
      </c>
      <c r="L46" s="1">
        <f t="shared" si="15"/>
        <v>12142.118181818181</v>
      </c>
      <c r="M46" s="3">
        <f>3/11</f>
        <v>0.27272727272727271</v>
      </c>
      <c r="N46" s="1" t="s">
        <v>3</v>
      </c>
      <c r="O46" s="1">
        <v>0</v>
      </c>
      <c r="P46" s="1" t="s">
        <v>48</v>
      </c>
      <c r="Q46" s="1">
        <v>19357</v>
      </c>
      <c r="R46" s="1">
        <v>44521.1</v>
      </c>
    </row>
    <row r="47" spans="1:18">
      <c r="A47" s="1">
        <f t="shared" si="3"/>
        <v>46</v>
      </c>
      <c r="B47" s="1" t="s">
        <v>55</v>
      </c>
      <c r="C47" s="1" t="s">
        <v>14</v>
      </c>
      <c r="D47" s="1" t="s">
        <v>22</v>
      </c>
      <c r="E47" s="1" t="s">
        <v>49</v>
      </c>
      <c r="F47" s="21" t="s">
        <v>106</v>
      </c>
      <c r="G47" s="1" t="s">
        <v>117</v>
      </c>
      <c r="H47" s="13">
        <v>17.716666700000001</v>
      </c>
      <c r="I47" s="12">
        <v>33.983333299999998</v>
      </c>
      <c r="J47" s="1">
        <v>44521.1</v>
      </c>
      <c r="K47" s="1">
        <f t="shared" si="0"/>
        <v>32378.981818181819</v>
      </c>
      <c r="L47" s="1">
        <f t="shared" ref="L47:L52" si="17">M47*J47</f>
        <v>12142.118181818181</v>
      </c>
      <c r="M47" s="3">
        <f t="shared" ref="M47:M56" si="18">3/11</f>
        <v>0.27272727272727271</v>
      </c>
      <c r="N47" s="1" t="s">
        <v>3</v>
      </c>
      <c r="O47" s="1">
        <v>0</v>
      </c>
      <c r="P47" s="1" t="s">
        <v>48</v>
      </c>
      <c r="Q47" s="1">
        <v>19357</v>
      </c>
      <c r="R47" s="1">
        <v>44521.1</v>
      </c>
    </row>
    <row r="48" spans="1:18">
      <c r="A48" s="1">
        <f t="shared" si="3"/>
        <v>47</v>
      </c>
      <c r="B48" s="1" t="s">
        <v>55</v>
      </c>
      <c r="C48" s="1" t="s">
        <v>14</v>
      </c>
      <c r="D48" s="1" t="s">
        <v>22</v>
      </c>
      <c r="E48" s="1" t="s">
        <v>49</v>
      </c>
      <c r="F48" s="21" t="s">
        <v>106</v>
      </c>
      <c r="G48" s="1" t="s">
        <v>117</v>
      </c>
      <c r="H48" s="13">
        <v>17.716666700000001</v>
      </c>
      <c r="I48" s="12">
        <v>33.983333299999998</v>
      </c>
      <c r="J48" s="1">
        <v>44521.1</v>
      </c>
      <c r="K48" s="1">
        <f t="shared" si="0"/>
        <v>32378.981818181819</v>
      </c>
      <c r="L48" s="1">
        <f t="shared" si="17"/>
        <v>12142.118181818181</v>
      </c>
      <c r="M48" s="3">
        <f t="shared" si="18"/>
        <v>0.27272727272727271</v>
      </c>
      <c r="N48" s="1" t="s">
        <v>3</v>
      </c>
      <c r="O48" s="1">
        <v>0</v>
      </c>
      <c r="P48" s="1" t="s">
        <v>48</v>
      </c>
      <c r="Q48" s="1">
        <v>19357</v>
      </c>
      <c r="R48" s="1">
        <v>44521.1</v>
      </c>
    </row>
    <row r="49" spans="1:18">
      <c r="A49" s="1">
        <f t="shared" si="3"/>
        <v>48</v>
      </c>
      <c r="B49" s="1" t="s">
        <v>55</v>
      </c>
      <c r="C49" s="1" t="s">
        <v>14</v>
      </c>
      <c r="D49" s="1" t="s">
        <v>22</v>
      </c>
      <c r="E49" s="1" t="s">
        <v>49</v>
      </c>
      <c r="F49" s="21" t="s">
        <v>106</v>
      </c>
      <c r="G49" s="1" t="s">
        <v>117</v>
      </c>
      <c r="H49" s="13">
        <v>17.716666700000001</v>
      </c>
      <c r="I49" s="12">
        <v>33.983333299999998</v>
      </c>
      <c r="J49" s="1">
        <v>44521.1</v>
      </c>
      <c r="K49" s="1">
        <f t="shared" si="0"/>
        <v>32378.981818181819</v>
      </c>
      <c r="L49" s="1">
        <f t="shared" si="17"/>
        <v>12142.118181818181</v>
      </c>
      <c r="M49" s="3">
        <f t="shared" si="18"/>
        <v>0.27272727272727271</v>
      </c>
      <c r="N49" s="1" t="s">
        <v>3</v>
      </c>
      <c r="O49" s="1">
        <v>0</v>
      </c>
      <c r="P49" s="1" t="s">
        <v>48</v>
      </c>
      <c r="Q49" s="1">
        <v>19357</v>
      </c>
      <c r="R49" s="1">
        <v>44521.1</v>
      </c>
    </row>
    <row r="50" spans="1:18">
      <c r="A50" s="1">
        <f t="shared" si="3"/>
        <v>49</v>
      </c>
      <c r="B50" s="1" t="s">
        <v>55</v>
      </c>
      <c r="C50" s="1" t="s">
        <v>14</v>
      </c>
      <c r="D50" s="1" t="s">
        <v>22</v>
      </c>
      <c r="E50" s="1" t="s">
        <v>49</v>
      </c>
      <c r="F50" s="21" t="s">
        <v>106</v>
      </c>
      <c r="G50" s="1" t="s">
        <v>117</v>
      </c>
      <c r="H50" s="13">
        <v>17.716666700000001</v>
      </c>
      <c r="I50" s="12">
        <v>33.983333299999998</v>
      </c>
      <c r="J50" s="1">
        <v>44521.1</v>
      </c>
      <c r="K50" s="1">
        <f t="shared" si="0"/>
        <v>32378.981818181819</v>
      </c>
      <c r="L50" s="1">
        <f t="shared" si="17"/>
        <v>12142.118181818181</v>
      </c>
      <c r="M50" s="3">
        <f t="shared" si="18"/>
        <v>0.27272727272727271</v>
      </c>
      <c r="N50" s="1" t="s">
        <v>3</v>
      </c>
      <c r="O50" s="1">
        <v>0</v>
      </c>
      <c r="P50" s="1" t="s">
        <v>48</v>
      </c>
      <c r="Q50" s="1">
        <v>19357</v>
      </c>
      <c r="R50" s="1">
        <v>44521.1</v>
      </c>
    </row>
    <row r="51" spans="1:18">
      <c r="A51" s="1">
        <f t="shared" si="3"/>
        <v>50</v>
      </c>
      <c r="B51" s="1" t="s">
        <v>55</v>
      </c>
      <c r="C51" s="1" t="s">
        <v>14</v>
      </c>
      <c r="D51" s="1" t="s">
        <v>22</v>
      </c>
      <c r="E51" s="1" t="s">
        <v>49</v>
      </c>
      <c r="F51" s="21" t="s">
        <v>106</v>
      </c>
      <c r="G51" s="1" t="s">
        <v>117</v>
      </c>
      <c r="H51" s="13">
        <v>17.716666700000001</v>
      </c>
      <c r="I51" s="12">
        <v>33.983333299999998</v>
      </c>
      <c r="J51" s="1">
        <v>44521.1</v>
      </c>
      <c r="K51" s="1">
        <f t="shared" si="0"/>
        <v>32378.981818181819</v>
      </c>
      <c r="L51" s="1">
        <f t="shared" si="17"/>
        <v>12142.118181818181</v>
      </c>
      <c r="M51" s="3">
        <f t="shared" si="18"/>
        <v>0.27272727272727271</v>
      </c>
      <c r="N51" s="1" t="s">
        <v>3</v>
      </c>
      <c r="O51" s="1">
        <v>0</v>
      </c>
      <c r="P51" s="1" t="s">
        <v>48</v>
      </c>
      <c r="Q51" s="1">
        <v>19357</v>
      </c>
      <c r="R51" s="1">
        <v>44521.1</v>
      </c>
    </row>
    <row r="52" spans="1:18">
      <c r="A52" s="1">
        <f t="shared" si="3"/>
        <v>51</v>
      </c>
      <c r="B52" s="1" t="s">
        <v>55</v>
      </c>
      <c r="C52" s="1" t="s">
        <v>14</v>
      </c>
      <c r="D52" s="1" t="s">
        <v>22</v>
      </c>
      <c r="E52" s="1" t="s">
        <v>49</v>
      </c>
      <c r="F52" s="21" t="s">
        <v>106</v>
      </c>
      <c r="G52" s="1" t="s">
        <v>117</v>
      </c>
      <c r="H52" s="13">
        <v>17.716666700000001</v>
      </c>
      <c r="I52" s="12">
        <v>33.983333299999998</v>
      </c>
      <c r="J52" s="1">
        <v>44521.1</v>
      </c>
      <c r="K52" s="1">
        <f t="shared" si="0"/>
        <v>32378.981818181819</v>
      </c>
      <c r="L52" s="1">
        <f t="shared" si="17"/>
        <v>12142.118181818181</v>
      </c>
      <c r="M52" s="3">
        <f t="shared" si="18"/>
        <v>0.27272727272727271</v>
      </c>
      <c r="N52" s="1" t="s">
        <v>3</v>
      </c>
      <c r="O52" s="1">
        <v>0</v>
      </c>
      <c r="P52" s="1" t="s">
        <v>48</v>
      </c>
      <c r="Q52" s="1">
        <v>19357</v>
      </c>
      <c r="R52" s="1">
        <v>44521.1</v>
      </c>
    </row>
    <row r="53" spans="1:18">
      <c r="A53" s="1">
        <f t="shared" si="3"/>
        <v>52</v>
      </c>
      <c r="B53" s="1" t="s">
        <v>55</v>
      </c>
      <c r="C53" s="1" t="s">
        <v>14</v>
      </c>
      <c r="D53" s="1" t="s">
        <v>22</v>
      </c>
      <c r="E53" s="1" t="s">
        <v>49</v>
      </c>
      <c r="F53" s="21" t="s">
        <v>106</v>
      </c>
      <c r="G53" s="1" t="s">
        <v>117</v>
      </c>
      <c r="H53" s="13">
        <v>17.716666700000001</v>
      </c>
      <c r="I53" s="12">
        <v>33.983333299999998</v>
      </c>
      <c r="J53" s="1">
        <v>44522.1</v>
      </c>
      <c r="K53" s="1">
        <f t="shared" ref="K53:K56" si="19">J53-L53</f>
        <v>32379.709090909091</v>
      </c>
      <c r="L53" s="1">
        <f t="shared" ref="L53:L56" si="20">M53*J53</f>
        <v>12142.390909090907</v>
      </c>
      <c r="M53" s="3">
        <f t="shared" si="18"/>
        <v>0.27272727272727271</v>
      </c>
      <c r="N53" s="1" t="s">
        <v>3</v>
      </c>
      <c r="O53" s="1">
        <v>0</v>
      </c>
      <c r="P53" s="1" t="s">
        <v>48</v>
      </c>
      <c r="Q53" s="1">
        <v>19357</v>
      </c>
      <c r="R53" s="1">
        <v>44521.1</v>
      </c>
    </row>
    <row r="54" spans="1:18">
      <c r="A54" s="1">
        <f t="shared" si="3"/>
        <v>53</v>
      </c>
      <c r="B54" s="1" t="s">
        <v>55</v>
      </c>
      <c r="C54" s="1" t="s">
        <v>14</v>
      </c>
      <c r="D54" s="1" t="s">
        <v>22</v>
      </c>
      <c r="E54" s="1" t="s">
        <v>49</v>
      </c>
      <c r="F54" s="21" t="s">
        <v>106</v>
      </c>
      <c r="G54" s="1" t="s">
        <v>117</v>
      </c>
      <c r="H54" s="13">
        <v>17.716666700000001</v>
      </c>
      <c r="I54" s="12">
        <v>33.983333299999998</v>
      </c>
      <c r="J54" s="1">
        <v>44523.1</v>
      </c>
      <c r="K54" s="1">
        <f t="shared" si="19"/>
        <v>32380.436363636363</v>
      </c>
      <c r="L54" s="1">
        <f t="shared" si="20"/>
        <v>12142.663636363635</v>
      </c>
      <c r="M54" s="3">
        <f t="shared" si="18"/>
        <v>0.27272727272727271</v>
      </c>
      <c r="N54" s="1" t="s">
        <v>3</v>
      </c>
      <c r="O54" s="1">
        <v>1</v>
      </c>
      <c r="P54" s="1" t="s">
        <v>48</v>
      </c>
      <c r="Q54" s="1">
        <v>19357</v>
      </c>
      <c r="R54" s="1">
        <v>44521.1</v>
      </c>
    </row>
    <row r="55" spans="1:18">
      <c r="A55" s="1">
        <f t="shared" si="3"/>
        <v>54</v>
      </c>
      <c r="B55" s="1" t="s">
        <v>55</v>
      </c>
      <c r="C55" s="1" t="s">
        <v>14</v>
      </c>
      <c r="D55" s="1" t="s">
        <v>22</v>
      </c>
      <c r="E55" s="1" t="s">
        <v>49</v>
      </c>
      <c r="F55" s="21" t="s">
        <v>106</v>
      </c>
      <c r="G55" s="1" t="s">
        <v>117</v>
      </c>
      <c r="H55" s="13">
        <v>17.716666700000001</v>
      </c>
      <c r="I55" s="12">
        <v>33.983333299999998</v>
      </c>
      <c r="J55" s="1">
        <v>44524.1</v>
      </c>
      <c r="K55" s="1">
        <f t="shared" si="19"/>
        <v>32381.163636363635</v>
      </c>
      <c r="L55" s="1">
        <f t="shared" si="20"/>
        <v>12142.936363636363</v>
      </c>
      <c r="M55" s="3">
        <f t="shared" si="18"/>
        <v>0.27272727272727271</v>
      </c>
      <c r="N55" s="1" t="s">
        <v>3</v>
      </c>
      <c r="O55" s="1">
        <v>1</v>
      </c>
      <c r="P55" s="1" t="s">
        <v>48</v>
      </c>
      <c r="Q55" s="1">
        <v>19357</v>
      </c>
      <c r="R55" s="1">
        <v>44521.1</v>
      </c>
    </row>
    <row r="56" spans="1:18">
      <c r="A56" s="1">
        <f t="shared" si="3"/>
        <v>55</v>
      </c>
      <c r="B56" s="1" t="s">
        <v>55</v>
      </c>
      <c r="C56" s="1" t="s">
        <v>14</v>
      </c>
      <c r="D56" s="1" t="s">
        <v>22</v>
      </c>
      <c r="E56" s="1" t="s">
        <v>49</v>
      </c>
      <c r="F56" s="21" t="s">
        <v>106</v>
      </c>
      <c r="G56" s="1" t="s">
        <v>117</v>
      </c>
      <c r="H56" s="13">
        <v>17.716666700000001</v>
      </c>
      <c r="I56" s="12">
        <v>33.983333299999998</v>
      </c>
      <c r="J56" s="1">
        <v>44525.1</v>
      </c>
      <c r="K56" s="1">
        <f t="shared" si="19"/>
        <v>32381.890909090907</v>
      </c>
      <c r="L56" s="1">
        <f t="shared" si="20"/>
        <v>12143.209090909089</v>
      </c>
      <c r="M56" s="3">
        <f t="shared" si="18"/>
        <v>0.27272727272727271</v>
      </c>
      <c r="N56" s="1" t="s">
        <v>3</v>
      </c>
      <c r="O56" s="1">
        <v>1</v>
      </c>
      <c r="P56" s="1" t="s">
        <v>48</v>
      </c>
      <c r="Q56" s="1">
        <v>19357</v>
      </c>
      <c r="R56" s="1">
        <v>44521.1</v>
      </c>
    </row>
    <row r="57" spans="1:18">
      <c r="A57" s="1">
        <f t="shared" si="3"/>
        <v>56</v>
      </c>
      <c r="B57" s="1" t="s">
        <v>55</v>
      </c>
      <c r="C57" s="1" t="s">
        <v>14</v>
      </c>
      <c r="D57" s="1" t="s">
        <v>22</v>
      </c>
      <c r="E57" s="1" t="s">
        <v>49</v>
      </c>
      <c r="F57" s="21" t="s">
        <v>106</v>
      </c>
      <c r="G57" s="10" t="s">
        <v>118</v>
      </c>
      <c r="H57" s="13"/>
      <c r="I57" s="12"/>
      <c r="J57" s="1">
        <v>9464.5</v>
      </c>
      <c r="K57" s="1">
        <f t="shared" si="0"/>
        <v>6883.2727272727279</v>
      </c>
      <c r="L57" s="1">
        <f t="shared" ref="L57:L59" si="21">M57*J57</f>
        <v>2581.2272727272725</v>
      </c>
      <c r="M57" s="3">
        <f>3/11</f>
        <v>0.27272727272727271</v>
      </c>
      <c r="N57" s="1" t="s">
        <v>3</v>
      </c>
      <c r="O57" s="1">
        <v>1</v>
      </c>
      <c r="P57" s="1" t="s">
        <v>48</v>
      </c>
      <c r="Q57" s="1">
        <v>4115</v>
      </c>
      <c r="R57" s="1">
        <v>9464.5</v>
      </c>
    </row>
    <row r="58" spans="1:18">
      <c r="A58" s="1">
        <f t="shared" si="3"/>
        <v>57</v>
      </c>
      <c r="B58" s="1" t="s">
        <v>55</v>
      </c>
      <c r="C58" s="1" t="s">
        <v>14</v>
      </c>
      <c r="D58" s="1" t="s">
        <v>22</v>
      </c>
      <c r="E58" s="1" t="s">
        <v>49</v>
      </c>
      <c r="F58" s="21" t="s">
        <v>106</v>
      </c>
      <c r="G58" s="10" t="s">
        <v>118</v>
      </c>
      <c r="H58" s="13"/>
      <c r="I58" s="12"/>
      <c r="J58" s="1">
        <v>9464.5</v>
      </c>
      <c r="K58" s="1">
        <f t="shared" si="0"/>
        <v>6883.2727272727279</v>
      </c>
      <c r="L58" s="1">
        <f t="shared" si="21"/>
        <v>2581.2272727272725</v>
      </c>
      <c r="M58" s="3">
        <f t="shared" ref="M58:M67" si="22">3/11</f>
        <v>0.27272727272727271</v>
      </c>
      <c r="N58" s="1" t="s">
        <v>3</v>
      </c>
      <c r="O58" s="1">
        <v>1</v>
      </c>
      <c r="P58" s="1" t="s">
        <v>48</v>
      </c>
      <c r="Q58" s="1">
        <v>4115</v>
      </c>
      <c r="R58" s="1">
        <v>9464.5</v>
      </c>
    </row>
    <row r="59" spans="1:18">
      <c r="A59" s="1">
        <f t="shared" si="3"/>
        <v>58</v>
      </c>
      <c r="B59" s="1" t="s">
        <v>55</v>
      </c>
      <c r="C59" s="1" t="s">
        <v>14</v>
      </c>
      <c r="D59" s="1" t="s">
        <v>22</v>
      </c>
      <c r="E59" s="1" t="s">
        <v>49</v>
      </c>
      <c r="F59" s="21" t="s">
        <v>106</v>
      </c>
      <c r="G59" s="10" t="s">
        <v>118</v>
      </c>
      <c r="H59" s="13"/>
      <c r="I59" s="12"/>
      <c r="J59" s="1">
        <v>9464.5</v>
      </c>
      <c r="K59" s="1">
        <f t="shared" si="0"/>
        <v>6883.2727272727279</v>
      </c>
      <c r="L59" s="1">
        <f t="shared" si="21"/>
        <v>2581.2272727272725</v>
      </c>
      <c r="M59" s="3">
        <f t="shared" si="22"/>
        <v>0.27272727272727271</v>
      </c>
      <c r="N59" s="1" t="s">
        <v>3</v>
      </c>
      <c r="O59" s="1">
        <v>0</v>
      </c>
      <c r="P59" s="1" t="s">
        <v>48</v>
      </c>
      <c r="Q59" s="1">
        <v>4115</v>
      </c>
      <c r="R59" s="1">
        <v>9464.5</v>
      </c>
    </row>
    <row r="60" spans="1:18">
      <c r="A60" s="1">
        <f t="shared" si="3"/>
        <v>59</v>
      </c>
      <c r="B60" s="1" t="s">
        <v>55</v>
      </c>
      <c r="C60" s="1" t="s">
        <v>14</v>
      </c>
      <c r="D60" s="1" t="s">
        <v>22</v>
      </c>
      <c r="E60" s="1" t="s">
        <v>49</v>
      </c>
      <c r="F60" s="21" t="s">
        <v>106</v>
      </c>
      <c r="G60" s="10" t="s">
        <v>118</v>
      </c>
      <c r="H60" s="13"/>
      <c r="I60" s="12"/>
      <c r="J60" s="1">
        <v>9464.5</v>
      </c>
      <c r="K60" s="1">
        <f t="shared" ref="K60:K68" si="23">J60-L60</f>
        <v>6883.2727272727279</v>
      </c>
      <c r="L60" s="1">
        <f t="shared" ref="L60:L68" si="24">M60*J60</f>
        <v>2581.2272727272725</v>
      </c>
      <c r="M60" s="3">
        <f t="shared" si="22"/>
        <v>0.27272727272727271</v>
      </c>
      <c r="N60" s="1" t="s">
        <v>3</v>
      </c>
      <c r="O60" s="1">
        <v>0</v>
      </c>
      <c r="P60" s="1" t="s">
        <v>48</v>
      </c>
      <c r="Q60" s="1">
        <v>4115</v>
      </c>
      <c r="R60" s="1">
        <v>9464.5</v>
      </c>
    </row>
    <row r="61" spans="1:18">
      <c r="A61" s="1">
        <f t="shared" si="3"/>
        <v>60</v>
      </c>
      <c r="B61" s="1" t="s">
        <v>55</v>
      </c>
      <c r="C61" s="1" t="s">
        <v>14</v>
      </c>
      <c r="D61" s="1" t="s">
        <v>22</v>
      </c>
      <c r="E61" s="1" t="s">
        <v>49</v>
      </c>
      <c r="F61" s="21" t="s">
        <v>106</v>
      </c>
      <c r="G61" s="10" t="s">
        <v>118</v>
      </c>
      <c r="H61" s="13"/>
      <c r="I61" s="12"/>
      <c r="J61" s="1">
        <v>9464.5</v>
      </c>
      <c r="K61" s="1">
        <f t="shared" si="23"/>
        <v>6883.2727272727279</v>
      </c>
      <c r="L61" s="1">
        <f t="shared" si="24"/>
        <v>2581.2272727272725</v>
      </c>
      <c r="M61" s="3">
        <f t="shared" si="22"/>
        <v>0.27272727272727271</v>
      </c>
      <c r="N61" s="1" t="s">
        <v>3</v>
      </c>
      <c r="O61" s="1">
        <v>0</v>
      </c>
      <c r="P61" s="1" t="s">
        <v>48</v>
      </c>
      <c r="Q61" s="1">
        <v>4115</v>
      </c>
      <c r="R61" s="1">
        <v>9464.5</v>
      </c>
    </row>
    <row r="62" spans="1:18">
      <c r="A62" s="1">
        <f t="shared" si="3"/>
        <v>61</v>
      </c>
      <c r="B62" s="1" t="s">
        <v>55</v>
      </c>
      <c r="C62" s="1" t="s">
        <v>14</v>
      </c>
      <c r="D62" s="1" t="s">
        <v>22</v>
      </c>
      <c r="E62" s="1" t="s">
        <v>49</v>
      </c>
      <c r="F62" s="21" t="s">
        <v>106</v>
      </c>
      <c r="G62" s="10" t="s">
        <v>118</v>
      </c>
      <c r="H62" s="13"/>
      <c r="I62" s="12"/>
      <c r="J62" s="1">
        <v>9464.5</v>
      </c>
      <c r="K62" s="1">
        <f t="shared" si="23"/>
        <v>6883.2727272727279</v>
      </c>
      <c r="L62" s="1">
        <f t="shared" si="24"/>
        <v>2581.2272727272725</v>
      </c>
      <c r="M62" s="3">
        <f t="shared" si="22"/>
        <v>0.27272727272727271</v>
      </c>
      <c r="N62" s="1" t="s">
        <v>3</v>
      </c>
      <c r="O62" s="1">
        <v>1</v>
      </c>
      <c r="P62" s="1" t="s">
        <v>48</v>
      </c>
      <c r="Q62" s="1">
        <v>4115</v>
      </c>
      <c r="R62" s="1">
        <v>9464.5</v>
      </c>
    </row>
    <row r="63" spans="1:18">
      <c r="A63" s="1">
        <f t="shared" si="3"/>
        <v>62</v>
      </c>
      <c r="B63" s="1" t="s">
        <v>55</v>
      </c>
      <c r="C63" s="1" t="s">
        <v>14</v>
      </c>
      <c r="D63" s="1" t="s">
        <v>22</v>
      </c>
      <c r="E63" s="1" t="s">
        <v>49</v>
      </c>
      <c r="F63" s="21" t="s">
        <v>106</v>
      </c>
      <c r="G63" s="10" t="s">
        <v>118</v>
      </c>
      <c r="H63" s="13"/>
      <c r="I63" s="12"/>
      <c r="J63" s="1">
        <v>9464.5</v>
      </c>
      <c r="K63" s="1">
        <f t="shared" si="23"/>
        <v>6883.2727272727279</v>
      </c>
      <c r="L63" s="1">
        <f t="shared" si="24"/>
        <v>2581.2272727272725</v>
      </c>
      <c r="M63" s="3">
        <f t="shared" si="22"/>
        <v>0.27272727272727271</v>
      </c>
      <c r="N63" s="1" t="s">
        <v>3</v>
      </c>
      <c r="O63" s="1">
        <v>0</v>
      </c>
      <c r="P63" s="1" t="s">
        <v>48</v>
      </c>
      <c r="Q63" s="1">
        <v>4115</v>
      </c>
      <c r="R63" s="1">
        <v>9464.5</v>
      </c>
    </row>
    <row r="64" spans="1:18">
      <c r="A64" s="1">
        <f t="shared" si="3"/>
        <v>63</v>
      </c>
      <c r="B64" s="1" t="s">
        <v>55</v>
      </c>
      <c r="C64" s="1" t="s">
        <v>14</v>
      </c>
      <c r="D64" s="1" t="s">
        <v>22</v>
      </c>
      <c r="E64" s="1" t="s">
        <v>49</v>
      </c>
      <c r="F64" s="21" t="s">
        <v>106</v>
      </c>
      <c r="G64" s="10" t="s">
        <v>118</v>
      </c>
      <c r="H64" s="13"/>
      <c r="I64" s="12"/>
      <c r="J64" s="1">
        <v>9464.5</v>
      </c>
      <c r="K64" s="1">
        <f t="shared" si="23"/>
        <v>6883.2727272727279</v>
      </c>
      <c r="L64" s="1">
        <f t="shared" si="24"/>
        <v>2581.2272727272725</v>
      </c>
      <c r="M64" s="3">
        <f t="shared" si="22"/>
        <v>0.27272727272727271</v>
      </c>
      <c r="N64" s="1" t="s">
        <v>3</v>
      </c>
      <c r="O64" s="1">
        <v>0</v>
      </c>
      <c r="P64" s="1" t="s">
        <v>48</v>
      </c>
      <c r="Q64" s="1">
        <v>4115</v>
      </c>
      <c r="R64" s="1">
        <v>9464.5</v>
      </c>
    </row>
    <row r="65" spans="1:18">
      <c r="A65" s="1">
        <f t="shared" si="3"/>
        <v>64</v>
      </c>
      <c r="B65" s="1" t="s">
        <v>55</v>
      </c>
      <c r="C65" s="1" t="s">
        <v>14</v>
      </c>
      <c r="D65" s="1" t="s">
        <v>22</v>
      </c>
      <c r="E65" s="1" t="s">
        <v>49</v>
      </c>
      <c r="F65" s="21" t="s">
        <v>106</v>
      </c>
      <c r="G65" s="10" t="s">
        <v>118</v>
      </c>
      <c r="H65" s="13"/>
      <c r="I65" s="12"/>
      <c r="J65" s="1">
        <v>9464.5</v>
      </c>
      <c r="K65" s="1">
        <f t="shared" si="23"/>
        <v>6883.2727272727279</v>
      </c>
      <c r="L65" s="1">
        <f t="shared" si="24"/>
        <v>2581.2272727272725</v>
      </c>
      <c r="M65" s="3">
        <f t="shared" si="22"/>
        <v>0.27272727272727271</v>
      </c>
      <c r="N65" s="1" t="s">
        <v>3</v>
      </c>
      <c r="O65" s="1">
        <v>0</v>
      </c>
      <c r="P65" s="1" t="s">
        <v>48</v>
      </c>
      <c r="Q65" s="1">
        <v>4115</v>
      </c>
      <c r="R65" s="1">
        <v>9464.5</v>
      </c>
    </row>
    <row r="66" spans="1:18">
      <c r="A66" s="1">
        <f t="shared" si="3"/>
        <v>65</v>
      </c>
      <c r="B66" s="1" t="s">
        <v>55</v>
      </c>
      <c r="C66" s="1" t="s">
        <v>14</v>
      </c>
      <c r="D66" s="1" t="s">
        <v>22</v>
      </c>
      <c r="E66" s="1" t="s">
        <v>49</v>
      </c>
      <c r="F66" s="21" t="s">
        <v>106</v>
      </c>
      <c r="G66" s="10" t="s">
        <v>118</v>
      </c>
      <c r="H66" s="13"/>
      <c r="I66" s="12"/>
      <c r="J66" s="1">
        <v>9464.5</v>
      </c>
      <c r="K66" s="1">
        <f t="shared" si="23"/>
        <v>6883.2727272727279</v>
      </c>
      <c r="L66" s="1">
        <f t="shared" si="24"/>
        <v>2581.2272727272725</v>
      </c>
      <c r="M66" s="3">
        <f t="shared" si="22"/>
        <v>0.27272727272727271</v>
      </c>
      <c r="N66" s="1" t="s">
        <v>3</v>
      </c>
      <c r="O66" s="1">
        <v>0</v>
      </c>
      <c r="P66" s="1" t="s">
        <v>48</v>
      </c>
      <c r="Q66" s="1">
        <v>4115</v>
      </c>
      <c r="R66" s="1">
        <v>9464.5</v>
      </c>
    </row>
    <row r="67" spans="1:18">
      <c r="A67" s="1">
        <f t="shared" si="3"/>
        <v>66</v>
      </c>
      <c r="B67" s="1" t="s">
        <v>55</v>
      </c>
      <c r="C67" s="1" t="s">
        <v>14</v>
      </c>
      <c r="D67" s="1" t="s">
        <v>22</v>
      </c>
      <c r="E67" s="1" t="s">
        <v>49</v>
      </c>
      <c r="F67" s="21" t="s">
        <v>106</v>
      </c>
      <c r="G67" s="10" t="s">
        <v>118</v>
      </c>
      <c r="H67" s="13"/>
      <c r="I67" s="12"/>
      <c r="J67" s="1">
        <v>9464.5</v>
      </c>
      <c r="K67" s="1">
        <f t="shared" si="23"/>
        <v>6883.2727272727279</v>
      </c>
      <c r="L67" s="1">
        <f t="shared" si="24"/>
        <v>2581.2272727272725</v>
      </c>
      <c r="M67" s="3">
        <f t="shared" si="22"/>
        <v>0.27272727272727271</v>
      </c>
      <c r="N67" s="1" t="s">
        <v>3</v>
      </c>
      <c r="O67" s="1">
        <v>0</v>
      </c>
      <c r="P67" s="1" t="s">
        <v>48</v>
      </c>
      <c r="Q67" s="1">
        <v>4115</v>
      </c>
      <c r="R67" s="1">
        <v>9464.5</v>
      </c>
    </row>
    <row r="68" spans="1:18">
      <c r="A68" s="1">
        <f t="shared" ref="A68:A106" si="25">A67+1</f>
        <v>67</v>
      </c>
      <c r="B68" s="1" t="s">
        <v>55</v>
      </c>
      <c r="C68" s="1" t="s">
        <v>14</v>
      </c>
      <c r="D68" s="1" t="s">
        <v>22</v>
      </c>
      <c r="E68" s="1" t="s">
        <v>49</v>
      </c>
      <c r="F68" s="21" t="s">
        <v>107</v>
      </c>
      <c r="G68" s="1" t="s">
        <v>119</v>
      </c>
      <c r="H68" s="1">
        <v>17.580326299999999</v>
      </c>
      <c r="I68" s="5">
        <v>33.969427600000003</v>
      </c>
      <c r="J68" s="1">
        <v>26840.999999999996</v>
      </c>
      <c r="K68" s="1">
        <f t="shared" si="23"/>
        <v>24400.909090909088</v>
      </c>
      <c r="L68" s="1">
        <f t="shared" si="24"/>
        <v>2440.090909090909</v>
      </c>
      <c r="M68" s="8">
        <f>1/11</f>
        <v>9.0909090909090912E-2</v>
      </c>
      <c r="N68" s="1" t="s">
        <v>3</v>
      </c>
      <c r="O68" s="1">
        <v>0</v>
      </c>
      <c r="P68" s="1" t="s">
        <v>48</v>
      </c>
      <c r="Q68" s="1">
        <v>11670</v>
      </c>
      <c r="R68" s="1">
        <v>26840.999999999996</v>
      </c>
    </row>
    <row r="69" spans="1:18">
      <c r="A69" s="1">
        <f t="shared" si="25"/>
        <v>68</v>
      </c>
      <c r="B69" s="1" t="s">
        <v>55</v>
      </c>
      <c r="C69" s="1" t="s">
        <v>14</v>
      </c>
      <c r="D69" s="1" t="s">
        <v>22</v>
      </c>
      <c r="E69" s="1" t="s">
        <v>49</v>
      </c>
      <c r="F69" s="21" t="s">
        <v>107</v>
      </c>
      <c r="G69" s="1" t="s">
        <v>119</v>
      </c>
      <c r="H69" s="1">
        <v>17.580326299999999</v>
      </c>
      <c r="I69" s="5">
        <v>33.969427600000003</v>
      </c>
      <c r="J69" s="1">
        <v>26840.999999999996</v>
      </c>
      <c r="K69" s="1">
        <f t="shared" ref="K69:K79" si="26">J69-L69</f>
        <v>24400.909090909088</v>
      </c>
      <c r="L69" s="1">
        <f t="shared" ref="L69:L79" si="27">M69*J69</f>
        <v>2440.090909090909</v>
      </c>
      <c r="M69" s="8">
        <f t="shared" ref="M69:M78" si="28">1/11</f>
        <v>9.0909090909090912E-2</v>
      </c>
      <c r="N69" s="1" t="s">
        <v>3</v>
      </c>
      <c r="O69" s="1">
        <v>0</v>
      </c>
      <c r="P69" s="1" t="s">
        <v>48</v>
      </c>
      <c r="Q69" s="1">
        <v>11670</v>
      </c>
      <c r="R69" s="1">
        <v>26840.999999999996</v>
      </c>
    </row>
    <row r="70" spans="1:18">
      <c r="A70" s="1">
        <f t="shared" si="25"/>
        <v>69</v>
      </c>
      <c r="B70" s="1" t="s">
        <v>55</v>
      </c>
      <c r="C70" s="1" t="s">
        <v>14</v>
      </c>
      <c r="D70" s="1" t="s">
        <v>22</v>
      </c>
      <c r="E70" s="1" t="s">
        <v>49</v>
      </c>
      <c r="F70" s="21" t="s">
        <v>107</v>
      </c>
      <c r="G70" s="1" t="s">
        <v>119</v>
      </c>
      <c r="H70" s="1">
        <v>17.580326299999999</v>
      </c>
      <c r="I70" s="5">
        <v>33.969427600000003</v>
      </c>
      <c r="J70" s="1">
        <v>26840.999999999996</v>
      </c>
      <c r="K70" s="1">
        <f t="shared" si="26"/>
        <v>24400.909090909088</v>
      </c>
      <c r="L70" s="1">
        <f t="shared" si="27"/>
        <v>2440.090909090909</v>
      </c>
      <c r="M70" s="8">
        <f t="shared" si="28"/>
        <v>9.0909090909090912E-2</v>
      </c>
      <c r="N70" s="1" t="s">
        <v>3</v>
      </c>
      <c r="O70" s="1">
        <v>0</v>
      </c>
      <c r="P70" s="1" t="s">
        <v>48</v>
      </c>
      <c r="Q70" s="1">
        <v>11670</v>
      </c>
      <c r="R70" s="1">
        <v>26840.999999999996</v>
      </c>
    </row>
    <row r="71" spans="1:18">
      <c r="A71" s="1">
        <f t="shared" si="25"/>
        <v>70</v>
      </c>
      <c r="B71" s="1" t="s">
        <v>55</v>
      </c>
      <c r="C71" s="1" t="s">
        <v>14</v>
      </c>
      <c r="D71" s="1" t="s">
        <v>22</v>
      </c>
      <c r="E71" s="1" t="s">
        <v>49</v>
      </c>
      <c r="F71" s="21" t="s">
        <v>107</v>
      </c>
      <c r="G71" s="1" t="s">
        <v>119</v>
      </c>
      <c r="H71" s="1">
        <v>17.580326299999999</v>
      </c>
      <c r="I71" s="5">
        <v>33.969427600000003</v>
      </c>
      <c r="J71" s="1">
        <v>26840.999999999996</v>
      </c>
      <c r="K71" s="1">
        <f t="shared" si="26"/>
        <v>24400.909090909088</v>
      </c>
      <c r="L71" s="1">
        <f t="shared" si="27"/>
        <v>2440.090909090909</v>
      </c>
      <c r="M71" s="8">
        <f t="shared" si="28"/>
        <v>9.0909090909090912E-2</v>
      </c>
      <c r="N71" s="1" t="s">
        <v>3</v>
      </c>
      <c r="O71" s="1">
        <v>0</v>
      </c>
      <c r="P71" s="1" t="s">
        <v>48</v>
      </c>
      <c r="Q71" s="1">
        <v>11670</v>
      </c>
      <c r="R71" s="1">
        <v>26840.999999999996</v>
      </c>
    </row>
    <row r="72" spans="1:18">
      <c r="A72" s="1">
        <f t="shared" si="25"/>
        <v>71</v>
      </c>
      <c r="B72" s="1" t="s">
        <v>55</v>
      </c>
      <c r="C72" s="1" t="s">
        <v>14</v>
      </c>
      <c r="D72" s="1" t="s">
        <v>22</v>
      </c>
      <c r="E72" s="1" t="s">
        <v>49</v>
      </c>
      <c r="F72" s="21" t="s">
        <v>107</v>
      </c>
      <c r="G72" s="1" t="s">
        <v>119</v>
      </c>
      <c r="H72" s="1">
        <v>17.580326299999999</v>
      </c>
      <c r="I72" s="5">
        <v>33.969427600000003</v>
      </c>
      <c r="J72" s="1">
        <v>26840.999999999996</v>
      </c>
      <c r="K72" s="1">
        <f t="shared" si="26"/>
        <v>24400.909090909088</v>
      </c>
      <c r="L72" s="1">
        <f t="shared" si="27"/>
        <v>2440.090909090909</v>
      </c>
      <c r="M72" s="8">
        <f t="shared" si="28"/>
        <v>9.0909090909090912E-2</v>
      </c>
      <c r="N72" s="1" t="s">
        <v>3</v>
      </c>
      <c r="O72" s="1">
        <v>0</v>
      </c>
      <c r="P72" s="1" t="s">
        <v>48</v>
      </c>
      <c r="Q72" s="1">
        <v>11670</v>
      </c>
      <c r="R72" s="1">
        <v>26840.999999999996</v>
      </c>
    </row>
    <row r="73" spans="1:18">
      <c r="A73" s="1">
        <f t="shared" si="25"/>
        <v>72</v>
      </c>
      <c r="B73" s="1" t="s">
        <v>55</v>
      </c>
      <c r="C73" s="1" t="s">
        <v>14</v>
      </c>
      <c r="D73" s="1" t="s">
        <v>22</v>
      </c>
      <c r="E73" s="1" t="s">
        <v>49</v>
      </c>
      <c r="F73" s="21" t="s">
        <v>107</v>
      </c>
      <c r="G73" s="1" t="s">
        <v>119</v>
      </c>
      <c r="H73" s="1">
        <v>17.580326299999999</v>
      </c>
      <c r="I73" s="5">
        <v>33.969427600000003</v>
      </c>
      <c r="J73" s="1">
        <v>26840.999999999996</v>
      </c>
      <c r="K73" s="1">
        <f t="shared" si="26"/>
        <v>24400.909090909088</v>
      </c>
      <c r="L73" s="1">
        <f t="shared" si="27"/>
        <v>2440.090909090909</v>
      </c>
      <c r="M73" s="8">
        <f t="shared" si="28"/>
        <v>9.0909090909090912E-2</v>
      </c>
      <c r="N73" s="1" t="s">
        <v>8</v>
      </c>
      <c r="O73" s="1">
        <v>0</v>
      </c>
      <c r="P73" s="1" t="s">
        <v>48</v>
      </c>
      <c r="Q73" s="1">
        <v>11670</v>
      </c>
      <c r="R73" s="1">
        <v>26840.999999999996</v>
      </c>
    </row>
    <row r="74" spans="1:18">
      <c r="A74" s="1">
        <f t="shared" si="25"/>
        <v>73</v>
      </c>
      <c r="B74" s="1" t="s">
        <v>55</v>
      </c>
      <c r="C74" s="1" t="s">
        <v>14</v>
      </c>
      <c r="D74" s="1" t="s">
        <v>22</v>
      </c>
      <c r="E74" s="1" t="s">
        <v>49</v>
      </c>
      <c r="F74" s="21" t="s">
        <v>107</v>
      </c>
      <c r="G74" s="1" t="s">
        <v>119</v>
      </c>
      <c r="H74" s="1">
        <v>17.580326299999999</v>
      </c>
      <c r="I74" s="5">
        <v>33.969427600000003</v>
      </c>
      <c r="J74" s="1">
        <v>26841</v>
      </c>
      <c r="K74" s="1">
        <f t="shared" si="26"/>
        <v>24400.909090909092</v>
      </c>
      <c r="L74" s="1">
        <f t="shared" si="27"/>
        <v>2440.090909090909</v>
      </c>
      <c r="M74" s="8">
        <f t="shared" si="28"/>
        <v>9.0909090909090912E-2</v>
      </c>
      <c r="N74" s="1" t="s">
        <v>8</v>
      </c>
      <c r="O74" s="1">
        <v>0</v>
      </c>
      <c r="P74" s="1" t="s">
        <v>48</v>
      </c>
      <c r="Q74" s="1">
        <v>11670</v>
      </c>
      <c r="R74" s="1">
        <v>26841</v>
      </c>
    </row>
    <row r="75" spans="1:18">
      <c r="A75" s="1">
        <f t="shared" si="25"/>
        <v>74</v>
      </c>
      <c r="B75" s="1" t="s">
        <v>55</v>
      </c>
      <c r="C75" s="1" t="s">
        <v>14</v>
      </c>
      <c r="D75" s="1" t="s">
        <v>22</v>
      </c>
      <c r="E75" s="1" t="s">
        <v>49</v>
      </c>
      <c r="F75" s="21" t="s">
        <v>107</v>
      </c>
      <c r="G75" s="1" t="s">
        <v>119</v>
      </c>
      <c r="H75" s="1">
        <v>17.580326299999999</v>
      </c>
      <c r="I75" s="5">
        <v>33.969427600000003</v>
      </c>
      <c r="J75" s="1">
        <v>26841</v>
      </c>
      <c r="K75" s="1">
        <f t="shared" si="26"/>
        <v>24400.909090909092</v>
      </c>
      <c r="L75" s="1">
        <f t="shared" si="27"/>
        <v>2440.090909090909</v>
      </c>
      <c r="M75" s="8">
        <f t="shared" si="28"/>
        <v>9.0909090909090912E-2</v>
      </c>
      <c r="N75" s="1" t="s">
        <v>8</v>
      </c>
      <c r="O75" s="1">
        <v>0</v>
      </c>
      <c r="P75" s="1" t="s">
        <v>48</v>
      </c>
      <c r="Q75" s="1">
        <v>11670</v>
      </c>
      <c r="R75" s="1">
        <v>26841</v>
      </c>
    </row>
    <row r="76" spans="1:18">
      <c r="A76" s="1">
        <f t="shared" si="25"/>
        <v>75</v>
      </c>
      <c r="B76" s="1" t="s">
        <v>55</v>
      </c>
      <c r="C76" s="1" t="s">
        <v>14</v>
      </c>
      <c r="D76" s="1" t="s">
        <v>22</v>
      </c>
      <c r="E76" s="1" t="s">
        <v>49</v>
      </c>
      <c r="F76" s="21" t="s">
        <v>107</v>
      </c>
      <c r="G76" s="1" t="s">
        <v>119</v>
      </c>
      <c r="H76" s="1">
        <v>17.580326299999999</v>
      </c>
      <c r="I76" s="5">
        <v>33.969427600000003</v>
      </c>
      <c r="J76" s="1">
        <v>26841</v>
      </c>
      <c r="K76" s="1">
        <f t="shared" si="26"/>
        <v>24400.909090909092</v>
      </c>
      <c r="L76" s="1">
        <f t="shared" si="27"/>
        <v>2440.090909090909</v>
      </c>
      <c r="M76" s="8">
        <f t="shared" si="28"/>
        <v>9.0909090909090912E-2</v>
      </c>
      <c r="N76" s="1" t="s">
        <v>8</v>
      </c>
      <c r="O76" s="1">
        <v>1</v>
      </c>
      <c r="P76" s="1" t="s">
        <v>48</v>
      </c>
      <c r="Q76" s="1">
        <v>11670</v>
      </c>
      <c r="R76" s="1">
        <v>26841</v>
      </c>
    </row>
    <row r="77" spans="1:18">
      <c r="A77" s="1">
        <f t="shared" si="25"/>
        <v>76</v>
      </c>
      <c r="B77" s="1" t="s">
        <v>55</v>
      </c>
      <c r="C77" s="1" t="s">
        <v>14</v>
      </c>
      <c r="D77" s="1" t="s">
        <v>22</v>
      </c>
      <c r="E77" s="1" t="s">
        <v>49</v>
      </c>
      <c r="F77" s="21" t="s">
        <v>107</v>
      </c>
      <c r="G77" s="1" t="s">
        <v>119</v>
      </c>
      <c r="H77" s="1">
        <v>17.580326299999999</v>
      </c>
      <c r="I77" s="5">
        <v>33.969427600000003</v>
      </c>
      <c r="J77" s="1">
        <v>26841</v>
      </c>
      <c r="K77" s="1">
        <f t="shared" si="26"/>
        <v>24400.909090909092</v>
      </c>
      <c r="L77" s="1">
        <f t="shared" si="27"/>
        <v>2440.090909090909</v>
      </c>
      <c r="M77" s="8">
        <f t="shared" si="28"/>
        <v>9.0909090909090912E-2</v>
      </c>
      <c r="N77" s="1" t="s">
        <v>8</v>
      </c>
      <c r="O77" s="1">
        <v>0</v>
      </c>
      <c r="P77" s="1" t="s">
        <v>48</v>
      </c>
      <c r="Q77" s="1">
        <v>11670</v>
      </c>
      <c r="R77" s="1">
        <v>26841</v>
      </c>
    </row>
    <row r="78" spans="1:18">
      <c r="A78" s="1">
        <f t="shared" si="25"/>
        <v>77</v>
      </c>
      <c r="B78" s="1" t="s">
        <v>55</v>
      </c>
      <c r="C78" s="1" t="s">
        <v>14</v>
      </c>
      <c r="D78" s="1" t="s">
        <v>22</v>
      </c>
      <c r="E78" s="1" t="s">
        <v>49</v>
      </c>
      <c r="F78" s="21" t="s">
        <v>107</v>
      </c>
      <c r="G78" s="1" t="s">
        <v>119</v>
      </c>
      <c r="H78" s="1">
        <v>17.580326299999999</v>
      </c>
      <c r="I78" s="5">
        <v>33.969427600000003</v>
      </c>
      <c r="J78" s="1">
        <v>26841</v>
      </c>
      <c r="K78" s="1">
        <f t="shared" si="26"/>
        <v>24400.909090909092</v>
      </c>
      <c r="L78" s="1">
        <f t="shared" si="27"/>
        <v>2440.090909090909</v>
      </c>
      <c r="M78" s="8">
        <f t="shared" si="28"/>
        <v>9.0909090909090912E-2</v>
      </c>
      <c r="N78" s="1" t="s">
        <v>8</v>
      </c>
      <c r="O78" s="1">
        <v>0</v>
      </c>
      <c r="P78" s="1" t="s">
        <v>48</v>
      </c>
      <c r="Q78" s="1">
        <v>11670</v>
      </c>
      <c r="R78" s="1">
        <v>26841</v>
      </c>
    </row>
    <row r="79" spans="1:18">
      <c r="A79" s="1">
        <f t="shared" si="25"/>
        <v>78</v>
      </c>
      <c r="B79" s="1" t="s">
        <v>55</v>
      </c>
      <c r="C79" s="1" t="s">
        <v>14</v>
      </c>
      <c r="D79" s="1" t="s">
        <v>22</v>
      </c>
      <c r="E79" s="1" t="s">
        <v>49</v>
      </c>
      <c r="F79" s="21" t="s">
        <v>107</v>
      </c>
      <c r="G79" s="10" t="s">
        <v>120</v>
      </c>
      <c r="I79" s="5"/>
      <c r="J79" s="1">
        <v>33223.5</v>
      </c>
      <c r="K79" s="1">
        <f t="shared" si="26"/>
        <v>33223.5</v>
      </c>
      <c r="L79" s="1">
        <f t="shared" si="27"/>
        <v>0</v>
      </c>
      <c r="M79" s="1">
        <f>0/11</f>
        <v>0</v>
      </c>
      <c r="N79" s="1" t="s">
        <v>8</v>
      </c>
      <c r="O79" s="1">
        <v>0</v>
      </c>
      <c r="P79" s="1" t="s">
        <v>48</v>
      </c>
      <c r="Q79" s="1">
        <v>14445</v>
      </c>
      <c r="R79" s="1">
        <v>33223.5</v>
      </c>
    </row>
    <row r="80" spans="1:18">
      <c r="A80" s="1">
        <f t="shared" si="25"/>
        <v>79</v>
      </c>
      <c r="B80" s="1" t="s">
        <v>55</v>
      </c>
      <c r="C80" s="1" t="s">
        <v>14</v>
      </c>
      <c r="D80" s="1" t="s">
        <v>22</v>
      </c>
      <c r="E80" s="1" t="s">
        <v>49</v>
      </c>
      <c r="F80" s="21" t="s">
        <v>107</v>
      </c>
      <c r="G80" s="10" t="s">
        <v>120</v>
      </c>
      <c r="J80" s="1">
        <v>33223.5</v>
      </c>
      <c r="K80" s="1">
        <f t="shared" ref="K80:K90" si="29">J80-L80</f>
        <v>33223.5</v>
      </c>
      <c r="L80" s="1">
        <f t="shared" ref="L80:L90" si="30">M80*J80</f>
        <v>0</v>
      </c>
      <c r="M80" s="1">
        <f t="shared" ref="M80:M89" si="31">0/11</f>
        <v>0</v>
      </c>
      <c r="N80" s="1" t="s">
        <v>8</v>
      </c>
      <c r="O80" s="1">
        <v>0</v>
      </c>
      <c r="P80" s="1" t="s">
        <v>48</v>
      </c>
      <c r="Q80" s="1">
        <v>14445</v>
      </c>
      <c r="R80" s="1">
        <v>33223.5</v>
      </c>
    </row>
    <row r="81" spans="1:18">
      <c r="A81" s="1">
        <f t="shared" si="25"/>
        <v>80</v>
      </c>
      <c r="B81" s="1" t="s">
        <v>55</v>
      </c>
      <c r="C81" s="1" t="s">
        <v>14</v>
      </c>
      <c r="D81" s="1" t="s">
        <v>22</v>
      </c>
      <c r="E81" s="1" t="s">
        <v>49</v>
      </c>
      <c r="F81" s="21" t="s">
        <v>107</v>
      </c>
      <c r="G81" s="10" t="s">
        <v>120</v>
      </c>
      <c r="J81" s="1">
        <v>33223.5</v>
      </c>
      <c r="K81" s="1">
        <f t="shared" si="29"/>
        <v>33223.5</v>
      </c>
      <c r="L81" s="1">
        <f t="shared" si="30"/>
        <v>0</v>
      </c>
      <c r="M81" s="1">
        <f t="shared" si="31"/>
        <v>0</v>
      </c>
      <c r="N81" s="1" t="s">
        <v>8</v>
      </c>
      <c r="O81" s="1">
        <v>0</v>
      </c>
      <c r="P81" s="1" t="s">
        <v>48</v>
      </c>
      <c r="Q81" s="1">
        <v>14445</v>
      </c>
      <c r="R81" s="1">
        <v>33223.5</v>
      </c>
    </row>
    <row r="82" spans="1:18">
      <c r="A82" s="1">
        <f t="shared" si="25"/>
        <v>81</v>
      </c>
      <c r="B82" s="1" t="s">
        <v>55</v>
      </c>
      <c r="C82" s="1" t="s">
        <v>14</v>
      </c>
      <c r="D82" s="1" t="s">
        <v>22</v>
      </c>
      <c r="E82" s="1" t="s">
        <v>49</v>
      </c>
      <c r="F82" s="21" t="s">
        <v>107</v>
      </c>
      <c r="G82" s="10" t="s">
        <v>120</v>
      </c>
      <c r="J82" s="1">
        <v>33223.5</v>
      </c>
      <c r="K82" s="1">
        <f t="shared" si="29"/>
        <v>33223.5</v>
      </c>
      <c r="L82" s="1">
        <f t="shared" si="30"/>
        <v>0</v>
      </c>
      <c r="M82" s="1">
        <f t="shared" si="31"/>
        <v>0</v>
      </c>
      <c r="N82" s="1" t="s">
        <v>8</v>
      </c>
      <c r="O82" s="1">
        <v>0</v>
      </c>
      <c r="P82" s="1" t="s">
        <v>48</v>
      </c>
      <c r="Q82" s="1">
        <v>14445</v>
      </c>
      <c r="R82" s="1">
        <v>33223.5</v>
      </c>
    </row>
    <row r="83" spans="1:18">
      <c r="A83" s="1">
        <f t="shared" si="25"/>
        <v>82</v>
      </c>
      <c r="B83" s="1" t="s">
        <v>55</v>
      </c>
      <c r="C83" s="1" t="s">
        <v>14</v>
      </c>
      <c r="D83" s="1" t="s">
        <v>22</v>
      </c>
      <c r="E83" s="1" t="s">
        <v>49</v>
      </c>
      <c r="F83" s="21" t="s">
        <v>107</v>
      </c>
      <c r="G83" s="10" t="s">
        <v>120</v>
      </c>
      <c r="J83" s="1">
        <v>33223.5</v>
      </c>
      <c r="K83" s="1">
        <f t="shared" si="29"/>
        <v>33223.5</v>
      </c>
      <c r="L83" s="1">
        <f t="shared" si="30"/>
        <v>0</v>
      </c>
      <c r="M83" s="1">
        <f t="shared" si="31"/>
        <v>0</v>
      </c>
      <c r="N83" s="1" t="s">
        <v>8</v>
      </c>
      <c r="O83" s="1">
        <v>0</v>
      </c>
      <c r="P83" s="1" t="s">
        <v>48</v>
      </c>
      <c r="Q83" s="1">
        <v>14445</v>
      </c>
      <c r="R83" s="1">
        <v>33223.5</v>
      </c>
    </row>
    <row r="84" spans="1:18">
      <c r="A84" s="1">
        <f t="shared" si="25"/>
        <v>83</v>
      </c>
      <c r="B84" s="1" t="s">
        <v>55</v>
      </c>
      <c r="C84" s="1" t="s">
        <v>14</v>
      </c>
      <c r="D84" s="1" t="s">
        <v>22</v>
      </c>
      <c r="E84" s="1" t="s">
        <v>49</v>
      </c>
      <c r="F84" s="21" t="s">
        <v>107</v>
      </c>
      <c r="G84" s="10" t="s">
        <v>120</v>
      </c>
      <c r="J84" s="1">
        <v>33223.5</v>
      </c>
      <c r="K84" s="1">
        <f t="shared" si="29"/>
        <v>33223.5</v>
      </c>
      <c r="L84" s="1">
        <f t="shared" si="30"/>
        <v>0</v>
      </c>
      <c r="M84" s="1">
        <f t="shared" si="31"/>
        <v>0</v>
      </c>
      <c r="N84" s="1" t="s">
        <v>8</v>
      </c>
      <c r="O84" s="1">
        <v>0</v>
      </c>
      <c r="P84" s="1" t="s">
        <v>48</v>
      </c>
      <c r="Q84" s="1">
        <v>14445</v>
      </c>
      <c r="R84" s="1">
        <v>33223.5</v>
      </c>
    </row>
    <row r="85" spans="1:18">
      <c r="A85" s="1">
        <f t="shared" si="25"/>
        <v>84</v>
      </c>
      <c r="B85" s="1" t="s">
        <v>55</v>
      </c>
      <c r="C85" s="1" t="s">
        <v>14</v>
      </c>
      <c r="D85" s="1" t="s">
        <v>22</v>
      </c>
      <c r="E85" s="1" t="s">
        <v>49</v>
      </c>
      <c r="F85" s="21" t="s">
        <v>107</v>
      </c>
      <c r="G85" s="10" t="s">
        <v>120</v>
      </c>
      <c r="J85" s="1">
        <v>33223.5</v>
      </c>
      <c r="K85" s="1">
        <f t="shared" si="29"/>
        <v>33223.5</v>
      </c>
      <c r="L85" s="1">
        <f t="shared" si="30"/>
        <v>0</v>
      </c>
      <c r="M85" s="1">
        <f t="shared" si="31"/>
        <v>0</v>
      </c>
      <c r="N85" s="1" t="s">
        <v>8</v>
      </c>
      <c r="O85" s="1">
        <v>0</v>
      </c>
      <c r="P85" s="1" t="s">
        <v>48</v>
      </c>
      <c r="Q85" s="1">
        <v>14445</v>
      </c>
      <c r="R85" s="1">
        <v>33223.5</v>
      </c>
    </row>
    <row r="86" spans="1:18">
      <c r="A86" s="1">
        <f t="shared" si="25"/>
        <v>85</v>
      </c>
      <c r="B86" s="1" t="s">
        <v>55</v>
      </c>
      <c r="C86" s="1" t="s">
        <v>14</v>
      </c>
      <c r="D86" s="1" t="s">
        <v>22</v>
      </c>
      <c r="E86" s="1" t="s">
        <v>49</v>
      </c>
      <c r="F86" s="21" t="s">
        <v>107</v>
      </c>
      <c r="G86" s="10" t="s">
        <v>120</v>
      </c>
      <c r="J86" s="1">
        <v>33223.5</v>
      </c>
      <c r="K86" s="1">
        <f t="shared" si="29"/>
        <v>33223.5</v>
      </c>
      <c r="L86" s="1">
        <f t="shared" si="30"/>
        <v>0</v>
      </c>
      <c r="M86" s="1">
        <f t="shared" si="31"/>
        <v>0</v>
      </c>
      <c r="N86" s="1" t="s">
        <v>8</v>
      </c>
      <c r="O86" s="1">
        <v>0</v>
      </c>
      <c r="P86" s="1" t="s">
        <v>48</v>
      </c>
      <c r="Q86" s="1">
        <v>14445</v>
      </c>
      <c r="R86" s="1">
        <v>33223.5</v>
      </c>
    </row>
    <row r="87" spans="1:18">
      <c r="A87" s="1">
        <f t="shared" si="25"/>
        <v>86</v>
      </c>
      <c r="B87" s="1" t="s">
        <v>55</v>
      </c>
      <c r="C87" s="1" t="s">
        <v>14</v>
      </c>
      <c r="D87" s="1" t="s">
        <v>22</v>
      </c>
      <c r="E87" s="1" t="s">
        <v>49</v>
      </c>
      <c r="F87" s="21" t="s">
        <v>107</v>
      </c>
      <c r="G87" s="10" t="s">
        <v>120</v>
      </c>
      <c r="J87" s="1">
        <v>33223.5</v>
      </c>
      <c r="K87" s="1">
        <f t="shared" si="29"/>
        <v>33223.5</v>
      </c>
      <c r="L87" s="1">
        <f t="shared" si="30"/>
        <v>0</v>
      </c>
      <c r="M87" s="1">
        <f t="shared" si="31"/>
        <v>0</v>
      </c>
      <c r="N87" s="1" t="s">
        <v>8</v>
      </c>
      <c r="O87" s="1">
        <v>0</v>
      </c>
      <c r="P87" s="1" t="s">
        <v>48</v>
      </c>
      <c r="Q87" s="1">
        <v>14445</v>
      </c>
      <c r="R87" s="1">
        <v>33223.5</v>
      </c>
    </row>
    <row r="88" spans="1:18">
      <c r="A88" s="1">
        <f t="shared" si="25"/>
        <v>87</v>
      </c>
      <c r="B88" s="1" t="s">
        <v>55</v>
      </c>
      <c r="C88" s="1" t="s">
        <v>14</v>
      </c>
      <c r="D88" s="1" t="s">
        <v>22</v>
      </c>
      <c r="E88" s="1" t="s">
        <v>49</v>
      </c>
      <c r="F88" s="21" t="s">
        <v>107</v>
      </c>
      <c r="G88" s="10" t="s">
        <v>120</v>
      </c>
      <c r="J88" s="1">
        <v>33223.5</v>
      </c>
      <c r="K88" s="1">
        <f t="shared" si="29"/>
        <v>33223.5</v>
      </c>
      <c r="L88" s="1">
        <f t="shared" si="30"/>
        <v>0</v>
      </c>
      <c r="M88" s="1">
        <f t="shared" si="31"/>
        <v>0</v>
      </c>
      <c r="N88" s="1" t="s">
        <v>8</v>
      </c>
      <c r="O88" s="1">
        <v>0</v>
      </c>
      <c r="P88" s="1" t="s">
        <v>48</v>
      </c>
      <c r="Q88" s="1">
        <v>14445</v>
      </c>
      <c r="R88" s="1">
        <v>33223.5</v>
      </c>
    </row>
    <row r="89" spans="1:18">
      <c r="A89" s="1">
        <f t="shared" si="25"/>
        <v>88</v>
      </c>
      <c r="B89" s="1" t="s">
        <v>55</v>
      </c>
      <c r="C89" s="1" t="s">
        <v>14</v>
      </c>
      <c r="D89" s="1" t="s">
        <v>22</v>
      </c>
      <c r="E89" s="1" t="s">
        <v>49</v>
      </c>
      <c r="F89" s="21" t="s">
        <v>107</v>
      </c>
      <c r="G89" s="10" t="s">
        <v>120</v>
      </c>
      <c r="J89" s="1">
        <v>33223.5</v>
      </c>
      <c r="K89" s="1">
        <f t="shared" si="29"/>
        <v>33223.5</v>
      </c>
      <c r="L89" s="1">
        <f t="shared" si="30"/>
        <v>0</v>
      </c>
      <c r="M89" s="1">
        <f t="shared" si="31"/>
        <v>0</v>
      </c>
      <c r="N89" s="1" t="s">
        <v>8</v>
      </c>
      <c r="O89" s="1">
        <v>0</v>
      </c>
      <c r="P89" s="1" t="s">
        <v>48</v>
      </c>
      <c r="Q89" s="1">
        <v>14445</v>
      </c>
      <c r="R89" s="1">
        <v>33223.5</v>
      </c>
    </row>
    <row r="90" spans="1:18">
      <c r="A90" s="1">
        <f t="shared" si="25"/>
        <v>89</v>
      </c>
      <c r="B90" s="1" t="s">
        <v>55</v>
      </c>
      <c r="C90" s="1" t="s">
        <v>14</v>
      </c>
      <c r="D90" s="1" t="s">
        <v>22</v>
      </c>
      <c r="E90" s="1" t="s">
        <v>49</v>
      </c>
      <c r="F90" s="21" t="s">
        <v>108</v>
      </c>
      <c r="G90" s="1" t="s">
        <v>121</v>
      </c>
      <c r="H90" s="1">
        <v>16.6742682</v>
      </c>
      <c r="I90" s="5">
        <v>33.4495644</v>
      </c>
      <c r="J90" s="1">
        <v>64022.8</v>
      </c>
      <c r="K90" s="1">
        <f t="shared" si="29"/>
        <v>64022.8</v>
      </c>
      <c r="L90" s="1">
        <f t="shared" si="30"/>
        <v>0</v>
      </c>
      <c r="M90" s="1">
        <f>0/22</f>
        <v>0</v>
      </c>
      <c r="N90" s="1" t="s">
        <v>8</v>
      </c>
      <c r="O90" s="1">
        <v>0</v>
      </c>
      <c r="P90" s="1" t="s">
        <v>48</v>
      </c>
      <c r="Q90" s="1">
        <v>27836</v>
      </c>
      <c r="R90" s="1">
        <v>64022.8</v>
      </c>
    </row>
    <row r="91" spans="1:18">
      <c r="A91" s="1">
        <f t="shared" si="25"/>
        <v>90</v>
      </c>
      <c r="B91" s="1" t="s">
        <v>55</v>
      </c>
      <c r="C91" s="1" t="s">
        <v>14</v>
      </c>
      <c r="D91" s="1" t="s">
        <v>22</v>
      </c>
      <c r="E91" s="1" t="s">
        <v>49</v>
      </c>
      <c r="F91" s="21" t="s">
        <v>108</v>
      </c>
      <c r="G91" s="1" t="s">
        <v>121</v>
      </c>
      <c r="H91" s="1">
        <v>16.6742682</v>
      </c>
      <c r="I91" s="5">
        <v>33.4495644</v>
      </c>
      <c r="J91" s="1">
        <v>64022.8</v>
      </c>
      <c r="K91" s="1">
        <f t="shared" ref="K91:K112" si="32">J91-L91</f>
        <v>64022.8</v>
      </c>
      <c r="L91" s="1">
        <f t="shared" ref="L91:L112" si="33">M91*J91</f>
        <v>0</v>
      </c>
      <c r="M91" s="1">
        <f t="shared" ref="M91:M111" si="34">0/22</f>
        <v>0</v>
      </c>
      <c r="N91" s="1" t="s">
        <v>8</v>
      </c>
      <c r="O91" s="1">
        <v>0</v>
      </c>
      <c r="P91" s="1" t="s">
        <v>48</v>
      </c>
      <c r="Q91" s="1">
        <v>27836</v>
      </c>
      <c r="R91" s="1">
        <v>64022.8</v>
      </c>
    </row>
    <row r="92" spans="1:18">
      <c r="A92" s="1">
        <f t="shared" si="25"/>
        <v>91</v>
      </c>
      <c r="B92" s="1" t="s">
        <v>55</v>
      </c>
      <c r="C92" s="1" t="s">
        <v>14</v>
      </c>
      <c r="D92" s="1" t="s">
        <v>22</v>
      </c>
      <c r="E92" s="1" t="s">
        <v>49</v>
      </c>
      <c r="F92" s="21" t="s">
        <v>108</v>
      </c>
      <c r="G92" s="1" t="s">
        <v>121</v>
      </c>
      <c r="H92" s="1">
        <v>16.6742682</v>
      </c>
      <c r="I92" s="5">
        <v>33.4495644</v>
      </c>
      <c r="J92" s="1">
        <v>64022.8</v>
      </c>
      <c r="K92" s="1">
        <f t="shared" si="32"/>
        <v>64022.8</v>
      </c>
      <c r="L92" s="1">
        <f t="shared" si="33"/>
        <v>0</v>
      </c>
      <c r="M92" s="1">
        <f t="shared" si="34"/>
        <v>0</v>
      </c>
      <c r="N92" s="1" t="s">
        <v>8</v>
      </c>
      <c r="O92" s="1">
        <v>0</v>
      </c>
      <c r="P92" s="1" t="s">
        <v>48</v>
      </c>
      <c r="Q92" s="1">
        <v>27836</v>
      </c>
      <c r="R92" s="1">
        <v>64022.8</v>
      </c>
    </row>
    <row r="93" spans="1:18">
      <c r="A93" s="1">
        <f t="shared" si="25"/>
        <v>92</v>
      </c>
      <c r="B93" s="1" t="s">
        <v>55</v>
      </c>
      <c r="C93" s="1" t="s">
        <v>14</v>
      </c>
      <c r="D93" s="1" t="s">
        <v>22</v>
      </c>
      <c r="E93" s="1" t="s">
        <v>49</v>
      </c>
      <c r="F93" s="21" t="s">
        <v>108</v>
      </c>
      <c r="G93" s="1" t="s">
        <v>121</v>
      </c>
      <c r="H93" s="1">
        <v>16.6742682</v>
      </c>
      <c r="I93" s="5">
        <v>33.4495644</v>
      </c>
      <c r="J93" s="1">
        <v>64022.8</v>
      </c>
      <c r="K93" s="1">
        <f t="shared" si="32"/>
        <v>64022.8</v>
      </c>
      <c r="L93" s="1">
        <f t="shared" si="33"/>
        <v>0</v>
      </c>
      <c r="M93" s="1">
        <f t="shared" si="34"/>
        <v>0</v>
      </c>
      <c r="N93" s="1" t="s">
        <v>8</v>
      </c>
      <c r="O93" s="1">
        <v>0</v>
      </c>
      <c r="P93" s="1" t="s">
        <v>48</v>
      </c>
      <c r="Q93" s="1">
        <v>27836</v>
      </c>
      <c r="R93" s="1">
        <v>64022.8</v>
      </c>
    </row>
    <row r="94" spans="1:18">
      <c r="A94" s="1">
        <f t="shared" si="25"/>
        <v>93</v>
      </c>
      <c r="B94" s="1" t="s">
        <v>55</v>
      </c>
      <c r="C94" s="1" t="s">
        <v>14</v>
      </c>
      <c r="D94" s="1" t="s">
        <v>22</v>
      </c>
      <c r="E94" s="1" t="s">
        <v>49</v>
      </c>
      <c r="F94" s="21" t="s">
        <v>108</v>
      </c>
      <c r="G94" s="1" t="s">
        <v>121</v>
      </c>
      <c r="H94" s="1">
        <v>16.6742682</v>
      </c>
      <c r="I94" s="5">
        <v>33.4495644</v>
      </c>
      <c r="J94" s="1">
        <v>64022.8</v>
      </c>
      <c r="K94" s="1">
        <f t="shared" si="32"/>
        <v>64022.8</v>
      </c>
      <c r="L94" s="1">
        <f t="shared" si="33"/>
        <v>0</v>
      </c>
      <c r="M94" s="1">
        <f t="shared" si="34"/>
        <v>0</v>
      </c>
      <c r="N94" s="1" t="s">
        <v>8</v>
      </c>
      <c r="O94" s="1">
        <v>0</v>
      </c>
      <c r="P94" s="1" t="s">
        <v>48</v>
      </c>
      <c r="Q94" s="1">
        <v>27836</v>
      </c>
      <c r="R94" s="1">
        <v>64022.8</v>
      </c>
    </row>
    <row r="95" spans="1:18">
      <c r="A95" s="1">
        <f t="shared" si="25"/>
        <v>94</v>
      </c>
      <c r="B95" s="1" t="s">
        <v>55</v>
      </c>
      <c r="C95" s="1" t="s">
        <v>14</v>
      </c>
      <c r="D95" s="1" t="s">
        <v>22</v>
      </c>
      <c r="E95" s="1" t="s">
        <v>49</v>
      </c>
      <c r="F95" s="21" t="s">
        <v>108</v>
      </c>
      <c r="G95" s="1" t="s">
        <v>121</v>
      </c>
      <c r="H95" s="1">
        <v>16.6742682</v>
      </c>
      <c r="I95" s="5">
        <v>33.4495644</v>
      </c>
      <c r="J95" s="1">
        <v>64022.8</v>
      </c>
      <c r="K95" s="1">
        <f t="shared" si="32"/>
        <v>64022.8</v>
      </c>
      <c r="L95" s="1">
        <f t="shared" si="33"/>
        <v>0</v>
      </c>
      <c r="M95" s="1">
        <f t="shared" si="34"/>
        <v>0</v>
      </c>
      <c r="N95" s="1" t="s">
        <v>8</v>
      </c>
      <c r="O95" s="1">
        <v>0</v>
      </c>
      <c r="P95" s="1" t="s">
        <v>48</v>
      </c>
      <c r="Q95" s="1">
        <v>27836</v>
      </c>
      <c r="R95" s="1">
        <v>64022.8</v>
      </c>
    </row>
    <row r="96" spans="1:18">
      <c r="A96" s="1">
        <f t="shared" si="25"/>
        <v>95</v>
      </c>
      <c r="B96" s="1" t="s">
        <v>55</v>
      </c>
      <c r="C96" s="1" t="s">
        <v>14</v>
      </c>
      <c r="D96" s="1" t="s">
        <v>22</v>
      </c>
      <c r="E96" s="1" t="s">
        <v>49</v>
      </c>
      <c r="F96" s="21" t="s">
        <v>108</v>
      </c>
      <c r="G96" s="1" t="s">
        <v>121</v>
      </c>
      <c r="H96" s="1">
        <v>16.6742682</v>
      </c>
      <c r="I96" s="5">
        <v>33.4495644</v>
      </c>
      <c r="J96" s="1">
        <v>64022.8</v>
      </c>
      <c r="K96" s="1">
        <f t="shared" si="32"/>
        <v>64022.8</v>
      </c>
      <c r="L96" s="1">
        <f t="shared" si="33"/>
        <v>0</v>
      </c>
      <c r="M96" s="1">
        <f t="shared" si="34"/>
        <v>0</v>
      </c>
      <c r="N96" s="1" t="s">
        <v>8</v>
      </c>
      <c r="O96" s="1">
        <v>0</v>
      </c>
      <c r="P96" s="1" t="s">
        <v>48</v>
      </c>
      <c r="Q96" s="1">
        <v>27836</v>
      </c>
      <c r="R96" s="1">
        <v>64022.8</v>
      </c>
    </row>
    <row r="97" spans="1:18">
      <c r="A97" s="1">
        <f t="shared" si="25"/>
        <v>96</v>
      </c>
      <c r="B97" s="1" t="s">
        <v>55</v>
      </c>
      <c r="C97" s="1" t="s">
        <v>14</v>
      </c>
      <c r="D97" s="1" t="s">
        <v>22</v>
      </c>
      <c r="E97" s="1" t="s">
        <v>49</v>
      </c>
      <c r="F97" s="21" t="s">
        <v>108</v>
      </c>
      <c r="G97" s="1" t="s">
        <v>121</v>
      </c>
      <c r="H97" s="1">
        <v>16.6742682</v>
      </c>
      <c r="I97" s="5">
        <v>33.4495644</v>
      </c>
      <c r="J97" s="1">
        <v>64022.8</v>
      </c>
      <c r="K97" s="1">
        <f t="shared" si="32"/>
        <v>64022.8</v>
      </c>
      <c r="L97" s="1">
        <f t="shared" si="33"/>
        <v>0</v>
      </c>
      <c r="M97" s="1">
        <f t="shared" si="34"/>
        <v>0</v>
      </c>
      <c r="N97" s="1" t="s">
        <v>8</v>
      </c>
      <c r="O97" s="1">
        <v>0</v>
      </c>
      <c r="P97" s="1" t="s">
        <v>48</v>
      </c>
      <c r="Q97" s="1">
        <v>27836</v>
      </c>
      <c r="R97" s="1">
        <v>64022.8</v>
      </c>
    </row>
    <row r="98" spans="1:18">
      <c r="A98" s="1">
        <f t="shared" si="25"/>
        <v>97</v>
      </c>
      <c r="B98" s="1" t="s">
        <v>55</v>
      </c>
      <c r="C98" s="1" t="s">
        <v>14</v>
      </c>
      <c r="D98" s="1" t="s">
        <v>22</v>
      </c>
      <c r="E98" s="1" t="s">
        <v>49</v>
      </c>
      <c r="F98" s="21" t="s">
        <v>108</v>
      </c>
      <c r="G98" s="1" t="s">
        <v>121</v>
      </c>
      <c r="H98" s="1">
        <v>16.6742682</v>
      </c>
      <c r="I98" s="5">
        <v>33.4495644</v>
      </c>
      <c r="J98" s="1">
        <v>64022.8</v>
      </c>
      <c r="K98" s="1">
        <f t="shared" si="32"/>
        <v>64022.8</v>
      </c>
      <c r="L98" s="1">
        <f t="shared" si="33"/>
        <v>0</v>
      </c>
      <c r="M98" s="1">
        <f t="shared" si="34"/>
        <v>0</v>
      </c>
      <c r="N98" s="1" t="s">
        <v>8</v>
      </c>
      <c r="O98" s="1">
        <v>0</v>
      </c>
      <c r="P98" s="1" t="s">
        <v>48</v>
      </c>
      <c r="Q98" s="1">
        <v>27836</v>
      </c>
      <c r="R98" s="1">
        <v>64022.8</v>
      </c>
    </row>
    <row r="99" spans="1:18">
      <c r="A99" s="1">
        <f t="shared" si="25"/>
        <v>98</v>
      </c>
      <c r="B99" s="1" t="s">
        <v>55</v>
      </c>
      <c r="C99" s="1" t="s">
        <v>14</v>
      </c>
      <c r="D99" s="1" t="s">
        <v>22</v>
      </c>
      <c r="E99" s="1" t="s">
        <v>49</v>
      </c>
      <c r="F99" s="21" t="s">
        <v>108</v>
      </c>
      <c r="G99" s="1" t="s">
        <v>121</v>
      </c>
      <c r="H99" s="1">
        <v>16.6742682</v>
      </c>
      <c r="I99" s="5">
        <v>33.4495644</v>
      </c>
      <c r="J99" s="1">
        <v>64022.8</v>
      </c>
      <c r="K99" s="1">
        <f t="shared" si="32"/>
        <v>64022.8</v>
      </c>
      <c r="L99" s="1">
        <f t="shared" si="33"/>
        <v>0</v>
      </c>
      <c r="M99" s="1">
        <f t="shared" si="34"/>
        <v>0</v>
      </c>
      <c r="N99" s="1" t="s">
        <v>8</v>
      </c>
      <c r="O99" s="1">
        <v>0</v>
      </c>
      <c r="P99" s="1" t="s">
        <v>48</v>
      </c>
      <c r="Q99" s="1">
        <v>27836</v>
      </c>
      <c r="R99" s="1">
        <v>64022.8</v>
      </c>
    </row>
    <row r="100" spans="1:18">
      <c r="A100" s="1">
        <f t="shared" si="25"/>
        <v>99</v>
      </c>
      <c r="B100" s="1" t="s">
        <v>55</v>
      </c>
      <c r="C100" s="1" t="s">
        <v>14</v>
      </c>
      <c r="D100" s="1" t="s">
        <v>22</v>
      </c>
      <c r="E100" s="1" t="s">
        <v>49</v>
      </c>
      <c r="F100" s="21" t="s">
        <v>108</v>
      </c>
      <c r="G100" s="1" t="s">
        <v>121</v>
      </c>
      <c r="H100" s="1">
        <v>16.6742682</v>
      </c>
      <c r="I100" s="5">
        <v>33.4495644</v>
      </c>
      <c r="J100" s="1">
        <v>64022.8</v>
      </c>
      <c r="K100" s="1">
        <f t="shared" si="32"/>
        <v>64022.8</v>
      </c>
      <c r="L100" s="1">
        <f t="shared" si="33"/>
        <v>0</v>
      </c>
      <c r="M100" s="1">
        <f t="shared" si="34"/>
        <v>0</v>
      </c>
      <c r="N100" s="1" t="s">
        <v>8</v>
      </c>
      <c r="O100" s="1">
        <v>0</v>
      </c>
      <c r="P100" s="1" t="s">
        <v>48</v>
      </c>
      <c r="Q100" s="1">
        <v>27836</v>
      </c>
      <c r="R100" s="1">
        <v>64022.8</v>
      </c>
    </row>
    <row r="101" spans="1:18">
      <c r="A101" s="1">
        <f t="shared" si="25"/>
        <v>100</v>
      </c>
      <c r="B101" s="1" t="s">
        <v>55</v>
      </c>
      <c r="C101" s="1" t="s">
        <v>14</v>
      </c>
      <c r="D101" s="1" t="s">
        <v>22</v>
      </c>
      <c r="E101" s="1" t="s">
        <v>49</v>
      </c>
      <c r="F101" s="21" t="s">
        <v>108</v>
      </c>
      <c r="G101" s="1" t="s">
        <v>121</v>
      </c>
      <c r="H101" s="1">
        <v>16.6742682</v>
      </c>
      <c r="I101" s="5">
        <v>33.4495644</v>
      </c>
      <c r="J101" s="1">
        <v>64022.8</v>
      </c>
      <c r="K101" s="1">
        <f t="shared" si="32"/>
        <v>64022.8</v>
      </c>
      <c r="L101" s="1">
        <f t="shared" si="33"/>
        <v>0</v>
      </c>
      <c r="M101" s="1">
        <f t="shared" si="34"/>
        <v>0</v>
      </c>
      <c r="N101" s="1" t="s">
        <v>8</v>
      </c>
      <c r="O101" s="1">
        <v>0</v>
      </c>
      <c r="P101" s="1" t="s">
        <v>48</v>
      </c>
      <c r="Q101" s="1">
        <v>27836</v>
      </c>
      <c r="R101" s="1">
        <v>64022.8</v>
      </c>
    </row>
    <row r="102" spans="1:18">
      <c r="A102" s="1">
        <f t="shared" si="25"/>
        <v>101</v>
      </c>
      <c r="B102" s="1" t="s">
        <v>55</v>
      </c>
      <c r="C102" s="1" t="s">
        <v>14</v>
      </c>
      <c r="D102" s="1" t="s">
        <v>22</v>
      </c>
      <c r="E102" s="1" t="s">
        <v>49</v>
      </c>
      <c r="F102" s="21" t="s">
        <v>108</v>
      </c>
      <c r="G102" s="1" t="s">
        <v>121</v>
      </c>
      <c r="H102" s="1">
        <v>16.6742682</v>
      </c>
      <c r="I102" s="5">
        <v>33.4495644</v>
      </c>
      <c r="J102" s="1">
        <v>64022.8</v>
      </c>
      <c r="K102" s="1">
        <f t="shared" si="32"/>
        <v>64022.8</v>
      </c>
      <c r="L102" s="1">
        <f t="shared" si="33"/>
        <v>0</v>
      </c>
      <c r="M102" s="1">
        <f t="shared" si="34"/>
        <v>0</v>
      </c>
      <c r="N102" s="1" t="s">
        <v>8</v>
      </c>
      <c r="O102" s="1">
        <v>0</v>
      </c>
      <c r="P102" s="1" t="s">
        <v>48</v>
      </c>
      <c r="Q102" s="1">
        <v>27836</v>
      </c>
      <c r="R102" s="1">
        <v>64022.8</v>
      </c>
    </row>
    <row r="103" spans="1:18">
      <c r="A103" s="1">
        <f t="shared" si="25"/>
        <v>102</v>
      </c>
      <c r="B103" s="1" t="s">
        <v>55</v>
      </c>
      <c r="C103" s="1" t="s">
        <v>14</v>
      </c>
      <c r="D103" s="1" t="s">
        <v>22</v>
      </c>
      <c r="E103" s="1" t="s">
        <v>49</v>
      </c>
      <c r="F103" s="21" t="s">
        <v>108</v>
      </c>
      <c r="G103" s="1" t="s">
        <v>121</v>
      </c>
      <c r="H103" s="1">
        <v>16.6742682</v>
      </c>
      <c r="I103" s="5">
        <v>33.4495644</v>
      </c>
      <c r="J103" s="1">
        <v>64022.8</v>
      </c>
      <c r="K103" s="1">
        <f t="shared" si="32"/>
        <v>64022.8</v>
      </c>
      <c r="L103" s="1">
        <f t="shared" si="33"/>
        <v>0</v>
      </c>
      <c r="M103" s="1">
        <f t="shared" si="34"/>
        <v>0</v>
      </c>
      <c r="N103" s="1" t="s">
        <v>8</v>
      </c>
      <c r="O103" s="1">
        <v>0</v>
      </c>
      <c r="P103" s="1" t="s">
        <v>48</v>
      </c>
      <c r="Q103" s="1">
        <v>27836</v>
      </c>
      <c r="R103" s="1">
        <v>64022.8</v>
      </c>
    </row>
    <row r="104" spans="1:18">
      <c r="A104" s="1">
        <f t="shared" si="25"/>
        <v>103</v>
      </c>
      <c r="B104" s="1" t="s">
        <v>55</v>
      </c>
      <c r="C104" s="1" t="s">
        <v>14</v>
      </c>
      <c r="D104" s="1" t="s">
        <v>22</v>
      </c>
      <c r="E104" s="1" t="s">
        <v>49</v>
      </c>
      <c r="F104" s="21" t="s">
        <v>108</v>
      </c>
      <c r="G104" s="1" t="s">
        <v>121</v>
      </c>
      <c r="H104" s="1">
        <v>16.6742682</v>
      </c>
      <c r="I104" s="5">
        <v>33.4495644</v>
      </c>
      <c r="J104" s="1">
        <v>64022.8</v>
      </c>
      <c r="K104" s="1">
        <f t="shared" si="32"/>
        <v>64022.8</v>
      </c>
      <c r="L104" s="1">
        <f t="shared" si="33"/>
        <v>0</v>
      </c>
      <c r="M104" s="1">
        <f t="shared" si="34"/>
        <v>0</v>
      </c>
      <c r="N104" s="1" t="s">
        <v>8</v>
      </c>
      <c r="O104" s="1">
        <v>0</v>
      </c>
      <c r="P104" s="1" t="s">
        <v>48</v>
      </c>
      <c r="Q104" s="1">
        <v>27836</v>
      </c>
      <c r="R104" s="1">
        <v>64022.8</v>
      </c>
    </row>
    <row r="105" spans="1:18">
      <c r="A105" s="1">
        <f t="shared" si="25"/>
        <v>104</v>
      </c>
      <c r="B105" s="1" t="s">
        <v>55</v>
      </c>
      <c r="C105" s="1" t="s">
        <v>14</v>
      </c>
      <c r="D105" s="1" t="s">
        <v>22</v>
      </c>
      <c r="E105" s="1" t="s">
        <v>49</v>
      </c>
      <c r="F105" s="21" t="s">
        <v>108</v>
      </c>
      <c r="G105" s="1" t="s">
        <v>121</v>
      </c>
      <c r="H105" s="1">
        <v>16.6742682</v>
      </c>
      <c r="I105" s="5">
        <v>33.4495644</v>
      </c>
      <c r="J105" s="1">
        <v>64022.8</v>
      </c>
      <c r="K105" s="1">
        <f t="shared" si="32"/>
        <v>64022.8</v>
      </c>
      <c r="L105" s="1">
        <f t="shared" si="33"/>
        <v>0</v>
      </c>
      <c r="M105" s="1">
        <f t="shared" si="34"/>
        <v>0</v>
      </c>
      <c r="N105" s="1" t="s">
        <v>8</v>
      </c>
      <c r="O105" s="1">
        <v>0</v>
      </c>
      <c r="P105" s="1" t="s">
        <v>48</v>
      </c>
      <c r="Q105" s="1">
        <v>27836</v>
      </c>
      <c r="R105" s="1">
        <v>64022.8</v>
      </c>
    </row>
    <row r="106" spans="1:18">
      <c r="A106" s="1">
        <f t="shared" si="25"/>
        <v>105</v>
      </c>
      <c r="B106" s="1" t="s">
        <v>55</v>
      </c>
      <c r="C106" s="1" t="s">
        <v>14</v>
      </c>
      <c r="D106" s="1" t="s">
        <v>22</v>
      </c>
      <c r="E106" s="1" t="s">
        <v>49</v>
      </c>
      <c r="F106" s="21" t="s">
        <v>108</v>
      </c>
      <c r="G106" s="1" t="s">
        <v>121</v>
      </c>
      <c r="H106" s="1">
        <v>16.6742682</v>
      </c>
      <c r="I106" s="5">
        <v>33.4495644</v>
      </c>
      <c r="J106" s="1">
        <v>64022.8</v>
      </c>
      <c r="K106" s="1">
        <f t="shared" si="32"/>
        <v>64022.8</v>
      </c>
      <c r="L106" s="1">
        <f t="shared" si="33"/>
        <v>0</v>
      </c>
      <c r="M106" s="1">
        <f t="shared" si="34"/>
        <v>0</v>
      </c>
      <c r="N106" s="1" t="s">
        <v>8</v>
      </c>
      <c r="O106" s="1">
        <v>0</v>
      </c>
      <c r="P106" s="1" t="s">
        <v>48</v>
      </c>
      <c r="Q106" s="1">
        <v>27836</v>
      </c>
      <c r="R106" s="1">
        <v>64022.8</v>
      </c>
    </row>
    <row r="107" spans="1:18">
      <c r="A107" s="1">
        <f>A106+1</f>
        <v>106</v>
      </c>
      <c r="B107" s="1" t="s">
        <v>55</v>
      </c>
      <c r="C107" s="1" t="s">
        <v>14</v>
      </c>
      <c r="D107" s="1" t="s">
        <v>22</v>
      </c>
      <c r="E107" s="1" t="s">
        <v>49</v>
      </c>
      <c r="F107" s="21" t="s">
        <v>108</v>
      </c>
      <c r="G107" s="1" t="s">
        <v>121</v>
      </c>
      <c r="H107" s="1">
        <v>16.6742682</v>
      </c>
      <c r="I107" s="5">
        <v>33.4495644</v>
      </c>
      <c r="J107" s="1">
        <v>64022.8</v>
      </c>
      <c r="K107" s="1">
        <f t="shared" si="32"/>
        <v>64022.8</v>
      </c>
      <c r="L107" s="1">
        <f t="shared" si="33"/>
        <v>0</v>
      </c>
      <c r="M107" s="1">
        <f t="shared" si="34"/>
        <v>0</v>
      </c>
      <c r="N107" s="1" t="s">
        <v>8</v>
      </c>
      <c r="O107" s="1">
        <v>0</v>
      </c>
      <c r="P107" s="1" t="s">
        <v>48</v>
      </c>
      <c r="Q107" s="1">
        <v>27836</v>
      </c>
      <c r="R107" s="1">
        <v>64022.8</v>
      </c>
    </row>
    <row r="108" spans="1:18">
      <c r="A108" s="1">
        <f t="shared" ref="A108:A127" si="35">A107+1</f>
        <v>107</v>
      </c>
      <c r="B108" s="1" t="s">
        <v>55</v>
      </c>
      <c r="C108" s="1" t="s">
        <v>14</v>
      </c>
      <c r="D108" s="1" t="s">
        <v>22</v>
      </c>
      <c r="E108" s="1" t="s">
        <v>49</v>
      </c>
      <c r="F108" s="21" t="s">
        <v>108</v>
      </c>
      <c r="G108" s="1" t="s">
        <v>121</v>
      </c>
      <c r="H108" s="1">
        <v>16.6742682</v>
      </c>
      <c r="I108" s="5">
        <v>33.4495644</v>
      </c>
      <c r="J108" s="1">
        <v>64022.8</v>
      </c>
      <c r="K108" s="1">
        <f t="shared" si="32"/>
        <v>64022.8</v>
      </c>
      <c r="L108" s="1">
        <f t="shared" si="33"/>
        <v>0</v>
      </c>
      <c r="M108" s="1">
        <f t="shared" si="34"/>
        <v>0</v>
      </c>
      <c r="N108" s="1" t="s">
        <v>8</v>
      </c>
      <c r="O108" s="1">
        <v>0</v>
      </c>
      <c r="P108" s="1" t="s">
        <v>48</v>
      </c>
      <c r="Q108" s="1">
        <v>27836</v>
      </c>
      <c r="R108" s="1">
        <v>64022.8</v>
      </c>
    </row>
    <row r="109" spans="1:18">
      <c r="A109" s="1">
        <f t="shared" si="35"/>
        <v>108</v>
      </c>
      <c r="B109" s="1" t="s">
        <v>55</v>
      </c>
      <c r="C109" s="1" t="s">
        <v>14</v>
      </c>
      <c r="D109" s="1" t="s">
        <v>22</v>
      </c>
      <c r="E109" s="1" t="s">
        <v>49</v>
      </c>
      <c r="F109" s="21" t="s">
        <v>108</v>
      </c>
      <c r="G109" s="1" t="s">
        <v>121</v>
      </c>
      <c r="H109" s="1">
        <v>16.6742682</v>
      </c>
      <c r="I109" s="5">
        <v>33.4495644</v>
      </c>
      <c r="J109" s="1">
        <v>64022.8</v>
      </c>
      <c r="K109" s="1">
        <f t="shared" si="32"/>
        <v>64022.8</v>
      </c>
      <c r="L109" s="1">
        <f t="shared" si="33"/>
        <v>0</v>
      </c>
      <c r="M109" s="1">
        <f t="shared" si="34"/>
        <v>0</v>
      </c>
      <c r="N109" s="1" t="s">
        <v>8</v>
      </c>
      <c r="O109" s="1">
        <v>0</v>
      </c>
      <c r="P109" s="1" t="s">
        <v>48</v>
      </c>
      <c r="Q109" s="1">
        <v>27836</v>
      </c>
      <c r="R109" s="1">
        <v>64022.8</v>
      </c>
    </row>
    <row r="110" spans="1:18">
      <c r="A110" s="1">
        <f t="shared" si="35"/>
        <v>109</v>
      </c>
      <c r="B110" s="1" t="s">
        <v>55</v>
      </c>
      <c r="C110" s="1" t="s">
        <v>14</v>
      </c>
      <c r="D110" s="1" t="s">
        <v>22</v>
      </c>
      <c r="E110" s="1" t="s">
        <v>49</v>
      </c>
      <c r="F110" s="21" t="s">
        <v>108</v>
      </c>
      <c r="G110" s="1" t="s">
        <v>121</v>
      </c>
      <c r="H110" s="1">
        <v>16.6742682</v>
      </c>
      <c r="I110" s="5">
        <v>33.4495644</v>
      </c>
      <c r="J110" s="1">
        <v>64022.8</v>
      </c>
      <c r="K110" s="1">
        <f t="shared" si="32"/>
        <v>64022.8</v>
      </c>
      <c r="L110" s="1">
        <f t="shared" si="33"/>
        <v>0</v>
      </c>
      <c r="M110" s="1">
        <f t="shared" si="34"/>
        <v>0</v>
      </c>
      <c r="N110" s="1" t="s">
        <v>8</v>
      </c>
      <c r="O110" s="1">
        <v>0</v>
      </c>
      <c r="P110" s="1" t="s">
        <v>48</v>
      </c>
      <c r="Q110" s="1">
        <v>27836</v>
      </c>
      <c r="R110" s="1">
        <v>64022.8</v>
      </c>
    </row>
    <row r="111" spans="1:18">
      <c r="A111" s="1">
        <f t="shared" si="35"/>
        <v>110</v>
      </c>
      <c r="B111" s="1" t="s">
        <v>55</v>
      </c>
      <c r="C111" s="1" t="s">
        <v>14</v>
      </c>
      <c r="D111" s="1" t="s">
        <v>22</v>
      </c>
      <c r="E111" s="1" t="s">
        <v>49</v>
      </c>
      <c r="F111" s="21" t="s">
        <v>108</v>
      </c>
      <c r="G111" s="1" t="s">
        <v>121</v>
      </c>
      <c r="H111" s="1">
        <v>16.6742682</v>
      </c>
      <c r="I111" s="5">
        <v>33.4495644</v>
      </c>
      <c r="J111" s="1">
        <v>64022.8</v>
      </c>
      <c r="K111" s="1">
        <f t="shared" si="32"/>
        <v>64022.8</v>
      </c>
      <c r="L111" s="1">
        <f t="shared" si="33"/>
        <v>0</v>
      </c>
      <c r="M111" s="1">
        <f t="shared" si="34"/>
        <v>0</v>
      </c>
      <c r="N111" s="1" t="s">
        <v>8</v>
      </c>
      <c r="O111" s="1">
        <v>0</v>
      </c>
      <c r="P111" s="1" t="s">
        <v>48</v>
      </c>
      <c r="Q111" s="1">
        <v>27836</v>
      </c>
      <c r="R111" s="1">
        <v>64022.8</v>
      </c>
    </row>
    <row r="112" spans="1:18">
      <c r="A112" s="1">
        <f t="shared" si="35"/>
        <v>111</v>
      </c>
      <c r="B112" s="1" t="s">
        <v>55</v>
      </c>
      <c r="C112" s="1" t="s">
        <v>14</v>
      </c>
      <c r="D112" s="1" t="s">
        <v>22</v>
      </c>
      <c r="E112" s="1" t="s">
        <v>49</v>
      </c>
      <c r="F112" s="21" t="s">
        <v>109</v>
      </c>
      <c r="G112" s="1" t="s">
        <v>122</v>
      </c>
      <c r="H112" s="1">
        <v>16.713206599999999</v>
      </c>
      <c r="I112" s="5">
        <v>33.362641799999999</v>
      </c>
      <c r="J112" s="1">
        <v>19632.799999999996</v>
      </c>
      <c r="K112" s="1">
        <f t="shared" si="32"/>
        <v>16063.199999999997</v>
      </c>
      <c r="L112" s="1">
        <f t="shared" si="33"/>
        <v>3569.5999999999995</v>
      </c>
      <c r="M112" s="8">
        <f>2/11</f>
        <v>0.18181818181818182</v>
      </c>
      <c r="N112" s="1" t="s">
        <v>8</v>
      </c>
      <c r="O112" s="1">
        <v>0</v>
      </c>
      <c r="P112" s="1" t="s">
        <v>48</v>
      </c>
      <c r="Q112" s="1">
        <v>8536</v>
      </c>
      <c r="R112" s="1">
        <v>19632.799999999996</v>
      </c>
    </row>
    <row r="113" spans="1:18">
      <c r="A113" s="1">
        <f t="shared" si="35"/>
        <v>112</v>
      </c>
      <c r="B113" s="1" t="s">
        <v>55</v>
      </c>
      <c r="C113" s="1" t="s">
        <v>14</v>
      </c>
      <c r="D113" s="1" t="s">
        <v>22</v>
      </c>
      <c r="E113" s="1" t="s">
        <v>49</v>
      </c>
      <c r="F113" s="21" t="s">
        <v>109</v>
      </c>
      <c r="G113" s="1" t="s">
        <v>122</v>
      </c>
      <c r="H113" s="1">
        <v>16.713206599999999</v>
      </c>
      <c r="I113" s="5">
        <v>33.362641799999999</v>
      </c>
      <c r="J113" s="1">
        <v>19632.799999999996</v>
      </c>
      <c r="K113" s="1">
        <f t="shared" ref="K113:K123" si="36">J113-L113</f>
        <v>16063.199999999997</v>
      </c>
      <c r="L113" s="1">
        <f t="shared" ref="L113:L123" si="37">M113*J113</f>
        <v>3569.5999999999995</v>
      </c>
      <c r="M113" s="8">
        <f t="shared" ref="M113:M122" si="38">2/11</f>
        <v>0.18181818181818182</v>
      </c>
      <c r="N113" s="1" t="s">
        <v>8</v>
      </c>
      <c r="O113" s="1">
        <v>0</v>
      </c>
      <c r="P113" s="1" t="s">
        <v>48</v>
      </c>
      <c r="Q113" s="1">
        <v>8536</v>
      </c>
      <c r="R113" s="1">
        <v>19632.799999999996</v>
      </c>
    </row>
    <row r="114" spans="1:18">
      <c r="A114" s="1">
        <f t="shared" si="35"/>
        <v>113</v>
      </c>
      <c r="B114" s="1" t="s">
        <v>55</v>
      </c>
      <c r="C114" s="1" t="s">
        <v>14</v>
      </c>
      <c r="D114" s="1" t="s">
        <v>22</v>
      </c>
      <c r="E114" s="1" t="s">
        <v>49</v>
      </c>
      <c r="F114" s="21" t="s">
        <v>109</v>
      </c>
      <c r="G114" s="1" t="s">
        <v>122</v>
      </c>
      <c r="H114" s="1">
        <v>16.713206599999999</v>
      </c>
      <c r="I114" s="5">
        <v>33.362641799999999</v>
      </c>
      <c r="J114" s="1">
        <v>19632.799999999996</v>
      </c>
      <c r="K114" s="1">
        <f t="shared" si="36"/>
        <v>16063.199999999997</v>
      </c>
      <c r="L114" s="1">
        <f t="shared" si="37"/>
        <v>3569.5999999999995</v>
      </c>
      <c r="M114" s="8">
        <f t="shared" si="38"/>
        <v>0.18181818181818182</v>
      </c>
      <c r="N114" s="1" t="s">
        <v>8</v>
      </c>
      <c r="O114" s="1">
        <v>0</v>
      </c>
      <c r="P114" s="1" t="s">
        <v>48</v>
      </c>
      <c r="Q114" s="1">
        <v>8536</v>
      </c>
      <c r="R114" s="1">
        <v>19632.799999999996</v>
      </c>
    </row>
    <row r="115" spans="1:18">
      <c r="A115" s="1">
        <f t="shared" si="35"/>
        <v>114</v>
      </c>
      <c r="B115" s="1" t="s">
        <v>55</v>
      </c>
      <c r="C115" s="1" t="s">
        <v>14</v>
      </c>
      <c r="D115" s="1" t="s">
        <v>22</v>
      </c>
      <c r="E115" s="1" t="s">
        <v>49</v>
      </c>
      <c r="F115" s="21" t="s">
        <v>109</v>
      </c>
      <c r="G115" s="1" t="s">
        <v>122</v>
      </c>
      <c r="H115" s="1">
        <v>16.713206599999999</v>
      </c>
      <c r="I115" s="5">
        <v>33.362641799999999</v>
      </c>
      <c r="J115" s="1">
        <v>19632.799999999996</v>
      </c>
      <c r="K115" s="1">
        <f t="shared" si="36"/>
        <v>16063.199999999997</v>
      </c>
      <c r="L115" s="1">
        <f t="shared" si="37"/>
        <v>3569.5999999999995</v>
      </c>
      <c r="M115" s="8">
        <f t="shared" si="38"/>
        <v>0.18181818181818182</v>
      </c>
      <c r="N115" s="1" t="s">
        <v>8</v>
      </c>
      <c r="O115" s="1">
        <v>0</v>
      </c>
      <c r="P115" s="1" t="s">
        <v>48</v>
      </c>
      <c r="Q115" s="1">
        <v>8536</v>
      </c>
      <c r="R115" s="1">
        <v>19632.799999999996</v>
      </c>
    </row>
    <row r="116" spans="1:18">
      <c r="A116" s="1">
        <f t="shared" si="35"/>
        <v>115</v>
      </c>
      <c r="B116" s="1" t="s">
        <v>55</v>
      </c>
      <c r="C116" s="1" t="s">
        <v>14</v>
      </c>
      <c r="D116" s="1" t="s">
        <v>22</v>
      </c>
      <c r="E116" s="1" t="s">
        <v>49</v>
      </c>
      <c r="F116" s="21" t="s">
        <v>109</v>
      </c>
      <c r="G116" s="1" t="s">
        <v>122</v>
      </c>
      <c r="H116" s="1">
        <v>16.713206599999999</v>
      </c>
      <c r="I116" s="5">
        <v>33.362641799999999</v>
      </c>
      <c r="J116" s="1">
        <v>19632.799999999996</v>
      </c>
      <c r="K116" s="1">
        <f t="shared" si="36"/>
        <v>16063.199999999997</v>
      </c>
      <c r="L116" s="1">
        <f t="shared" si="37"/>
        <v>3569.5999999999995</v>
      </c>
      <c r="M116" s="8">
        <f t="shared" si="38"/>
        <v>0.18181818181818182</v>
      </c>
      <c r="N116" s="1" t="s">
        <v>8</v>
      </c>
      <c r="O116" s="1">
        <v>0</v>
      </c>
      <c r="P116" s="1" t="s">
        <v>48</v>
      </c>
      <c r="Q116" s="1">
        <v>8536</v>
      </c>
      <c r="R116" s="1">
        <v>19632.799999999996</v>
      </c>
    </row>
    <row r="117" spans="1:18">
      <c r="A117" s="1">
        <f t="shared" si="35"/>
        <v>116</v>
      </c>
      <c r="B117" s="1" t="s">
        <v>55</v>
      </c>
      <c r="C117" s="1" t="s">
        <v>14</v>
      </c>
      <c r="D117" s="1" t="s">
        <v>22</v>
      </c>
      <c r="E117" s="1" t="s">
        <v>49</v>
      </c>
      <c r="F117" s="21" t="s">
        <v>109</v>
      </c>
      <c r="G117" s="1" t="s">
        <v>122</v>
      </c>
      <c r="H117" s="1">
        <v>16.713206599999999</v>
      </c>
      <c r="I117" s="5">
        <v>33.362641799999999</v>
      </c>
      <c r="J117" s="1">
        <v>19632.799999999996</v>
      </c>
      <c r="K117" s="1">
        <f t="shared" si="36"/>
        <v>16063.199999999997</v>
      </c>
      <c r="L117" s="1">
        <f t="shared" si="37"/>
        <v>3569.5999999999995</v>
      </c>
      <c r="M117" s="8">
        <f t="shared" si="38"/>
        <v>0.18181818181818182</v>
      </c>
      <c r="N117" s="1" t="s">
        <v>8</v>
      </c>
      <c r="O117" s="1">
        <v>1</v>
      </c>
      <c r="P117" s="1" t="s">
        <v>48</v>
      </c>
      <c r="Q117" s="1">
        <v>8536</v>
      </c>
      <c r="R117" s="1">
        <v>19632.799999999996</v>
      </c>
    </row>
    <row r="118" spans="1:18">
      <c r="A118" s="1">
        <f t="shared" si="35"/>
        <v>117</v>
      </c>
      <c r="B118" s="1" t="s">
        <v>55</v>
      </c>
      <c r="C118" s="1" t="s">
        <v>14</v>
      </c>
      <c r="D118" s="1" t="s">
        <v>22</v>
      </c>
      <c r="E118" s="1" t="s">
        <v>49</v>
      </c>
      <c r="F118" s="21" t="s">
        <v>109</v>
      </c>
      <c r="G118" s="1" t="s">
        <v>122</v>
      </c>
      <c r="H118" s="1">
        <v>16.713206599999999</v>
      </c>
      <c r="I118" s="5">
        <v>33.362641799999999</v>
      </c>
      <c r="J118" s="1">
        <v>19632.8</v>
      </c>
      <c r="K118" s="1">
        <f t="shared" si="36"/>
        <v>16063.199999999999</v>
      </c>
      <c r="L118" s="1">
        <f t="shared" si="37"/>
        <v>3569.6</v>
      </c>
      <c r="M118" s="8">
        <f t="shared" si="38"/>
        <v>0.18181818181818182</v>
      </c>
      <c r="N118" s="1" t="s">
        <v>8</v>
      </c>
      <c r="O118" s="1">
        <v>0</v>
      </c>
      <c r="P118" s="1" t="s">
        <v>48</v>
      </c>
      <c r="Q118" s="1">
        <v>8536</v>
      </c>
      <c r="R118" s="1">
        <v>19632.8</v>
      </c>
    </row>
    <row r="119" spans="1:18">
      <c r="A119" s="1">
        <f t="shared" si="35"/>
        <v>118</v>
      </c>
      <c r="B119" s="1" t="s">
        <v>55</v>
      </c>
      <c r="C119" s="1" t="s">
        <v>14</v>
      </c>
      <c r="D119" s="1" t="s">
        <v>22</v>
      </c>
      <c r="E119" s="1" t="s">
        <v>49</v>
      </c>
      <c r="F119" s="21" t="s">
        <v>109</v>
      </c>
      <c r="G119" s="1" t="s">
        <v>122</v>
      </c>
      <c r="H119" s="1">
        <v>16.713206599999999</v>
      </c>
      <c r="I119" s="5">
        <v>33.362641799999999</v>
      </c>
      <c r="J119" s="1">
        <v>19632.8</v>
      </c>
      <c r="K119" s="1">
        <f t="shared" si="36"/>
        <v>16063.199999999999</v>
      </c>
      <c r="L119" s="1">
        <f t="shared" si="37"/>
        <v>3569.6</v>
      </c>
      <c r="M119" s="8">
        <f t="shared" si="38"/>
        <v>0.18181818181818182</v>
      </c>
      <c r="N119" s="1" t="s">
        <v>8</v>
      </c>
      <c r="O119" s="1">
        <v>0</v>
      </c>
      <c r="P119" s="1" t="s">
        <v>48</v>
      </c>
      <c r="Q119" s="1">
        <v>8536</v>
      </c>
      <c r="R119" s="1">
        <v>19632.8</v>
      </c>
    </row>
    <row r="120" spans="1:18">
      <c r="A120" s="1">
        <f t="shared" si="35"/>
        <v>119</v>
      </c>
      <c r="B120" s="1" t="s">
        <v>55</v>
      </c>
      <c r="C120" s="1" t="s">
        <v>14</v>
      </c>
      <c r="D120" s="1" t="s">
        <v>22</v>
      </c>
      <c r="E120" s="1" t="s">
        <v>49</v>
      </c>
      <c r="F120" s="21" t="s">
        <v>109</v>
      </c>
      <c r="G120" s="1" t="s">
        <v>122</v>
      </c>
      <c r="H120" s="1">
        <v>16.713206599999999</v>
      </c>
      <c r="I120" s="5">
        <v>33.362641799999999</v>
      </c>
      <c r="J120" s="1">
        <v>19632.8</v>
      </c>
      <c r="K120" s="1">
        <f t="shared" si="36"/>
        <v>16063.199999999999</v>
      </c>
      <c r="L120" s="1">
        <f t="shared" si="37"/>
        <v>3569.6</v>
      </c>
      <c r="M120" s="8">
        <f t="shared" si="38"/>
        <v>0.18181818181818182</v>
      </c>
      <c r="N120" s="1" t="s">
        <v>8</v>
      </c>
      <c r="O120" s="1">
        <v>0</v>
      </c>
      <c r="P120" s="1" t="s">
        <v>48</v>
      </c>
      <c r="Q120" s="1">
        <v>8536</v>
      </c>
      <c r="R120" s="1">
        <v>19632.8</v>
      </c>
    </row>
    <row r="121" spans="1:18">
      <c r="A121" s="1">
        <f t="shared" si="35"/>
        <v>120</v>
      </c>
      <c r="B121" s="1" t="s">
        <v>55</v>
      </c>
      <c r="C121" s="1" t="s">
        <v>14</v>
      </c>
      <c r="D121" s="1" t="s">
        <v>22</v>
      </c>
      <c r="E121" s="1" t="s">
        <v>49</v>
      </c>
      <c r="F121" s="21" t="s">
        <v>109</v>
      </c>
      <c r="G121" s="1" t="s">
        <v>122</v>
      </c>
      <c r="H121" s="1">
        <v>16.713206599999999</v>
      </c>
      <c r="I121" s="5">
        <v>33.362641799999999</v>
      </c>
      <c r="J121" s="1">
        <v>19632.8</v>
      </c>
      <c r="K121" s="1">
        <f t="shared" si="36"/>
        <v>16063.199999999999</v>
      </c>
      <c r="L121" s="1">
        <f t="shared" si="37"/>
        <v>3569.6</v>
      </c>
      <c r="M121" s="8">
        <f t="shared" si="38"/>
        <v>0.18181818181818182</v>
      </c>
      <c r="N121" s="1" t="s">
        <v>8</v>
      </c>
      <c r="O121" s="1">
        <v>1</v>
      </c>
      <c r="P121" s="1" t="s">
        <v>48</v>
      </c>
      <c r="Q121" s="1">
        <v>8536</v>
      </c>
      <c r="R121" s="1">
        <v>19632.8</v>
      </c>
    </row>
    <row r="122" spans="1:18">
      <c r="A122" s="1">
        <f t="shared" si="35"/>
        <v>121</v>
      </c>
      <c r="B122" s="1" t="s">
        <v>55</v>
      </c>
      <c r="C122" s="1" t="s">
        <v>14</v>
      </c>
      <c r="D122" s="1" t="s">
        <v>22</v>
      </c>
      <c r="E122" s="1" t="s">
        <v>49</v>
      </c>
      <c r="F122" s="21" t="s">
        <v>109</v>
      </c>
      <c r="G122" s="1" t="s">
        <v>122</v>
      </c>
      <c r="H122" s="1">
        <v>16.713206599999999</v>
      </c>
      <c r="I122" s="5">
        <v>33.362641799999999</v>
      </c>
      <c r="J122" s="1">
        <v>19632.8</v>
      </c>
      <c r="K122" s="1">
        <f t="shared" si="36"/>
        <v>16063.199999999999</v>
      </c>
      <c r="L122" s="1">
        <f t="shared" si="37"/>
        <v>3569.6</v>
      </c>
      <c r="M122" s="8">
        <f t="shared" si="38"/>
        <v>0.18181818181818182</v>
      </c>
      <c r="N122" s="1" t="s">
        <v>8</v>
      </c>
      <c r="O122" s="1">
        <v>0</v>
      </c>
      <c r="P122" s="1" t="s">
        <v>48</v>
      </c>
      <c r="Q122" s="1">
        <v>8536</v>
      </c>
      <c r="R122" s="1">
        <v>19632.8</v>
      </c>
    </row>
    <row r="123" spans="1:18">
      <c r="A123" s="1">
        <f t="shared" si="35"/>
        <v>122</v>
      </c>
      <c r="B123" s="1" t="s">
        <v>55</v>
      </c>
      <c r="C123" s="1" t="s">
        <v>14</v>
      </c>
      <c r="D123" s="1" t="s">
        <v>22</v>
      </c>
      <c r="E123" s="1" t="s">
        <v>49</v>
      </c>
      <c r="F123" s="21" t="s">
        <v>109</v>
      </c>
      <c r="G123" s="1" t="s">
        <v>123</v>
      </c>
      <c r="H123" s="1">
        <v>16.899999999999999</v>
      </c>
      <c r="I123" s="5">
        <v>33.383333299999997</v>
      </c>
      <c r="J123" s="1">
        <v>19851.299999999996</v>
      </c>
      <c r="K123" s="1">
        <f t="shared" si="36"/>
        <v>19851.299999999996</v>
      </c>
      <c r="L123" s="1">
        <f t="shared" si="37"/>
        <v>0</v>
      </c>
      <c r="M123" s="1">
        <f>0/10</f>
        <v>0</v>
      </c>
      <c r="N123" s="1" t="s">
        <v>8</v>
      </c>
      <c r="O123" s="1">
        <v>0</v>
      </c>
      <c r="P123" s="1" t="s">
        <v>48</v>
      </c>
      <c r="Q123" s="1">
        <v>8631</v>
      </c>
      <c r="R123" s="1">
        <v>19851.299999999996</v>
      </c>
    </row>
    <row r="124" spans="1:18">
      <c r="A124" s="1">
        <f t="shared" si="35"/>
        <v>123</v>
      </c>
      <c r="B124" s="1" t="s">
        <v>55</v>
      </c>
      <c r="C124" s="1" t="s">
        <v>14</v>
      </c>
      <c r="D124" s="1" t="s">
        <v>22</v>
      </c>
      <c r="E124" s="1" t="s">
        <v>49</v>
      </c>
      <c r="F124" s="21" t="s">
        <v>109</v>
      </c>
      <c r="G124" s="1" t="s">
        <v>123</v>
      </c>
      <c r="H124" s="1">
        <v>16.899999999999999</v>
      </c>
      <c r="I124" s="5">
        <v>33.383333299999997</v>
      </c>
      <c r="J124" s="1">
        <v>19851.299999999996</v>
      </c>
      <c r="K124" s="1">
        <f t="shared" ref="K124:K132" si="39">J124-L124</f>
        <v>19851.299999999996</v>
      </c>
      <c r="L124" s="1">
        <f t="shared" ref="L124:L132" si="40">M124*J124</f>
        <v>0</v>
      </c>
      <c r="M124" s="1">
        <f t="shared" ref="M124:M132" si="41">0/10</f>
        <v>0</v>
      </c>
      <c r="N124" s="1" t="s">
        <v>8</v>
      </c>
      <c r="O124" s="1">
        <v>0</v>
      </c>
      <c r="P124" s="1" t="s">
        <v>48</v>
      </c>
      <c r="Q124" s="1">
        <v>8631</v>
      </c>
      <c r="R124" s="1">
        <v>19851.299999999996</v>
      </c>
    </row>
    <row r="125" spans="1:18">
      <c r="A125" s="1">
        <f t="shared" si="35"/>
        <v>124</v>
      </c>
      <c r="B125" s="1" t="s">
        <v>55</v>
      </c>
      <c r="C125" s="1" t="s">
        <v>14</v>
      </c>
      <c r="D125" s="1" t="s">
        <v>22</v>
      </c>
      <c r="E125" s="1" t="s">
        <v>49</v>
      </c>
      <c r="F125" s="21" t="s">
        <v>109</v>
      </c>
      <c r="G125" s="1" t="s">
        <v>123</v>
      </c>
      <c r="H125" s="1">
        <v>16.899999999999999</v>
      </c>
      <c r="I125" s="5">
        <v>33.383333299999997</v>
      </c>
      <c r="J125" s="1">
        <v>19851.299999999996</v>
      </c>
      <c r="K125" s="1">
        <f t="shared" si="39"/>
        <v>19851.299999999996</v>
      </c>
      <c r="L125" s="1">
        <f t="shared" si="40"/>
        <v>0</v>
      </c>
      <c r="M125" s="1">
        <f t="shared" si="41"/>
        <v>0</v>
      </c>
      <c r="N125" s="1" t="s">
        <v>8</v>
      </c>
      <c r="O125" s="1">
        <v>0</v>
      </c>
      <c r="P125" s="1" t="s">
        <v>48</v>
      </c>
      <c r="Q125" s="1">
        <v>8631</v>
      </c>
      <c r="R125" s="1">
        <v>19851.299999999996</v>
      </c>
    </row>
    <row r="126" spans="1:18">
      <c r="A126" s="1">
        <f t="shared" si="35"/>
        <v>125</v>
      </c>
      <c r="B126" s="1" t="s">
        <v>55</v>
      </c>
      <c r="C126" s="1" t="s">
        <v>14</v>
      </c>
      <c r="D126" s="1" t="s">
        <v>22</v>
      </c>
      <c r="E126" s="1" t="s">
        <v>49</v>
      </c>
      <c r="F126" s="21" t="s">
        <v>109</v>
      </c>
      <c r="G126" s="1" t="s">
        <v>123</v>
      </c>
      <c r="H126" s="1">
        <v>16.899999999999999</v>
      </c>
      <c r="I126" s="5">
        <v>33.383333299999997</v>
      </c>
      <c r="J126" s="1">
        <v>19851.299999999996</v>
      </c>
      <c r="K126" s="1">
        <f t="shared" si="39"/>
        <v>19851.299999999996</v>
      </c>
      <c r="L126" s="1">
        <f t="shared" si="40"/>
        <v>0</v>
      </c>
      <c r="M126" s="1">
        <f t="shared" si="41"/>
        <v>0</v>
      </c>
      <c r="N126" s="1" t="s">
        <v>8</v>
      </c>
      <c r="O126" s="1">
        <v>0</v>
      </c>
      <c r="P126" s="1" t="s">
        <v>48</v>
      </c>
      <c r="Q126" s="1">
        <v>8631</v>
      </c>
      <c r="R126" s="1">
        <v>19851.299999999996</v>
      </c>
    </row>
    <row r="127" spans="1:18">
      <c r="A127" s="1">
        <f t="shared" si="35"/>
        <v>126</v>
      </c>
      <c r="B127" s="1" t="s">
        <v>55</v>
      </c>
      <c r="C127" s="1" t="s">
        <v>14</v>
      </c>
      <c r="D127" s="1" t="s">
        <v>22</v>
      </c>
      <c r="E127" s="1" t="s">
        <v>49</v>
      </c>
      <c r="F127" s="21" t="s">
        <v>109</v>
      </c>
      <c r="G127" s="1" t="s">
        <v>123</v>
      </c>
      <c r="H127" s="1">
        <v>16.899999999999999</v>
      </c>
      <c r="I127" s="5">
        <v>33.383333299999997</v>
      </c>
      <c r="J127" s="1">
        <v>19851.3</v>
      </c>
      <c r="K127" s="1">
        <f t="shared" si="39"/>
        <v>19851.3</v>
      </c>
      <c r="L127" s="1">
        <f t="shared" si="40"/>
        <v>0</v>
      </c>
      <c r="M127" s="1">
        <f t="shared" si="41"/>
        <v>0</v>
      </c>
      <c r="N127" s="1" t="s">
        <v>8</v>
      </c>
      <c r="O127" s="1">
        <v>0</v>
      </c>
      <c r="P127" s="1" t="s">
        <v>48</v>
      </c>
      <c r="Q127" s="1">
        <v>8631</v>
      </c>
      <c r="R127" s="1">
        <v>19851.3</v>
      </c>
    </row>
    <row r="128" spans="1:18">
      <c r="A128" s="1">
        <f>A127+1</f>
        <v>127</v>
      </c>
      <c r="B128" s="1" t="s">
        <v>55</v>
      </c>
      <c r="C128" s="1" t="s">
        <v>14</v>
      </c>
      <c r="D128" s="1" t="s">
        <v>22</v>
      </c>
      <c r="E128" s="1" t="s">
        <v>49</v>
      </c>
      <c r="F128" s="21" t="s">
        <v>109</v>
      </c>
      <c r="G128" s="1" t="s">
        <v>123</v>
      </c>
      <c r="H128" s="1">
        <v>16.899999999999999</v>
      </c>
      <c r="I128" s="5">
        <v>33.383333299999997</v>
      </c>
      <c r="J128" s="1">
        <v>19851.3</v>
      </c>
      <c r="K128" s="1">
        <f t="shared" si="39"/>
        <v>19851.3</v>
      </c>
      <c r="L128" s="1">
        <f t="shared" si="40"/>
        <v>0</v>
      </c>
      <c r="M128" s="1">
        <f t="shared" si="41"/>
        <v>0</v>
      </c>
      <c r="N128" s="1" t="s">
        <v>8</v>
      </c>
      <c r="O128" s="1">
        <v>0</v>
      </c>
      <c r="P128" s="1" t="s">
        <v>48</v>
      </c>
      <c r="Q128" s="1">
        <v>8631</v>
      </c>
      <c r="R128" s="1">
        <v>19851.3</v>
      </c>
    </row>
    <row r="129" spans="1:18">
      <c r="A129" s="1">
        <f t="shared" ref="A129:A132" si="42">A128+1</f>
        <v>128</v>
      </c>
      <c r="B129" s="1" t="s">
        <v>55</v>
      </c>
      <c r="C129" s="1" t="s">
        <v>14</v>
      </c>
      <c r="D129" s="1" t="s">
        <v>22</v>
      </c>
      <c r="E129" s="1" t="s">
        <v>49</v>
      </c>
      <c r="F129" s="21" t="s">
        <v>109</v>
      </c>
      <c r="G129" s="1" t="s">
        <v>123</v>
      </c>
      <c r="H129" s="1">
        <v>16.899999999999999</v>
      </c>
      <c r="I129" s="5">
        <v>33.383333299999997</v>
      </c>
      <c r="J129" s="1">
        <v>19851.3</v>
      </c>
      <c r="K129" s="1">
        <f t="shared" si="39"/>
        <v>19851.3</v>
      </c>
      <c r="L129" s="1">
        <f t="shared" si="40"/>
        <v>0</v>
      </c>
      <c r="M129" s="1">
        <f t="shared" si="41"/>
        <v>0</v>
      </c>
      <c r="N129" s="1" t="s">
        <v>8</v>
      </c>
      <c r="O129" s="1">
        <v>0</v>
      </c>
      <c r="P129" s="1" t="s">
        <v>48</v>
      </c>
      <c r="Q129" s="1">
        <v>8631</v>
      </c>
      <c r="R129" s="1">
        <v>19851.3</v>
      </c>
    </row>
    <row r="130" spans="1:18">
      <c r="A130" s="1">
        <f t="shared" si="42"/>
        <v>129</v>
      </c>
      <c r="B130" s="1" t="s">
        <v>55</v>
      </c>
      <c r="C130" s="1" t="s">
        <v>14</v>
      </c>
      <c r="D130" s="1" t="s">
        <v>22</v>
      </c>
      <c r="E130" s="1" t="s">
        <v>49</v>
      </c>
      <c r="F130" s="21" t="s">
        <v>109</v>
      </c>
      <c r="G130" s="1" t="s">
        <v>123</v>
      </c>
      <c r="H130" s="1">
        <v>16.899999999999999</v>
      </c>
      <c r="I130" s="5">
        <v>33.383333299999997</v>
      </c>
      <c r="J130" s="1">
        <v>19851.3</v>
      </c>
      <c r="K130" s="1">
        <f t="shared" si="39"/>
        <v>19851.3</v>
      </c>
      <c r="L130" s="1">
        <f t="shared" si="40"/>
        <v>0</v>
      </c>
      <c r="M130" s="1">
        <f t="shared" si="41"/>
        <v>0</v>
      </c>
      <c r="N130" s="1" t="s">
        <v>8</v>
      </c>
      <c r="O130" s="1">
        <v>0</v>
      </c>
      <c r="P130" s="1" t="s">
        <v>48</v>
      </c>
      <c r="Q130" s="1">
        <v>8631</v>
      </c>
      <c r="R130" s="1">
        <v>19851.3</v>
      </c>
    </row>
    <row r="131" spans="1:18">
      <c r="A131" s="1">
        <f t="shared" si="42"/>
        <v>130</v>
      </c>
      <c r="B131" s="1" t="s">
        <v>55</v>
      </c>
      <c r="C131" s="1" t="s">
        <v>14</v>
      </c>
      <c r="D131" s="1" t="s">
        <v>22</v>
      </c>
      <c r="E131" s="1" t="s">
        <v>49</v>
      </c>
      <c r="F131" s="21" t="s">
        <v>109</v>
      </c>
      <c r="G131" s="1" t="s">
        <v>123</v>
      </c>
      <c r="H131" s="1">
        <v>16.899999999999999</v>
      </c>
      <c r="I131" s="5">
        <v>33.383333299999997</v>
      </c>
      <c r="J131" s="1">
        <v>19851.3</v>
      </c>
      <c r="K131" s="1">
        <f t="shared" si="39"/>
        <v>19851.3</v>
      </c>
      <c r="L131" s="1">
        <f t="shared" si="40"/>
        <v>0</v>
      </c>
      <c r="M131" s="1">
        <f t="shared" si="41"/>
        <v>0</v>
      </c>
      <c r="N131" s="1" t="s">
        <v>8</v>
      </c>
      <c r="O131" s="1">
        <v>0</v>
      </c>
      <c r="P131" s="1" t="s">
        <v>48</v>
      </c>
      <c r="Q131" s="1">
        <v>8631</v>
      </c>
      <c r="R131" s="1">
        <v>19851.3</v>
      </c>
    </row>
    <row r="132" spans="1:18">
      <c r="A132" s="1">
        <f t="shared" si="42"/>
        <v>131</v>
      </c>
      <c r="B132" s="1" t="s">
        <v>55</v>
      </c>
      <c r="C132" s="1" t="s">
        <v>14</v>
      </c>
      <c r="D132" s="1" t="s">
        <v>22</v>
      </c>
      <c r="E132" s="1" t="s">
        <v>49</v>
      </c>
      <c r="F132" s="21" t="s">
        <v>109</v>
      </c>
      <c r="G132" s="1" t="s">
        <v>123</v>
      </c>
      <c r="H132" s="1">
        <v>16.899999999999999</v>
      </c>
      <c r="I132" s="5">
        <v>33.383333299999997</v>
      </c>
      <c r="J132" s="1">
        <v>19851.3</v>
      </c>
      <c r="K132" s="1">
        <f t="shared" si="39"/>
        <v>19851.3</v>
      </c>
      <c r="L132" s="1">
        <f t="shared" si="40"/>
        <v>0</v>
      </c>
      <c r="M132" s="1">
        <f t="shared" si="41"/>
        <v>0</v>
      </c>
      <c r="N132" s="1" t="s">
        <v>8</v>
      </c>
      <c r="O132" s="1">
        <v>0</v>
      </c>
      <c r="P132" s="1" t="s">
        <v>48</v>
      </c>
      <c r="Q132" s="1">
        <v>8631</v>
      </c>
      <c r="R132" s="1">
        <v>19851.3</v>
      </c>
    </row>
  </sheetData>
  <pageMargins left="0.7" right="0.7" top="0.75" bottom="0.75" header="0.3" footer="0.3"/>
  <pageSetup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topLeftCell="A28" workbookViewId="0">
      <selection activeCell="B2" sqref="B2:B60"/>
    </sheetView>
  </sheetViews>
  <sheetFormatPr defaultRowHeight="11.25"/>
  <cols>
    <col min="1" max="1" width="8.42578125" style="1" customWidth="1"/>
    <col min="2" max="2" width="18.5703125" style="1" customWidth="1"/>
    <col min="3" max="3" width="10" style="1" customWidth="1"/>
    <col min="4" max="4" width="8.140625" style="1" customWidth="1"/>
    <col min="5" max="5" width="8.42578125" style="1" customWidth="1"/>
    <col min="6" max="6" width="20" style="1" customWidth="1"/>
    <col min="7" max="7" width="14" style="1" customWidth="1"/>
    <col min="8" max="10" width="9.140625" style="1"/>
    <col min="11" max="11" width="9.5703125" style="1" customWidth="1"/>
    <col min="12" max="12" width="9.85546875" style="1" customWidth="1"/>
    <col min="13" max="13" width="10" style="1" customWidth="1"/>
    <col min="14" max="14" width="8.42578125" style="1" customWidth="1"/>
    <col min="15" max="15" width="7.85546875" style="1" customWidth="1"/>
    <col min="16" max="16" width="7.5703125" style="1" customWidth="1"/>
    <col min="17" max="17" width="8.42578125" style="1" customWidth="1"/>
    <col min="18" max="18" width="8" style="1" customWidth="1"/>
    <col min="19" max="16384" width="9.140625" style="1"/>
  </cols>
  <sheetData>
    <row r="1" spans="1:18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29</v>
      </c>
      <c r="F1" s="2" t="s">
        <v>20</v>
      </c>
      <c r="G1" s="2" t="s">
        <v>54</v>
      </c>
      <c r="H1" s="2" t="s">
        <v>50</v>
      </c>
      <c r="I1" s="2" t="s">
        <v>51</v>
      </c>
      <c r="J1" s="2" t="s">
        <v>52</v>
      </c>
      <c r="K1" s="2" t="s">
        <v>57</v>
      </c>
      <c r="L1" s="2" t="s">
        <v>53</v>
      </c>
      <c r="M1" s="2" t="s">
        <v>60</v>
      </c>
      <c r="N1" s="2" t="s">
        <v>21</v>
      </c>
      <c r="O1" s="2" t="s">
        <v>27</v>
      </c>
      <c r="P1" s="2" t="s">
        <v>12</v>
      </c>
      <c r="Q1" s="2" t="s">
        <v>58</v>
      </c>
      <c r="R1" s="2" t="s">
        <v>59</v>
      </c>
    </row>
    <row r="2" spans="1:18">
      <c r="A2" s="1">
        <v>1</v>
      </c>
      <c r="B2" s="1" t="s">
        <v>288</v>
      </c>
      <c r="C2" s="1" t="s">
        <v>14</v>
      </c>
      <c r="D2" s="1" t="s">
        <v>28</v>
      </c>
      <c r="E2" s="1" t="s">
        <v>47</v>
      </c>
      <c r="F2" s="22" t="s">
        <v>124</v>
      </c>
      <c r="G2" s="1" t="s">
        <v>134</v>
      </c>
      <c r="H2" s="12">
        <v>15.0945556</v>
      </c>
      <c r="I2" s="12">
        <v>34.4389167</v>
      </c>
      <c r="J2" s="1">
        <v>977.49999999999989</v>
      </c>
      <c r="K2" s="1">
        <f>J2-L2</f>
        <v>977.49999999999989</v>
      </c>
      <c r="L2" s="1">
        <f>M2*J2</f>
        <v>0</v>
      </c>
      <c r="M2" s="1">
        <f>0/6</f>
        <v>0</v>
      </c>
      <c r="N2" s="1" t="s">
        <v>24</v>
      </c>
      <c r="O2" s="1">
        <v>0</v>
      </c>
      <c r="P2" s="1" t="s">
        <v>36</v>
      </c>
      <c r="Q2" s="1">
        <v>10681</v>
      </c>
      <c r="R2" s="1">
        <v>977.49999999999989</v>
      </c>
    </row>
    <row r="3" spans="1:18">
      <c r="A3" s="1">
        <f t="shared" ref="A3:A22" si="0">A2+1</f>
        <v>2</v>
      </c>
      <c r="B3" s="1" t="s">
        <v>288</v>
      </c>
      <c r="C3" s="1" t="s">
        <v>14</v>
      </c>
      <c r="D3" s="1" t="s">
        <v>28</v>
      </c>
      <c r="E3" s="1" t="s">
        <v>47</v>
      </c>
      <c r="F3" s="22" t="s">
        <v>124</v>
      </c>
      <c r="G3" s="1" t="s">
        <v>134</v>
      </c>
      <c r="H3" s="12">
        <v>15.0945556</v>
      </c>
      <c r="I3" s="12">
        <v>34.4389167</v>
      </c>
      <c r="J3" s="1">
        <v>977.49999999999989</v>
      </c>
      <c r="K3" s="1">
        <f t="shared" ref="K3:K26" si="1">J3-L3</f>
        <v>977.49999999999989</v>
      </c>
      <c r="L3" s="1">
        <f t="shared" ref="L3:L7" si="2">M3*J3</f>
        <v>0</v>
      </c>
      <c r="M3" s="1">
        <f t="shared" ref="M3:M6" si="3">0/6</f>
        <v>0</v>
      </c>
      <c r="N3" s="1" t="s">
        <v>24</v>
      </c>
      <c r="O3" s="1">
        <v>0</v>
      </c>
      <c r="P3" s="1" t="s">
        <v>36</v>
      </c>
      <c r="Q3" s="1">
        <v>10681</v>
      </c>
      <c r="R3" s="1">
        <v>977.49999999999989</v>
      </c>
    </row>
    <row r="4" spans="1:18">
      <c r="A4" s="1">
        <f t="shared" si="0"/>
        <v>3</v>
      </c>
      <c r="B4" s="1" t="s">
        <v>288</v>
      </c>
      <c r="C4" s="1" t="s">
        <v>14</v>
      </c>
      <c r="D4" s="1" t="s">
        <v>28</v>
      </c>
      <c r="E4" s="1" t="s">
        <v>47</v>
      </c>
      <c r="F4" s="22" t="s">
        <v>124</v>
      </c>
      <c r="G4" s="1" t="s">
        <v>134</v>
      </c>
      <c r="H4" s="12">
        <v>15.0945556</v>
      </c>
      <c r="I4" s="12">
        <v>34.4389167</v>
      </c>
      <c r="J4" s="1">
        <v>977.49999999999989</v>
      </c>
      <c r="K4" s="1">
        <f t="shared" si="1"/>
        <v>977.49999999999989</v>
      </c>
      <c r="L4" s="1">
        <f t="shared" si="2"/>
        <v>0</v>
      </c>
      <c r="M4" s="1">
        <f t="shared" si="3"/>
        <v>0</v>
      </c>
      <c r="N4" s="1" t="s">
        <v>24</v>
      </c>
      <c r="O4" s="1">
        <v>0</v>
      </c>
      <c r="P4" s="1" t="s">
        <v>36</v>
      </c>
      <c r="Q4" s="1">
        <v>10681</v>
      </c>
      <c r="R4" s="1">
        <v>977.49999999999989</v>
      </c>
    </row>
    <row r="5" spans="1:18">
      <c r="A5" s="1">
        <f t="shared" si="0"/>
        <v>4</v>
      </c>
      <c r="B5" s="1" t="s">
        <v>288</v>
      </c>
      <c r="C5" s="1" t="s">
        <v>14</v>
      </c>
      <c r="D5" s="1" t="s">
        <v>28</v>
      </c>
      <c r="E5" s="1" t="s">
        <v>47</v>
      </c>
      <c r="F5" s="22" t="s">
        <v>124</v>
      </c>
      <c r="G5" s="1" t="s">
        <v>134</v>
      </c>
      <c r="H5" s="12">
        <v>15.0945556</v>
      </c>
      <c r="I5" s="12">
        <v>34.4389167</v>
      </c>
      <c r="J5" s="1">
        <v>977.49999999999989</v>
      </c>
      <c r="K5" s="1">
        <f t="shared" si="1"/>
        <v>977.49999999999989</v>
      </c>
      <c r="L5" s="1">
        <f t="shared" si="2"/>
        <v>0</v>
      </c>
      <c r="M5" s="1">
        <f t="shared" si="3"/>
        <v>0</v>
      </c>
      <c r="N5" s="1" t="s">
        <v>24</v>
      </c>
      <c r="O5" s="1">
        <v>0</v>
      </c>
      <c r="P5" s="1" t="s">
        <v>36</v>
      </c>
      <c r="Q5" s="1">
        <v>10681</v>
      </c>
      <c r="R5" s="1">
        <v>977.49999999999989</v>
      </c>
    </row>
    <row r="6" spans="1:18">
      <c r="A6" s="1">
        <f t="shared" si="0"/>
        <v>5</v>
      </c>
      <c r="B6" s="1" t="s">
        <v>288</v>
      </c>
      <c r="C6" s="1" t="s">
        <v>14</v>
      </c>
      <c r="D6" s="1" t="s">
        <v>28</v>
      </c>
      <c r="E6" s="1" t="s">
        <v>47</v>
      </c>
      <c r="F6" s="22" t="s">
        <v>124</v>
      </c>
      <c r="G6" s="1" t="s">
        <v>134</v>
      </c>
      <c r="H6" s="12">
        <v>15.0945556</v>
      </c>
      <c r="I6" s="12">
        <v>34.4389167</v>
      </c>
      <c r="J6" s="1">
        <v>977.49999999999989</v>
      </c>
      <c r="K6" s="1">
        <f t="shared" si="1"/>
        <v>977.49999999999989</v>
      </c>
      <c r="L6" s="1">
        <f t="shared" si="2"/>
        <v>0</v>
      </c>
      <c r="M6" s="1">
        <f t="shared" si="3"/>
        <v>0</v>
      </c>
      <c r="N6" s="1" t="s">
        <v>24</v>
      </c>
      <c r="O6" s="1">
        <v>0</v>
      </c>
      <c r="P6" s="1" t="s">
        <v>36</v>
      </c>
      <c r="Q6" s="1">
        <v>10681</v>
      </c>
      <c r="R6" s="1">
        <v>977.49999999999989</v>
      </c>
    </row>
    <row r="7" spans="1:18">
      <c r="A7" s="1">
        <f t="shared" si="0"/>
        <v>6</v>
      </c>
      <c r="B7" s="1" t="s">
        <v>288</v>
      </c>
      <c r="C7" s="1" t="s">
        <v>14</v>
      </c>
      <c r="D7" s="1" t="s">
        <v>28</v>
      </c>
      <c r="E7" s="1" t="s">
        <v>47</v>
      </c>
      <c r="F7" s="22" t="s">
        <v>124</v>
      </c>
      <c r="G7" s="1" t="s">
        <v>134</v>
      </c>
      <c r="H7" s="12">
        <v>15.0945556</v>
      </c>
      <c r="I7" s="12">
        <v>34.4389167</v>
      </c>
      <c r="J7" s="1">
        <v>977.49999999999989</v>
      </c>
      <c r="K7" s="1">
        <f t="shared" si="1"/>
        <v>977.49999999999989</v>
      </c>
      <c r="L7" s="1">
        <f t="shared" si="2"/>
        <v>0</v>
      </c>
      <c r="M7" s="1">
        <f>0/6</f>
        <v>0</v>
      </c>
      <c r="N7" s="1" t="s">
        <v>24</v>
      </c>
      <c r="O7" s="1">
        <v>0</v>
      </c>
      <c r="P7" s="1" t="s">
        <v>36</v>
      </c>
      <c r="Q7" s="1">
        <v>10681</v>
      </c>
      <c r="R7" s="1">
        <v>977.49999999999989</v>
      </c>
    </row>
    <row r="8" spans="1:18">
      <c r="A8" s="1">
        <f t="shared" si="0"/>
        <v>7</v>
      </c>
      <c r="B8" s="1" t="s">
        <v>288</v>
      </c>
      <c r="C8" s="1" t="s">
        <v>14</v>
      </c>
      <c r="D8" s="1" t="s">
        <v>28</v>
      </c>
      <c r="E8" s="1" t="s">
        <v>47</v>
      </c>
      <c r="F8" s="22" t="s">
        <v>125</v>
      </c>
      <c r="G8" s="10" t="s">
        <v>135</v>
      </c>
      <c r="J8" s="1">
        <v>10600.7</v>
      </c>
      <c r="K8" s="1">
        <f t="shared" si="1"/>
        <v>10600.7</v>
      </c>
      <c r="L8" s="1">
        <f t="shared" ref="L8:L14" si="4">M8*J8</f>
        <v>0</v>
      </c>
      <c r="M8" s="1">
        <f t="shared" ref="M8:M13" si="5">0/6</f>
        <v>0</v>
      </c>
      <c r="N8" s="1" t="s">
        <v>24</v>
      </c>
      <c r="O8" s="1">
        <v>0</v>
      </c>
      <c r="P8" s="1" t="s">
        <v>36</v>
      </c>
      <c r="Q8" s="1">
        <v>22193</v>
      </c>
      <c r="R8" s="1">
        <v>10600.7</v>
      </c>
    </row>
    <row r="9" spans="1:18">
      <c r="A9" s="1">
        <f t="shared" si="0"/>
        <v>8</v>
      </c>
      <c r="B9" s="1" t="s">
        <v>288</v>
      </c>
      <c r="C9" s="1" t="s">
        <v>14</v>
      </c>
      <c r="D9" s="1" t="s">
        <v>28</v>
      </c>
      <c r="E9" s="1" t="s">
        <v>47</v>
      </c>
      <c r="F9" s="22" t="s">
        <v>125</v>
      </c>
      <c r="G9" s="10" t="s">
        <v>135</v>
      </c>
      <c r="J9" s="1">
        <v>10600.7</v>
      </c>
      <c r="K9" s="1">
        <f t="shared" si="1"/>
        <v>10600.7</v>
      </c>
      <c r="L9" s="1">
        <f t="shared" si="4"/>
        <v>0</v>
      </c>
      <c r="M9" s="1">
        <f t="shared" si="5"/>
        <v>0</v>
      </c>
      <c r="N9" s="1" t="s">
        <v>24</v>
      </c>
      <c r="O9" s="1">
        <v>0</v>
      </c>
      <c r="P9" s="1" t="s">
        <v>36</v>
      </c>
      <c r="Q9" s="1">
        <v>22193</v>
      </c>
      <c r="R9" s="1">
        <v>10600.7</v>
      </c>
    </row>
    <row r="10" spans="1:18">
      <c r="A10" s="1">
        <f t="shared" si="0"/>
        <v>9</v>
      </c>
      <c r="B10" s="1" t="s">
        <v>288</v>
      </c>
      <c r="C10" s="1" t="s">
        <v>14</v>
      </c>
      <c r="D10" s="1" t="s">
        <v>28</v>
      </c>
      <c r="E10" s="1" t="s">
        <v>47</v>
      </c>
      <c r="F10" s="22" t="s">
        <v>125</v>
      </c>
      <c r="G10" s="10" t="s">
        <v>135</v>
      </c>
      <c r="J10" s="1">
        <v>10600.7</v>
      </c>
      <c r="K10" s="1">
        <f t="shared" si="1"/>
        <v>10600.7</v>
      </c>
      <c r="L10" s="1">
        <f t="shared" si="4"/>
        <v>0</v>
      </c>
      <c r="M10" s="1">
        <f t="shared" si="5"/>
        <v>0</v>
      </c>
      <c r="N10" s="1" t="s">
        <v>24</v>
      </c>
      <c r="O10" s="1">
        <v>0</v>
      </c>
      <c r="P10" s="1" t="s">
        <v>36</v>
      </c>
      <c r="Q10" s="1">
        <v>22193</v>
      </c>
      <c r="R10" s="1">
        <v>10600.7</v>
      </c>
    </row>
    <row r="11" spans="1:18">
      <c r="A11" s="1">
        <f t="shared" si="0"/>
        <v>10</v>
      </c>
      <c r="B11" s="1" t="s">
        <v>288</v>
      </c>
      <c r="C11" s="1" t="s">
        <v>14</v>
      </c>
      <c r="D11" s="1" t="s">
        <v>28</v>
      </c>
      <c r="E11" s="1" t="s">
        <v>47</v>
      </c>
      <c r="F11" s="22" t="s">
        <v>125</v>
      </c>
      <c r="G11" s="10" t="s">
        <v>135</v>
      </c>
      <c r="J11" s="1">
        <v>10600.7</v>
      </c>
      <c r="K11" s="1">
        <f t="shared" si="1"/>
        <v>10600.7</v>
      </c>
      <c r="L11" s="1">
        <f t="shared" si="4"/>
        <v>0</v>
      </c>
      <c r="M11" s="1">
        <f t="shared" si="5"/>
        <v>0</v>
      </c>
      <c r="N11" s="1" t="s">
        <v>24</v>
      </c>
      <c r="O11" s="1">
        <v>0</v>
      </c>
      <c r="P11" s="1" t="s">
        <v>36</v>
      </c>
      <c r="Q11" s="1">
        <v>22193</v>
      </c>
      <c r="R11" s="1">
        <v>10600.7</v>
      </c>
    </row>
    <row r="12" spans="1:18">
      <c r="A12" s="1">
        <f t="shared" si="0"/>
        <v>11</v>
      </c>
      <c r="B12" s="1" t="s">
        <v>288</v>
      </c>
      <c r="C12" s="1" t="s">
        <v>14</v>
      </c>
      <c r="D12" s="1" t="s">
        <v>28</v>
      </c>
      <c r="E12" s="1" t="s">
        <v>47</v>
      </c>
      <c r="F12" s="22" t="s">
        <v>125</v>
      </c>
      <c r="G12" s="10" t="s">
        <v>135</v>
      </c>
      <c r="J12" s="1">
        <v>10600.7</v>
      </c>
      <c r="K12" s="1">
        <f t="shared" si="1"/>
        <v>10600.7</v>
      </c>
      <c r="L12" s="1">
        <f t="shared" si="4"/>
        <v>0</v>
      </c>
      <c r="M12" s="1">
        <f t="shared" si="5"/>
        <v>0</v>
      </c>
      <c r="N12" s="1" t="s">
        <v>24</v>
      </c>
      <c r="O12" s="1">
        <v>0</v>
      </c>
      <c r="P12" s="1" t="s">
        <v>36</v>
      </c>
      <c r="Q12" s="1">
        <v>22193</v>
      </c>
      <c r="R12" s="1">
        <v>10600.7</v>
      </c>
    </row>
    <row r="13" spans="1:18">
      <c r="A13" s="1">
        <f t="shared" si="0"/>
        <v>12</v>
      </c>
      <c r="B13" s="1" t="s">
        <v>288</v>
      </c>
      <c r="C13" s="1" t="s">
        <v>14</v>
      </c>
      <c r="D13" s="1" t="s">
        <v>28</v>
      </c>
      <c r="E13" s="1" t="s">
        <v>47</v>
      </c>
      <c r="F13" s="22" t="s">
        <v>125</v>
      </c>
      <c r="G13" s="10" t="s">
        <v>135</v>
      </c>
      <c r="J13" s="1">
        <v>10600.7</v>
      </c>
      <c r="K13" s="1">
        <f t="shared" si="1"/>
        <v>10600.7</v>
      </c>
      <c r="L13" s="1">
        <f t="shared" si="4"/>
        <v>0</v>
      </c>
      <c r="M13" s="1">
        <f t="shared" si="5"/>
        <v>0</v>
      </c>
      <c r="N13" s="1" t="s">
        <v>24</v>
      </c>
      <c r="O13" s="1">
        <v>0</v>
      </c>
      <c r="P13" s="1" t="s">
        <v>36</v>
      </c>
      <c r="Q13" s="1">
        <v>22193</v>
      </c>
      <c r="R13" s="1">
        <v>10600.7</v>
      </c>
    </row>
    <row r="14" spans="1:18">
      <c r="A14" s="1">
        <f t="shared" si="0"/>
        <v>13</v>
      </c>
      <c r="B14" s="1" t="s">
        <v>288</v>
      </c>
      <c r="C14" s="1" t="s">
        <v>14</v>
      </c>
      <c r="D14" s="1" t="s">
        <v>28</v>
      </c>
      <c r="E14" s="1" t="s">
        <v>47</v>
      </c>
      <c r="F14" s="22" t="s">
        <v>126</v>
      </c>
      <c r="G14" s="10" t="s">
        <v>136</v>
      </c>
      <c r="J14" s="1">
        <v>579.59999999999991</v>
      </c>
      <c r="K14" s="1">
        <f t="shared" si="1"/>
        <v>496.79999999999995</v>
      </c>
      <c r="L14" s="1">
        <f t="shared" si="4"/>
        <v>82.799999999999983</v>
      </c>
      <c r="M14" s="8">
        <f>1/7</f>
        <v>0.14285714285714285</v>
      </c>
      <c r="N14" s="1" t="s">
        <v>24</v>
      </c>
      <c r="O14" s="1">
        <v>0</v>
      </c>
      <c r="P14" s="1" t="s">
        <v>36</v>
      </c>
      <c r="Q14" s="1">
        <v>18008</v>
      </c>
      <c r="R14" s="1">
        <v>579.59999999999991</v>
      </c>
    </row>
    <row r="15" spans="1:18">
      <c r="A15" s="1">
        <f t="shared" si="0"/>
        <v>14</v>
      </c>
      <c r="B15" s="1" t="s">
        <v>288</v>
      </c>
      <c r="C15" s="1" t="s">
        <v>14</v>
      </c>
      <c r="D15" s="1" t="s">
        <v>28</v>
      </c>
      <c r="E15" s="1" t="s">
        <v>47</v>
      </c>
      <c r="F15" s="22" t="s">
        <v>126</v>
      </c>
      <c r="G15" s="10" t="s">
        <v>136</v>
      </c>
      <c r="J15" s="1">
        <v>579.59999999999991</v>
      </c>
      <c r="K15" s="1">
        <f t="shared" si="1"/>
        <v>496.79999999999995</v>
      </c>
      <c r="L15" s="1">
        <f t="shared" ref="L15:L20" si="6">M15*J15</f>
        <v>82.799999999999983</v>
      </c>
      <c r="M15" s="8">
        <f t="shared" ref="M15:M19" si="7">1/7</f>
        <v>0.14285714285714285</v>
      </c>
      <c r="N15" s="1" t="s">
        <v>24</v>
      </c>
      <c r="O15" s="1">
        <v>0</v>
      </c>
      <c r="P15" s="1" t="s">
        <v>36</v>
      </c>
      <c r="Q15" s="1">
        <v>18008</v>
      </c>
      <c r="R15" s="1">
        <v>579.59999999999991</v>
      </c>
    </row>
    <row r="16" spans="1:18">
      <c r="A16" s="1">
        <f t="shared" si="0"/>
        <v>15</v>
      </c>
      <c r="B16" s="1" t="s">
        <v>288</v>
      </c>
      <c r="C16" s="1" t="s">
        <v>14</v>
      </c>
      <c r="D16" s="1" t="s">
        <v>28</v>
      </c>
      <c r="E16" s="1" t="s">
        <v>47</v>
      </c>
      <c r="F16" s="22" t="s">
        <v>126</v>
      </c>
      <c r="G16" s="10" t="s">
        <v>136</v>
      </c>
      <c r="J16" s="1">
        <v>579.59999999999991</v>
      </c>
      <c r="K16" s="1">
        <f t="shared" si="1"/>
        <v>496.79999999999995</v>
      </c>
      <c r="L16" s="1">
        <f t="shared" si="6"/>
        <v>82.799999999999983</v>
      </c>
      <c r="M16" s="8">
        <f t="shared" si="7"/>
        <v>0.14285714285714285</v>
      </c>
      <c r="N16" s="1" t="s">
        <v>24</v>
      </c>
      <c r="O16" s="1">
        <v>1</v>
      </c>
      <c r="P16" s="1" t="s">
        <v>36</v>
      </c>
      <c r="Q16" s="1">
        <v>18008</v>
      </c>
      <c r="R16" s="1">
        <v>579.59999999999991</v>
      </c>
    </row>
    <row r="17" spans="1:18">
      <c r="A17" s="1">
        <f t="shared" si="0"/>
        <v>16</v>
      </c>
      <c r="B17" s="1" t="s">
        <v>288</v>
      </c>
      <c r="C17" s="1" t="s">
        <v>14</v>
      </c>
      <c r="D17" s="1" t="s">
        <v>28</v>
      </c>
      <c r="E17" s="1" t="s">
        <v>47</v>
      </c>
      <c r="F17" s="22" t="s">
        <v>126</v>
      </c>
      <c r="G17" s="10" t="s">
        <v>136</v>
      </c>
      <c r="J17" s="1">
        <v>579.59999999999991</v>
      </c>
      <c r="K17" s="1">
        <f t="shared" si="1"/>
        <v>496.79999999999995</v>
      </c>
      <c r="L17" s="1">
        <f t="shared" si="6"/>
        <v>82.799999999999983</v>
      </c>
      <c r="M17" s="8">
        <f t="shared" si="7"/>
        <v>0.14285714285714285</v>
      </c>
      <c r="N17" s="1" t="s">
        <v>24</v>
      </c>
      <c r="O17" s="1">
        <v>0</v>
      </c>
      <c r="P17" s="1" t="s">
        <v>36</v>
      </c>
      <c r="Q17" s="1">
        <v>18008</v>
      </c>
      <c r="R17" s="1">
        <v>579.59999999999991</v>
      </c>
    </row>
    <row r="18" spans="1:18">
      <c r="A18" s="1">
        <f t="shared" si="0"/>
        <v>17</v>
      </c>
      <c r="B18" s="1" t="s">
        <v>288</v>
      </c>
      <c r="C18" s="1" t="s">
        <v>14</v>
      </c>
      <c r="D18" s="1" t="s">
        <v>28</v>
      </c>
      <c r="E18" s="1" t="s">
        <v>47</v>
      </c>
      <c r="F18" s="22" t="s">
        <v>126</v>
      </c>
      <c r="G18" s="10" t="s">
        <v>136</v>
      </c>
      <c r="J18" s="1">
        <v>579.59999999999991</v>
      </c>
      <c r="K18" s="1">
        <f t="shared" si="1"/>
        <v>496.79999999999995</v>
      </c>
      <c r="L18" s="1">
        <f t="shared" si="6"/>
        <v>82.799999999999983</v>
      </c>
      <c r="M18" s="8">
        <f t="shared" si="7"/>
        <v>0.14285714285714285</v>
      </c>
      <c r="N18" s="1" t="s">
        <v>24</v>
      </c>
      <c r="O18" s="1">
        <v>0</v>
      </c>
      <c r="P18" s="1" t="s">
        <v>36</v>
      </c>
      <c r="Q18" s="1">
        <v>18008</v>
      </c>
      <c r="R18" s="1">
        <v>579.59999999999991</v>
      </c>
    </row>
    <row r="19" spans="1:18">
      <c r="A19" s="1">
        <f t="shared" si="0"/>
        <v>18</v>
      </c>
      <c r="B19" s="1" t="s">
        <v>288</v>
      </c>
      <c r="C19" s="1" t="s">
        <v>14</v>
      </c>
      <c r="D19" s="1" t="s">
        <v>28</v>
      </c>
      <c r="E19" s="1" t="s">
        <v>47</v>
      </c>
      <c r="F19" s="22" t="s">
        <v>126</v>
      </c>
      <c r="G19" s="10" t="s">
        <v>136</v>
      </c>
      <c r="J19" s="1">
        <v>579.59999999999991</v>
      </c>
      <c r="K19" s="1">
        <f t="shared" si="1"/>
        <v>496.79999999999995</v>
      </c>
      <c r="L19" s="1">
        <f t="shared" si="6"/>
        <v>82.799999999999983</v>
      </c>
      <c r="M19" s="8">
        <f t="shared" si="7"/>
        <v>0.14285714285714285</v>
      </c>
      <c r="N19" s="1" t="s">
        <v>24</v>
      </c>
      <c r="O19" s="1">
        <v>0</v>
      </c>
      <c r="P19" s="1" t="s">
        <v>36</v>
      </c>
      <c r="Q19" s="1">
        <v>18008</v>
      </c>
      <c r="R19" s="1">
        <v>579.59999999999991</v>
      </c>
    </row>
    <row r="20" spans="1:18">
      <c r="A20" s="1">
        <f t="shared" si="0"/>
        <v>19</v>
      </c>
      <c r="B20" s="1" t="s">
        <v>288</v>
      </c>
      <c r="C20" s="1" t="s">
        <v>14</v>
      </c>
      <c r="D20" s="1" t="s">
        <v>28</v>
      </c>
      <c r="E20" s="1" t="s">
        <v>47</v>
      </c>
      <c r="F20" s="22" t="s">
        <v>127</v>
      </c>
      <c r="G20" s="1" t="s">
        <v>137</v>
      </c>
      <c r="H20" s="1">
        <v>14.024307</v>
      </c>
      <c r="I20" s="5">
        <v>35.368567900000002</v>
      </c>
      <c r="J20" s="1">
        <v>103143.49999999999</v>
      </c>
      <c r="K20" s="1">
        <f t="shared" si="1"/>
        <v>103143.49999999999</v>
      </c>
      <c r="L20" s="1">
        <f t="shared" si="6"/>
        <v>0</v>
      </c>
      <c r="M20" s="8">
        <f>0/6</f>
        <v>0</v>
      </c>
      <c r="N20" s="1" t="s">
        <v>24</v>
      </c>
      <c r="O20" s="1">
        <v>0</v>
      </c>
      <c r="P20" s="1" t="s">
        <v>36</v>
      </c>
      <c r="Q20" s="1">
        <v>44845</v>
      </c>
      <c r="R20" s="1">
        <v>103143.49999999999</v>
      </c>
    </row>
    <row r="21" spans="1:18">
      <c r="A21" s="1">
        <f t="shared" si="0"/>
        <v>20</v>
      </c>
      <c r="B21" s="1" t="s">
        <v>288</v>
      </c>
      <c r="C21" s="1" t="s">
        <v>14</v>
      </c>
      <c r="D21" s="1" t="s">
        <v>28</v>
      </c>
      <c r="E21" s="1" t="s">
        <v>47</v>
      </c>
      <c r="F21" s="22" t="s">
        <v>127</v>
      </c>
      <c r="G21" s="1" t="s">
        <v>137</v>
      </c>
      <c r="H21" s="1">
        <v>14.024307</v>
      </c>
      <c r="I21" s="5">
        <v>35.368567900000002</v>
      </c>
      <c r="J21" s="1">
        <v>103143.49999999999</v>
      </c>
      <c r="K21" s="1">
        <f t="shared" si="1"/>
        <v>103143.49999999999</v>
      </c>
      <c r="L21" s="1">
        <f t="shared" ref="L21:L26" si="8">M21*J21</f>
        <v>0</v>
      </c>
      <c r="M21" s="8">
        <f t="shared" ref="M21:M25" si="9">0/6</f>
        <v>0</v>
      </c>
      <c r="N21" s="1" t="s">
        <v>24</v>
      </c>
      <c r="O21" s="1">
        <v>0</v>
      </c>
      <c r="P21" s="1" t="s">
        <v>36</v>
      </c>
      <c r="Q21" s="1">
        <v>44845</v>
      </c>
      <c r="R21" s="1">
        <v>103143.49999999999</v>
      </c>
    </row>
    <row r="22" spans="1:18">
      <c r="A22" s="1">
        <f t="shared" si="0"/>
        <v>21</v>
      </c>
      <c r="B22" s="1" t="s">
        <v>288</v>
      </c>
      <c r="C22" s="1" t="s">
        <v>14</v>
      </c>
      <c r="D22" s="1" t="s">
        <v>28</v>
      </c>
      <c r="E22" s="1" t="s">
        <v>47</v>
      </c>
      <c r="F22" s="22" t="s">
        <v>127</v>
      </c>
      <c r="G22" s="1" t="s">
        <v>137</v>
      </c>
      <c r="H22" s="1">
        <v>14.024307</v>
      </c>
      <c r="I22" s="5">
        <v>35.368567900000002</v>
      </c>
      <c r="J22" s="1">
        <v>103143.49999999999</v>
      </c>
      <c r="K22" s="1">
        <f t="shared" si="1"/>
        <v>103143.49999999999</v>
      </c>
      <c r="L22" s="1">
        <f t="shared" si="8"/>
        <v>0</v>
      </c>
      <c r="M22" s="8">
        <f t="shared" si="9"/>
        <v>0</v>
      </c>
      <c r="N22" s="1" t="s">
        <v>24</v>
      </c>
      <c r="O22" s="1">
        <v>0</v>
      </c>
      <c r="P22" s="1" t="s">
        <v>36</v>
      </c>
      <c r="Q22" s="1">
        <v>44845</v>
      </c>
      <c r="R22" s="1">
        <v>103143.49999999999</v>
      </c>
    </row>
    <row r="23" spans="1:18">
      <c r="A23" s="1">
        <f>A22+1</f>
        <v>22</v>
      </c>
      <c r="B23" s="1" t="s">
        <v>288</v>
      </c>
      <c r="C23" s="1" t="s">
        <v>14</v>
      </c>
      <c r="D23" s="1" t="s">
        <v>28</v>
      </c>
      <c r="E23" s="1" t="s">
        <v>47</v>
      </c>
      <c r="F23" s="22" t="s">
        <v>127</v>
      </c>
      <c r="G23" s="1" t="s">
        <v>137</v>
      </c>
      <c r="H23" s="1">
        <v>14.024307</v>
      </c>
      <c r="I23" s="5">
        <v>35.368567900000002</v>
      </c>
      <c r="J23" s="1">
        <v>103143.49999999999</v>
      </c>
      <c r="K23" s="1">
        <f t="shared" si="1"/>
        <v>103143.49999999999</v>
      </c>
      <c r="L23" s="1">
        <f t="shared" si="8"/>
        <v>0</v>
      </c>
      <c r="M23" s="8">
        <f t="shared" si="9"/>
        <v>0</v>
      </c>
      <c r="N23" s="1" t="s">
        <v>24</v>
      </c>
      <c r="O23" s="1">
        <v>0</v>
      </c>
      <c r="P23" s="1" t="s">
        <v>36</v>
      </c>
      <c r="Q23" s="1">
        <v>44845</v>
      </c>
      <c r="R23" s="1">
        <v>103143.49999999999</v>
      </c>
    </row>
    <row r="24" spans="1:18">
      <c r="A24" s="1">
        <f t="shared" ref="A24:A51" si="10">A23+1</f>
        <v>23</v>
      </c>
      <c r="B24" s="1" t="s">
        <v>288</v>
      </c>
      <c r="C24" s="1" t="s">
        <v>14</v>
      </c>
      <c r="D24" s="1" t="s">
        <v>28</v>
      </c>
      <c r="E24" s="1" t="s">
        <v>47</v>
      </c>
      <c r="F24" s="22" t="s">
        <v>127</v>
      </c>
      <c r="G24" s="1" t="s">
        <v>137</v>
      </c>
      <c r="H24" s="1">
        <v>14.024307</v>
      </c>
      <c r="I24" s="5">
        <v>35.368567900000002</v>
      </c>
      <c r="J24" s="1">
        <v>103143.49999999999</v>
      </c>
      <c r="K24" s="1">
        <f t="shared" si="1"/>
        <v>103143.49999999999</v>
      </c>
      <c r="L24" s="1">
        <f t="shared" si="8"/>
        <v>0</v>
      </c>
      <c r="M24" s="8">
        <f t="shared" si="9"/>
        <v>0</v>
      </c>
      <c r="N24" s="1" t="s">
        <v>24</v>
      </c>
      <c r="O24" s="1">
        <v>0</v>
      </c>
      <c r="P24" s="1" t="s">
        <v>36</v>
      </c>
      <c r="Q24" s="1">
        <v>44845</v>
      </c>
      <c r="R24" s="1">
        <v>103143.49999999999</v>
      </c>
    </row>
    <row r="25" spans="1:18">
      <c r="A25" s="1">
        <f t="shared" si="10"/>
        <v>24</v>
      </c>
      <c r="B25" s="1" t="s">
        <v>288</v>
      </c>
      <c r="C25" s="1" t="s">
        <v>14</v>
      </c>
      <c r="D25" s="1" t="s">
        <v>28</v>
      </c>
      <c r="E25" s="1" t="s">
        <v>47</v>
      </c>
      <c r="F25" s="22" t="s">
        <v>127</v>
      </c>
      <c r="G25" s="1" t="s">
        <v>137</v>
      </c>
      <c r="H25" s="1">
        <v>14.024307</v>
      </c>
      <c r="I25" s="5">
        <v>35.368567900000002</v>
      </c>
      <c r="J25" s="1">
        <v>103143.49999999999</v>
      </c>
      <c r="K25" s="1">
        <f t="shared" si="1"/>
        <v>103143.49999999999</v>
      </c>
      <c r="L25" s="1">
        <f t="shared" si="8"/>
        <v>0</v>
      </c>
      <c r="M25" s="8">
        <f t="shared" si="9"/>
        <v>0</v>
      </c>
      <c r="N25" s="1" t="s">
        <v>24</v>
      </c>
      <c r="O25" s="1">
        <v>0</v>
      </c>
      <c r="P25" s="1" t="s">
        <v>36</v>
      </c>
      <c r="Q25" s="1">
        <v>44845</v>
      </c>
      <c r="R25" s="1">
        <v>103143.49999999999</v>
      </c>
    </row>
    <row r="26" spans="1:18">
      <c r="A26" s="1">
        <f t="shared" si="10"/>
        <v>25</v>
      </c>
      <c r="B26" s="1" t="s">
        <v>288</v>
      </c>
      <c r="C26" s="1" t="s">
        <v>14</v>
      </c>
      <c r="D26" s="1" t="s">
        <v>28</v>
      </c>
      <c r="E26" s="1" t="s">
        <v>47</v>
      </c>
      <c r="F26" s="22" t="s">
        <v>128</v>
      </c>
      <c r="G26" s="1" t="s">
        <v>138</v>
      </c>
      <c r="H26" s="13">
        <v>14.15</v>
      </c>
      <c r="I26" s="12">
        <v>34.3333333</v>
      </c>
      <c r="J26" s="1">
        <v>13126.099999999999</v>
      </c>
      <c r="K26" s="1">
        <f t="shared" si="1"/>
        <v>13126.099999999999</v>
      </c>
      <c r="L26" s="1">
        <f t="shared" si="8"/>
        <v>0</v>
      </c>
      <c r="M26" s="1">
        <f>0/6</f>
        <v>0</v>
      </c>
      <c r="N26" s="1" t="s">
        <v>24</v>
      </c>
      <c r="O26" s="1">
        <v>0</v>
      </c>
      <c r="P26" s="1" t="s">
        <v>36</v>
      </c>
      <c r="Q26" s="1">
        <v>30912</v>
      </c>
      <c r="R26" s="1">
        <v>13126.099999999999</v>
      </c>
    </row>
    <row r="27" spans="1:18">
      <c r="A27" s="1">
        <f t="shared" si="10"/>
        <v>26</v>
      </c>
      <c r="B27" s="1" t="s">
        <v>288</v>
      </c>
      <c r="C27" s="1" t="s">
        <v>14</v>
      </c>
      <c r="D27" s="1" t="s">
        <v>28</v>
      </c>
      <c r="E27" s="1" t="s">
        <v>47</v>
      </c>
      <c r="F27" s="22" t="s">
        <v>128</v>
      </c>
      <c r="G27" s="1" t="s">
        <v>138</v>
      </c>
      <c r="H27" s="13">
        <v>14.15</v>
      </c>
      <c r="I27" s="12">
        <v>34.3333333</v>
      </c>
      <c r="J27" s="1">
        <v>13126.099999999999</v>
      </c>
      <c r="K27" s="1">
        <f t="shared" ref="K27:K32" si="11">J27-L27</f>
        <v>13126.099999999999</v>
      </c>
      <c r="L27" s="1">
        <f t="shared" ref="L27:L32" si="12">M27*J27</f>
        <v>0</v>
      </c>
      <c r="M27" s="1">
        <f t="shared" ref="M27:M31" si="13">0/6</f>
        <v>0</v>
      </c>
      <c r="N27" s="1" t="s">
        <v>24</v>
      </c>
      <c r="O27" s="1">
        <v>0</v>
      </c>
      <c r="P27" s="1" t="s">
        <v>36</v>
      </c>
      <c r="Q27" s="1">
        <v>30912</v>
      </c>
      <c r="R27" s="1">
        <v>13126.099999999999</v>
      </c>
    </row>
    <row r="28" spans="1:18">
      <c r="A28" s="1">
        <f t="shared" si="10"/>
        <v>27</v>
      </c>
      <c r="B28" s="1" t="s">
        <v>288</v>
      </c>
      <c r="C28" s="1" t="s">
        <v>14</v>
      </c>
      <c r="D28" s="1" t="s">
        <v>28</v>
      </c>
      <c r="E28" s="1" t="s">
        <v>47</v>
      </c>
      <c r="F28" s="22" t="s">
        <v>128</v>
      </c>
      <c r="G28" s="1" t="s">
        <v>138</v>
      </c>
      <c r="H28" s="13">
        <v>14.15</v>
      </c>
      <c r="I28" s="12">
        <v>34.3333333</v>
      </c>
      <c r="J28" s="1">
        <v>13126.099999999999</v>
      </c>
      <c r="K28" s="1">
        <f t="shared" si="11"/>
        <v>13126.099999999999</v>
      </c>
      <c r="L28" s="1">
        <f t="shared" si="12"/>
        <v>0</v>
      </c>
      <c r="M28" s="1">
        <f t="shared" si="13"/>
        <v>0</v>
      </c>
      <c r="N28" s="1" t="s">
        <v>24</v>
      </c>
      <c r="O28" s="1">
        <v>0</v>
      </c>
      <c r="P28" s="1" t="s">
        <v>36</v>
      </c>
      <c r="Q28" s="1">
        <v>30912</v>
      </c>
      <c r="R28" s="1">
        <v>13126.099999999999</v>
      </c>
    </row>
    <row r="29" spans="1:18">
      <c r="A29" s="1">
        <f t="shared" si="10"/>
        <v>28</v>
      </c>
      <c r="B29" s="1" t="s">
        <v>288</v>
      </c>
      <c r="C29" s="1" t="s">
        <v>14</v>
      </c>
      <c r="D29" s="1" t="s">
        <v>28</v>
      </c>
      <c r="E29" s="1" t="s">
        <v>47</v>
      </c>
      <c r="F29" s="22" t="s">
        <v>128</v>
      </c>
      <c r="G29" s="1" t="s">
        <v>138</v>
      </c>
      <c r="H29" s="13">
        <v>14.15</v>
      </c>
      <c r="I29" s="12">
        <v>34.3333333</v>
      </c>
      <c r="J29" s="1">
        <v>13126.099999999999</v>
      </c>
      <c r="K29" s="1">
        <f t="shared" si="11"/>
        <v>13126.099999999999</v>
      </c>
      <c r="L29" s="1">
        <f t="shared" si="12"/>
        <v>0</v>
      </c>
      <c r="M29" s="1">
        <f t="shared" si="13"/>
        <v>0</v>
      </c>
      <c r="N29" s="1" t="s">
        <v>24</v>
      </c>
      <c r="O29" s="1">
        <v>0</v>
      </c>
      <c r="P29" s="1" t="s">
        <v>36</v>
      </c>
      <c r="Q29" s="1">
        <v>30912</v>
      </c>
      <c r="R29" s="1">
        <v>13126.099999999999</v>
      </c>
    </row>
    <row r="30" spans="1:18">
      <c r="A30" s="1">
        <f t="shared" si="10"/>
        <v>29</v>
      </c>
      <c r="B30" s="1" t="s">
        <v>288</v>
      </c>
      <c r="C30" s="1" t="s">
        <v>14</v>
      </c>
      <c r="D30" s="1" t="s">
        <v>28</v>
      </c>
      <c r="E30" s="1" t="s">
        <v>47</v>
      </c>
      <c r="F30" s="22" t="s">
        <v>128</v>
      </c>
      <c r="G30" s="1" t="s">
        <v>138</v>
      </c>
      <c r="H30" s="13">
        <v>14.15</v>
      </c>
      <c r="I30" s="12">
        <v>34.3333333</v>
      </c>
      <c r="J30" s="1">
        <v>13126.099999999999</v>
      </c>
      <c r="K30" s="1">
        <f t="shared" si="11"/>
        <v>13126.099999999999</v>
      </c>
      <c r="L30" s="1">
        <f t="shared" si="12"/>
        <v>0</v>
      </c>
      <c r="M30" s="1">
        <f t="shared" si="13"/>
        <v>0</v>
      </c>
      <c r="N30" s="1" t="s">
        <v>24</v>
      </c>
      <c r="O30" s="1">
        <v>0</v>
      </c>
      <c r="P30" s="1" t="s">
        <v>36</v>
      </c>
      <c r="Q30" s="1">
        <v>30912</v>
      </c>
      <c r="R30" s="1">
        <v>13126.099999999999</v>
      </c>
    </row>
    <row r="31" spans="1:18">
      <c r="A31" s="1">
        <f t="shared" si="10"/>
        <v>30</v>
      </c>
      <c r="B31" s="1" t="s">
        <v>288</v>
      </c>
      <c r="C31" s="1" t="s">
        <v>14</v>
      </c>
      <c r="D31" s="1" t="s">
        <v>28</v>
      </c>
      <c r="E31" s="1" t="s">
        <v>47</v>
      </c>
      <c r="F31" s="22" t="s">
        <v>128</v>
      </c>
      <c r="G31" s="1" t="s">
        <v>138</v>
      </c>
      <c r="H31" s="13">
        <v>14.15</v>
      </c>
      <c r="I31" s="12">
        <v>34.3333333</v>
      </c>
      <c r="J31" s="1">
        <v>13126.099999999999</v>
      </c>
      <c r="K31" s="1">
        <f t="shared" si="11"/>
        <v>13126.099999999999</v>
      </c>
      <c r="L31" s="1">
        <f t="shared" si="12"/>
        <v>0</v>
      </c>
      <c r="M31" s="1">
        <f t="shared" si="13"/>
        <v>0</v>
      </c>
      <c r="N31" s="1" t="s">
        <v>24</v>
      </c>
      <c r="O31" s="1">
        <v>0</v>
      </c>
      <c r="P31" s="1" t="s">
        <v>36</v>
      </c>
      <c r="Q31" s="1">
        <v>30912</v>
      </c>
      <c r="R31" s="1">
        <v>13126.099999999999</v>
      </c>
    </row>
    <row r="32" spans="1:18">
      <c r="A32" s="1">
        <f t="shared" si="10"/>
        <v>31</v>
      </c>
      <c r="B32" s="1" t="s">
        <v>288</v>
      </c>
      <c r="C32" s="1" t="s">
        <v>14</v>
      </c>
      <c r="D32" s="1" t="s">
        <v>28</v>
      </c>
      <c r="E32" s="1" t="s">
        <v>47</v>
      </c>
      <c r="F32" s="22" t="s">
        <v>129</v>
      </c>
      <c r="G32" s="1" t="s">
        <v>139</v>
      </c>
      <c r="H32" s="12">
        <v>13.416667</v>
      </c>
      <c r="I32" s="12">
        <v>34.633333</v>
      </c>
      <c r="J32" s="1">
        <v>11465.499999999998</v>
      </c>
      <c r="K32" s="1">
        <f t="shared" si="11"/>
        <v>11465.499999999998</v>
      </c>
      <c r="L32" s="1">
        <f t="shared" si="12"/>
        <v>0</v>
      </c>
      <c r="M32" s="1">
        <f>0/3</f>
        <v>0</v>
      </c>
      <c r="N32" s="1" t="s">
        <v>24</v>
      </c>
      <c r="O32" s="1">
        <v>0</v>
      </c>
      <c r="P32" s="1" t="s">
        <v>36</v>
      </c>
      <c r="Q32" s="1">
        <v>9212</v>
      </c>
      <c r="R32" s="1">
        <v>11465.499999999998</v>
      </c>
    </row>
    <row r="33" spans="1:18">
      <c r="A33" s="1">
        <f t="shared" si="10"/>
        <v>32</v>
      </c>
      <c r="B33" s="1" t="s">
        <v>288</v>
      </c>
      <c r="C33" s="1" t="s">
        <v>14</v>
      </c>
      <c r="D33" s="1" t="s">
        <v>28</v>
      </c>
      <c r="E33" s="1" t="s">
        <v>47</v>
      </c>
      <c r="F33" s="22" t="s">
        <v>129</v>
      </c>
      <c r="G33" s="1" t="s">
        <v>139</v>
      </c>
      <c r="H33" s="12">
        <v>13.416667</v>
      </c>
      <c r="I33" s="12">
        <v>34.633333</v>
      </c>
      <c r="J33" s="1">
        <v>11465.499999999998</v>
      </c>
      <c r="K33" s="1">
        <f t="shared" ref="K33:K34" si="14">J33-L33</f>
        <v>11465.499999999998</v>
      </c>
      <c r="L33" s="1">
        <f t="shared" ref="L33:L34" si="15">M33*J33</f>
        <v>0</v>
      </c>
      <c r="M33" s="1">
        <f t="shared" ref="M33:M34" si="16">0/3</f>
        <v>0</v>
      </c>
      <c r="N33" s="1" t="s">
        <v>24</v>
      </c>
      <c r="O33" s="1">
        <v>0</v>
      </c>
      <c r="P33" s="1" t="s">
        <v>36</v>
      </c>
      <c r="Q33" s="1">
        <v>9212</v>
      </c>
      <c r="R33" s="1">
        <v>11465.499999999998</v>
      </c>
    </row>
    <row r="34" spans="1:18">
      <c r="A34" s="1">
        <f t="shared" si="10"/>
        <v>33</v>
      </c>
      <c r="B34" s="1" t="s">
        <v>288</v>
      </c>
      <c r="C34" s="1" t="s">
        <v>14</v>
      </c>
      <c r="D34" s="1" t="s">
        <v>28</v>
      </c>
      <c r="E34" s="1" t="s">
        <v>47</v>
      </c>
      <c r="F34" s="22" t="s">
        <v>129</v>
      </c>
      <c r="G34" s="1" t="s">
        <v>139</v>
      </c>
      <c r="H34" s="12">
        <v>13.416667</v>
      </c>
      <c r="I34" s="12">
        <v>34.633333</v>
      </c>
      <c r="J34" s="1">
        <v>11465.499999999998</v>
      </c>
      <c r="K34" s="1">
        <f t="shared" si="14"/>
        <v>11465.499999999998</v>
      </c>
      <c r="L34" s="1">
        <f t="shared" si="15"/>
        <v>0</v>
      </c>
      <c r="M34" s="1">
        <f t="shared" si="16"/>
        <v>0</v>
      </c>
      <c r="N34" s="1" t="s">
        <v>24</v>
      </c>
      <c r="O34" s="1">
        <v>0</v>
      </c>
      <c r="P34" s="1" t="s">
        <v>36</v>
      </c>
      <c r="Q34" s="1">
        <v>9212</v>
      </c>
      <c r="R34" s="1">
        <v>11465.499999999998</v>
      </c>
    </row>
    <row r="35" spans="1:18">
      <c r="A35" s="1">
        <f t="shared" si="10"/>
        <v>34</v>
      </c>
      <c r="B35" s="1" t="s">
        <v>288</v>
      </c>
      <c r="C35" s="1" t="s">
        <v>14</v>
      </c>
      <c r="D35" s="1" t="s">
        <v>28</v>
      </c>
      <c r="E35" s="1" t="s">
        <v>47</v>
      </c>
      <c r="F35" s="22" t="s">
        <v>129</v>
      </c>
      <c r="G35" s="1" t="s">
        <v>140</v>
      </c>
      <c r="H35" s="1">
        <v>13.6</v>
      </c>
      <c r="I35" s="5">
        <v>34.549999999999997</v>
      </c>
      <c r="J35" s="1">
        <v>2617.4</v>
      </c>
      <c r="K35" s="1">
        <f t="shared" ref="K35:K38" si="17">J35-L35</f>
        <v>2617.4</v>
      </c>
      <c r="L35" s="1">
        <f t="shared" ref="L35:L38" si="18">M35*J35</f>
        <v>0</v>
      </c>
      <c r="M35" s="1">
        <f>0/3</f>
        <v>0</v>
      </c>
      <c r="N35" s="1" t="s">
        <v>24</v>
      </c>
      <c r="O35" s="1">
        <v>0</v>
      </c>
      <c r="P35" s="1" t="s">
        <v>36</v>
      </c>
      <c r="Q35" s="1">
        <v>10181</v>
      </c>
      <c r="R35" s="1">
        <v>2617.4</v>
      </c>
    </row>
    <row r="36" spans="1:18">
      <c r="A36" s="1">
        <f t="shared" si="10"/>
        <v>35</v>
      </c>
      <c r="B36" s="1" t="s">
        <v>288</v>
      </c>
      <c r="C36" s="1" t="s">
        <v>14</v>
      </c>
      <c r="D36" s="1" t="s">
        <v>28</v>
      </c>
      <c r="E36" s="1" t="s">
        <v>47</v>
      </c>
      <c r="F36" s="22" t="s">
        <v>129</v>
      </c>
      <c r="G36" s="1" t="s">
        <v>140</v>
      </c>
      <c r="H36" s="1">
        <v>13.6</v>
      </c>
      <c r="I36" s="5">
        <v>34.549999999999997</v>
      </c>
      <c r="J36" s="1">
        <v>2617.4</v>
      </c>
      <c r="K36" s="1">
        <f t="shared" si="17"/>
        <v>2617.4</v>
      </c>
      <c r="L36" s="1">
        <f t="shared" si="18"/>
        <v>0</v>
      </c>
      <c r="M36" s="1">
        <f t="shared" ref="M36:M37" si="19">0/3</f>
        <v>0</v>
      </c>
      <c r="N36" s="1" t="s">
        <v>24</v>
      </c>
      <c r="O36" s="1">
        <v>0</v>
      </c>
      <c r="P36" s="1" t="s">
        <v>36</v>
      </c>
      <c r="Q36" s="1">
        <v>10181</v>
      </c>
      <c r="R36" s="1">
        <v>2617.4</v>
      </c>
    </row>
    <row r="37" spans="1:18">
      <c r="A37" s="1">
        <f t="shared" si="10"/>
        <v>36</v>
      </c>
      <c r="B37" s="1" t="s">
        <v>288</v>
      </c>
      <c r="C37" s="1" t="s">
        <v>14</v>
      </c>
      <c r="D37" s="1" t="s">
        <v>28</v>
      </c>
      <c r="E37" s="1" t="s">
        <v>47</v>
      </c>
      <c r="F37" s="22" t="s">
        <v>129</v>
      </c>
      <c r="G37" s="1" t="s">
        <v>140</v>
      </c>
      <c r="H37" s="1">
        <v>13.6</v>
      </c>
      <c r="I37" s="5">
        <v>34.549999999999997</v>
      </c>
      <c r="J37" s="1">
        <v>2617.4</v>
      </c>
      <c r="K37" s="1">
        <f t="shared" si="17"/>
        <v>2617.4</v>
      </c>
      <c r="L37" s="1">
        <f t="shared" si="18"/>
        <v>0</v>
      </c>
      <c r="M37" s="1">
        <f t="shared" si="19"/>
        <v>0</v>
      </c>
      <c r="N37" s="1" t="s">
        <v>24</v>
      </c>
      <c r="O37" s="1">
        <v>0</v>
      </c>
      <c r="P37" s="1" t="s">
        <v>36</v>
      </c>
      <c r="Q37" s="1">
        <v>10181</v>
      </c>
      <c r="R37" s="1">
        <v>2617.4</v>
      </c>
    </row>
    <row r="38" spans="1:18">
      <c r="A38" s="1">
        <f t="shared" si="10"/>
        <v>37</v>
      </c>
      <c r="B38" s="1" t="s">
        <v>288</v>
      </c>
      <c r="C38" s="1" t="s">
        <v>14</v>
      </c>
      <c r="D38" s="1" t="s">
        <v>28</v>
      </c>
      <c r="E38" s="1" t="s">
        <v>47</v>
      </c>
      <c r="F38" s="22" t="s">
        <v>130</v>
      </c>
      <c r="G38" s="10" t="s">
        <v>141</v>
      </c>
      <c r="J38" s="1">
        <v>2888.7999999999997</v>
      </c>
      <c r="K38" s="1">
        <f t="shared" si="17"/>
        <v>2888.7999999999997</v>
      </c>
      <c r="L38" s="1">
        <f t="shared" si="18"/>
        <v>0</v>
      </c>
      <c r="M38" s="1">
        <f>0/6</f>
        <v>0</v>
      </c>
      <c r="N38" s="1" t="s">
        <v>24</v>
      </c>
      <c r="O38" s="1">
        <v>0</v>
      </c>
      <c r="P38" s="1" t="s">
        <v>36</v>
      </c>
      <c r="Q38" s="1">
        <v>13154</v>
      </c>
      <c r="R38" s="1">
        <v>2888.7999999999997</v>
      </c>
    </row>
    <row r="39" spans="1:18">
      <c r="A39" s="1">
        <f t="shared" si="10"/>
        <v>38</v>
      </c>
      <c r="B39" s="1" t="s">
        <v>288</v>
      </c>
      <c r="C39" s="1" t="s">
        <v>14</v>
      </c>
      <c r="D39" s="1" t="s">
        <v>28</v>
      </c>
      <c r="E39" s="1" t="s">
        <v>47</v>
      </c>
      <c r="F39" s="22" t="s">
        <v>130</v>
      </c>
      <c r="G39" s="10" t="s">
        <v>141</v>
      </c>
      <c r="J39" s="1">
        <v>2888.7999999999997</v>
      </c>
      <c r="K39" s="1">
        <f t="shared" ref="K39:K43" si="20">J39-L39</f>
        <v>2888.7999999999997</v>
      </c>
      <c r="L39" s="1">
        <f t="shared" ref="L39:L43" si="21">M39*J39</f>
        <v>0</v>
      </c>
      <c r="M39" s="1">
        <f t="shared" ref="M39:M43" si="22">0/6</f>
        <v>0</v>
      </c>
      <c r="N39" s="1" t="s">
        <v>24</v>
      </c>
      <c r="O39" s="1">
        <v>0</v>
      </c>
      <c r="P39" s="1" t="s">
        <v>36</v>
      </c>
      <c r="Q39" s="1">
        <v>13154</v>
      </c>
      <c r="R39" s="1">
        <v>2888.7999999999997</v>
      </c>
    </row>
    <row r="40" spans="1:18">
      <c r="A40" s="1">
        <f t="shared" si="10"/>
        <v>39</v>
      </c>
      <c r="B40" s="1" t="s">
        <v>288</v>
      </c>
      <c r="C40" s="1" t="s">
        <v>14</v>
      </c>
      <c r="D40" s="1" t="s">
        <v>28</v>
      </c>
      <c r="E40" s="1" t="s">
        <v>47</v>
      </c>
      <c r="F40" s="22" t="s">
        <v>130</v>
      </c>
      <c r="G40" s="10" t="s">
        <v>141</v>
      </c>
      <c r="J40" s="1">
        <v>2888.7999999999997</v>
      </c>
      <c r="K40" s="1">
        <f t="shared" si="20"/>
        <v>2888.7999999999997</v>
      </c>
      <c r="L40" s="1">
        <f t="shared" si="21"/>
        <v>0</v>
      </c>
      <c r="M40" s="1">
        <f t="shared" si="22"/>
        <v>0</v>
      </c>
      <c r="N40" s="1" t="s">
        <v>24</v>
      </c>
      <c r="O40" s="1">
        <v>0</v>
      </c>
      <c r="P40" s="1" t="s">
        <v>36</v>
      </c>
      <c r="Q40" s="1">
        <v>13154</v>
      </c>
      <c r="R40" s="1">
        <v>2888.7999999999997</v>
      </c>
    </row>
    <row r="41" spans="1:18">
      <c r="A41" s="1">
        <f t="shared" si="10"/>
        <v>40</v>
      </c>
      <c r="B41" s="1" t="s">
        <v>288</v>
      </c>
      <c r="C41" s="1" t="s">
        <v>14</v>
      </c>
      <c r="D41" s="1" t="s">
        <v>28</v>
      </c>
      <c r="E41" s="1" t="s">
        <v>47</v>
      </c>
      <c r="F41" s="22" t="s">
        <v>130</v>
      </c>
      <c r="G41" s="10" t="s">
        <v>141</v>
      </c>
      <c r="J41" s="1">
        <v>2888.7999999999997</v>
      </c>
      <c r="K41" s="1">
        <f t="shared" si="20"/>
        <v>2888.7999999999997</v>
      </c>
      <c r="L41" s="1">
        <f t="shared" si="21"/>
        <v>0</v>
      </c>
      <c r="M41" s="1">
        <f t="shared" si="22"/>
        <v>0</v>
      </c>
      <c r="N41" s="1" t="s">
        <v>24</v>
      </c>
      <c r="O41" s="1">
        <v>0</v>
      </c>
      <c r="P41" s="1" t="s">
        <v>36</v>
      </c>
      <c r="Q41" s="1">
        <v>13154</v>
      </c>
      <c r="R41" s="1">
        <v>2888.7999999999997</v>
      </c>
    </row>
    <row r="42" spans="1:18">
      <c r="A42" s="1">
        <f t="shared" si="10"/>
        <v>41</v>
      </c>
      <c r="B42" s="1" t="s">
        <v>288</v>
      </c>
      <c r="C42" s="1" t="s">
        <v>14</v>
      </c>
      <c r="D42" s="1" t="s">
        <v>28</v>
      </c>
      <c r="E42" s="1" t="s">
        <v>47</v>
      </c>
      <c r="F42" s="22" t="s">
        <v>130</v>
      </c>
      <c r="G42" s="10" t="s">
        <v>141</v>
      </c>
      <c r="J42" s="1">
        <v>2888.7999999999997</v>
      </c>
      <c r="K42" s="1">
        <f t="shared" si="20"/>
        <v>2888.7999999999997</v>
      </c>
      <c r="L42" s="1">
        <f t="shared" si="21"/>
        <v>0</v>
      </c>
      <c r="M42" s="1">
        <f t="shared" si="22"/>
        <v>0</v>
      </c>
      <c r="N42" s="1" t="s">
        <v>24</v>
      </c>
      <c r="O42" s="1">
        <v>0</v>
      </c>
      <c r="P42" s="1" t="s">
        <v>36</v>
      </c>
      <c r="Q42" s="1">
        <v>13154</v>
      </c>
      <c r="R42" s="1">
        <v>2888.7999999999997</v>
      </c>
    </row>
    <row r="43" spans="1:18">
      <c r="A43" s="1">
        <f t="shared" si="10"/>
        <v>42</v>
      </c>
      <c r="B43" s="1" t="s">
        <v>288</v>
      </c>
      <c r="C43" s="1" t="s">
        <v>14</v>
      </c>
      <c r="D43" s="1" t="s">
        <v>28</v>
      </c>
      <c r="E43" s="1" t="s">
        <v>47</v>
      </c>
      <c r="F43" s="22" t="s">
        <v>130</v>
      </c>
      <c r="G43" s="10" t="s">
        <v>141</v>
      </c>
      <c r="J43" s="1">
        <v>2888.7999999999997</v>
      </c>
      <c r="K43" s="1">
        <f t="shared" si="20"/>
        <v>2888.7999999999997</v>
      </c>
      <c r="L43" s="1">
        <f t="shared" si="21"/>
        <v>0</v>
      </c>
      <c r="M43" s="1">
        <f t="shared" si="22"/>
        <v>0</v>
      </c>
      <c r="N43" s="1" t="s">
        <v>24</v>
      </c>
      <c r="O43" s="1">
        <v>0</v>
      </c>
      <c r="P43" s="1" t="s">
        <v>36</v>
      </c>
      <c r="Q43" s="1">
        <v>13154</v>
      </c>
      <c r="R43" s="1">
        <v>2888.7999999999997</v>
      </c>
    </row>
    <row r="44" spans="1:18">
      <c r="A44" s="1">
        <f t="shared" si="10"/>
        <v>43</v>
      </c>
      <c r="B44" s="1" t="s">
        <v>288</v>
      </c>
      <c r="C44" s="1" t="s">
        <v>14</v>
      </c>
      <c r="D44" s="1" t="s">
        <v>28</v>
      </c>
      <c r="E44" s="1" t="s">
        <v>47</v>
      </c>
      <c r="F44" s="22" t="s">
        <v>131</v>
      </c>
      <c r="G44" s="10" t="s">
        <v>142</v>
      </c>
      <c r="J44" s="5">
        <v>38207.599999999999</v>
      </c>
      <c r="K44" s="1">
        <f t="shared" ref="K44:K46" si="23">J44-L44</f>
        <v>38207.599999999999</v>
      </c>
      <c r="L44" s="1">
        <f t="shared" ref="L44:L46" si="24">M44*J44</f>
        <v>0</v>
      </c>
      <c r="M44" s="1">
        <f>0/3</f>
        <v>0</v>
      </c>
      <c r="N44" s="1" t="s">
        <v>24</v>
      </c>
      <c r="O44" s="1">
        <v>0</v>
      </c>
      <c r="P44" s="1" t="s">
        <v>36</v>
      </c>
      <c r="Q44" s="5">
        <v>16612</v>
      </c>
      <c r="R44" s="5">
        <v>38207.599999999999</v>
      </c>
    </row>
    <row r="45" spans="1:18">
      <c r="A45" s="1">
        <f t="shared" si="10"/>
        <v>44</v>
      </c>
      <c r="B45" s="1" t="s">
        <v>288</v>
      </c>
      <c r="C45" s="1" t="s">
        <v>14</v>
      </c>
      <c r="D45" s="1" t="s">
        <v>28</v>
      </c>
      <c r="E45" s="1" t="s">
        <v>47</v>
      </c>
      <c r="F45" s="22" t="s">
        <v>131</v>
      </c>
      <c r="G45" s="10" t="s">
        <v>142</v>
      </c>
      <c r="J45" s="5">
        <v>38207.599999999999</v>
      </c>
      <c r="K45" s="1">
        <f t="shared" si="23"/>
        <v>38207.599999999999</v>
      </c>
      <c r="L45" s="1">
        <f t="shared" si="24"/>
        <v>0</v>
      </c>
      <c r="M45" s="1">
        <f t="shared" ref="M45:M46" si="25">0/3</f>
        <v>0</v>
      </c>
      <c r="N45" s="1" t="s">
        <v>24</v>
      </c>
      <c r="O45" s="1">
        <v>0</v>
      </c>
      <c r="P45" s="1" t="s">
        <v>36</v>
      </c>
      <c r="Q45" s="5">
        <v>16612</v>
      </c>
      <c r="R45" s="5">
        <v>38207.599999999999</v>
      </c>
    </row>
    <row r="46" spans="1:18">
      <c r="A46" s="1">
        <f t="shared" si="10"/>
        <v>45</v>
      </c>
      <c r="B46" s="1" t="s">
        <v>288</v>
      </c>
      <c r="C46" s="1" t="s">
        <v>14</v>
      </c>
      <c r="D46" s="1" t="s">
        <v>28</v>
      </c>
      <c r="E46" s="1" t="s">
        <v>47</v>
      </c>
      <c r="F46" s="22" t="s">
        <v>131</v>
      </c>
      <c r="G46" s="10" t="s">
        <v>142</v>
      </c>
      <c r="J46" s="5">
        <v>38207.599999999999</v>
      </c>
      <c r="K46" s="1">
        <f t="shared" si="23"/>
        <v>38207.599999999999</v>
      </c>
      <c r="L46" s="1">
        <f t="shared" si="24"/>
        <v>0</v>
      </c>
      <c r="M46" s="1">
        <f t="shared" si="25"/>
        <v>0</v>
      </c>
      <c r="N46" s="1" t="s">
        <v>24</v>
      </c>
      <c r="O46" s="1">
        <v>0</v>
      </c>
      <c r="P46" s="1" t="s">
        <v>36</v>
      </c>
      <c r="Q46" s="5">
        <v>16612</v>
      </c>
      <c r="R46" s="5">
        <v>38207.599999999999</v>
      </c>
    </row>
    <row r="47" spans="1:18">
      <c r="A47" s="1">
        <f t="shared" si="10"/>
        <v>46</v>
      </c>
      <c r="B47" s="1" t="s">
        <v>288</v>
      </c>
      <c r="C47" s="1" t="s">
        <v>14</v>
      </c>
      <c r="D47" s="1" t="s">
        <v>28</v>
      </c>
      <c r="E47" s="1" t="s">
        <v>47</v>
      </c>
      <c r="F47" s="22" t="s">
        <v>131</v>
      </c>
      <c r="G47" s="10" t="s">
        <v>143</v>
      </c>
      <c r="J47" s="1">
        <v>1398.3999999999999</v>
      </c>
      <c r="K47" s="1">
        <f t="shared" ref="K47:K50" si="26">J47-L47</f>
        <v>1398.3999999999999</v>
      </c>
      <c r="L47" s="1">
        <f t="shared" ref="L47:L50" si="27">M47*J47</f>
        <v>0</v>
      </c>
      <c r="M47" s="1">
        <f>0/3</f>
        <v>0</v>
      </c>
      <c r="N47" s="1" t="s">
        <v>24</v>
      </c>
      <c r="O47" s="1">
        <v>0</v>
      </c>
      <c r="P47" s="1" t="s">
        <v>36</v>
      </c>
      <c r="Q47" s="1">
        <v>926</v>
      </c>
      <c r="R47" s="1">
        <v>1398.3999999999999</v>
      </c>
    </row>
    <row r="48" spans="1:18">
      <c r="A48" s="1">
        <f t="shared" si="10"/>
        <v>47</v>
      </c>
      <c r="B48" s="1" t="s">
        <v>288</v>
      </c>
      <c r="C48" s="1" t="s">
        <v>14</v>
      </c>
      <c r="D48" s="1" t="s">
        <v>28</v>
      </c>
      <c r="E48" s="1" t="s">
        <v>47</v>
      </c>
      <c r="F48" s="22" t="s">
        <v>131</v>
      </c>
      <c r="G48" s="10" t="s">
        <v>143</v>
      </c>
      <c r="J48" s="1">
        <v>1398.3999999999999</v>
      </c>
      <c r="K48" s="1">
        <f t="shared" si="26"/>
        <v>1398.3999999999999</v>
      </c>
      <c r="L48" s="1">
        <f t="shared" si="27"/>
        <v>0</v>
      </c>
      <c r="M48" s="1">
        <f t="shared" ref="M48:M49" si="28">0/3</f>
        <v>0</v>
      </c>
      <c r="N48" s="1" t="s">
        <v>24</v>
      </c>
      <c r="O48" s="1">
        <v>0</v>
      </c>
      <c r="P48" s="1" t="s">
        <v>36</v>
      </c>
      <c r="Q48" s="1">
        <v>926</v>
      </c>
      <c r="R48" s="1">
        <v>1398.3999999999999</v>
      </c>
    </row>
    <row r="49" spans="1:18">
      <c r="A49" s="1">
        <f t="shared" si="10"/>
        <v>48</v>
      </c>
      <c r="B49" s="1" t="s">
        <v>288</v>
      </c>
      <c r="C49" s="1" t="s">
        <v>14</v>
      </c>
      <c r="D49" s="1" t="s">
        <v>28</v>
      </c>
      <c r="E49" s="1" t="s">
        <v>47</v>
      </c>
      <c r="F49" s="22" t="s">
        <v>131</v>
      </c>
      <c r="G49" s="10" t="s">
        <v>143</v>
      </c>
      <c r="J49" s="1">
        <v>1398.3999999999999</v>
      </c>
      <c r="K49" s="1">
        <f t="shared" si="26"/>
        <v>1398.3999999999999</v>
      </c>
      <c r="L49" s="1">
        <f t="shared" si="27"/>
        <v>0</v>
      </c>
      <c r="M49" s="1">
        <f t="shared" si="28"/>
        <v>0</v>
      </c>
      <c r="N49" s="1" t="s">
        <v>24</v>
      </c>
      <c r="O49" s="1">
        <v>0</v>
      </c>
      <c r="P49" s="1" t="s">
        <v>36</v>
      </c>
      <c r="Q49" s="1">
        <v>926</v>
      </c>
      <c r="R49" s="1">
        <v>1398.3999999999999</v>
      </c>
    </row>
    <row r="50" spans="1:18">
      <c r="A50" s="1">
        <f t="shared" si="10"/>
        <v>49</v>
      </c>
      <c r="B50" s="1" t="s">
        <v>288</v>
      </c>
      <c r="C50" s="1" t="s">
        <v>14</v>
      </c>
      <c r="D50" s="1" t="s">
        <v>28</v>
      </c>
      <c r="E50" s="1" t="s">
        <v>47</v>
      </c>
      <c r="F50" s="22" t="s">
        <v>132</v>
      </c>
      <c r="G50" s="10" t="s">
        <v>144</v>
      </c>
      <c r="J50" s="1">
        <v>24481.199999999997</v>
      </c>
      <c r="K50" s="1">
        <f t="shared" si="26"/>
        <v>24481.199999999997</v>
      </c>
      <c r="L50" s="1">
        <f t="shared" si="27"/>
        <v>0</v>
      </c>
      <c r="M50" s="1">
        <f>0/6</f>
        <v>0</v>
      </c>
      <c r="N50" s="1" t="s">
        <v>24</v>
      </c>
      <c r="O50" s="1">
        <v>0</v>
      </c>
      <c r="P50" s="1" t="s">
        <v>36</v>
      </c>
      <c r="Q50" s="1">
        <v>10644</v>
      </c>
      <c r="R50" s="1">
        <v>24481.199999999997</v>
      </c>
    </row>
    <row r="51" spans="1:18">
      <c r="A51" s="1">
        <f t="shared" si="10"/>
        <v>50</v>
      </c>
      <c r="B51" s="1" t="s">
        <v>288</v>
      </c>
      <c r="C51" s="1" t="s">
        <v>14</v>
      </c>
      <c r="D51" s="1" t="s">
        <v>28</v>
      </c>
      <c r="E51" s="1" t="s">
        <v>47</v>
      </c>
      <c r="F51" s="22" t="s">
        <v>132</v>
      </c>
      <c r="G51" s="10" t="s">
        <v>144</v>
      </c>
      <c r="J51" s="1">
        <v>24481.199999999997</v>
      </c>
      <c r="K51" s="1">
        <f t="shared" ref="K51:K55" si="29">J51-L51</f>
        <v>24481.199999999997</v>
      </c>
      <c r="L51" s="1">
        <f t="shared" ref="L51:L55" si="30">M51*J51</f>
        <v>0</v>
      </c>
      <c r="M51" s="1">
        <f t="shared" ref="M51:M58" si="31">0/6</f>
        <v>0</v>
      </c>
      <c r="N51" s="1" t="s">
        <v>24</v>
      </c>
      <c r="O51" s="1">
        <v>0</v>
      </c>
      <c r="P51" s="1" t="s">
        <v>36</v>
      </c>
      <c r="Q51" s="1">
        <v>10644</v>
      </c>
      <c r="R51" s="1">
        <v>24481.199999999997</v>
      </c>
    </row>
    <row r="52" spans="1:18">
      <c r="A52" s="1">
        <f>A51+1</f>
        <v>51</v>
      </c>
      <c r="B52" s="1" t="s">
        <v>288</v>
      </c>
      <c r="C52" s="1" t="s">
        <v>14</v>
      </c>
      <c r="D52" s="1" t="s">
        <v>28</v>
      </c>
      <c r="E52" s="1" t="s">
        <v>47</v>
      </c>
      <c r="F52" s="22" t="s">
        <v>132</v>
      </c>
      <c r="G52" s="10" t="s">
        <v>144</v>
      </c>
      <c r="J52" s="1">
        <v>24481.199999999997</v>
      </c>
      <c r="K52" s="1">
        <f t="shared" si="29"/>
        <v>24481.199999999997</v>
      </c>
      <c r="L52" s="1">
        <f t="shared" si="30"/>
        <v>0</v>
      </c>
      <c r="M52" s="1">
        <f t="shared" si="31"/>
        <v>0</v>
      </c>
      <c r="N52" s="1" t="s">
        <v>24</v>
      </c>
      <c r="O52" s="1">
        <v>0</v>
      </c>
      <c r="P52" s="1" t="s">
        <v>36</v>
      </c>
      <c r="Q52" s="1">
        <v>10644</v>
      </c>
      <c r="R52" s="1">
        <v>24481.199999999997</v>
      </c>
    </row>
    <row r="53" spans="1:18">
      <c r="A53" s="1">
        <f t="shared" ref="A53:A60" si="32">A52+1</f>
        <v>52</v>
      </c>
      <c r="B53" s="1" t="s">
        <v>288</v>
      </c>
      <c r="C53" s="1" t="s">
        <v>14</v>
      </c>
      <c r="D53" s="1" t="s">
        <v>28</v>
      </c>
      <c r="E53" s="1" t="s">
        <v>47</v>
      </c>
      <c r="F53" s="22" t="s">
        <v>132</v>
      </c>
      <c r="G53" s="10" t="s">
        <v>144</v>
      </c>
      <c r="J53" s="1">
        <v>24481.199999999997</v>
      </c>
      <c r="K53" s="1">
        <f t="shared" si="29"/>
        <v>24481.199999999997</v>
      </c>
      <c r="L53" s="1">
        <f t="shared" si="30"/>
        <v>0</v>
      </c>
      <c r="M53" s="1">
        <f t="shared" si="31"/>
        <v>0</v>
      </c>
      <c r="N53" s="1" t="s">
        <v>24</v>
      </c>
      <c r="O53" s="1">
        <v>0</v>
      </c>
      <c r="P53" s="1" t="s">
        <v>36</v>
      </c>
      <c r="Q53" s="1">
        <v>10644</v>
      </c>
      <c r="R53" s="1">
        <v>24481.199999999997</v>
      </c>
    </row>
    <row r="54" spans="1:18">
      <c r="A54" s="1">
        <f t="shared" si="32"/>
        <v>53</v>
      </c>
      <c r="B54" s="1" t="s">
        <v>288</v>
      </c>
      <c r="C54" s="1" t="s">
        <v>14</v>
      </c>
      <c r="D54" s="1" t="s">
        <v>28</v>
      </c>
      <c r="E54" s="1" t="s">
        <v>47</v>
      </c>
      <c r="F54" s="22" t="s">
        <v>132</v>
      </c>
      <c r="G54" s="10" t="s">
        <v>144</v>
      </c>
      <c r="J54" s="1">
        <v>24481.199999999997</v>
      </c>
      <c r="K54" s="1">
        <f t="shared" si="29"/>
        <v>24481.199999999997</v>
      </c>
      <c r="L54" s="1">
        <f t="shared" si="30"/>
        <v>0</v>
      </c>
      <c r="M54" s="1">
        <f t="shared" si="31"/>
        <v>0</v>
      </c>
      <c r="N54" s="1" t="s">
        <v>24</v>
      </c>
      <c r="O54" s="1">
        <v>0</v>
      </c>
      <c r="P54" s="1" t="s">
        <v>36</v>
      </c>
      <c r="Q54" s="1">
        <v>10644</v>
      </c>
      <c r="R54" s="1">
        <v>24481.199999999997</v>
      </c>
    </row>
    <row r="55" spans="1:18">
      <c r="A55" s="1">
        <f t="shared" si="32"/>
        <v>54</v>
      </c>
      <c r="B55" s="1" t="s">
        <v>288</v>
      </c>
      <c r="C55" s="1" t="s">
        <v>14</v>
      </c>
      <c r="D55" s="1" t="s">
        <v>28</v>
      </c>
      <c r="E55" s="1" t="s">
        <v>47</v>
      </c>
      <c r="F55" s="22" t="s">
        <v>132</v>
      </c>
      <c r="G55" s="10" t="s">
        <v>144</v>
      </c>
      <c r="J55" s="1">
        <v>24481.199999999997</v>
      </c>
      <c r="K55" s="1">
        <f t="shared" si="29"/>
        <v>24481.199999999997</v>
      </c>
      <c r="L55" s="1">
        <f t="shared" si="30"/>
        <v>0</v>
      </c>
      <c r="M55" s="1">
        <f t="shared" si="31"/>
        <v>0</v>
      </c>
      <c r="N55" s="1" t="s">
        <v>24</v>
      </c>
      <c r="O55" s="1">
        <v>0</v>
      </c>
      <c r="P55" s="1" t="s">
        <v>36</v>
      </c>
      <c r="Q55" s="1">
        <v>10644</v>
      </c>
      <c r="R55" s="1">
        <v>24481.199999999997</v>
      </c>
    </row>
    <row r="56" spans="1:18">
      <c r="A56" s="1">
        <f t="shared" si="32"/>
        <v>55</v>
      </c>
      <c r="B56" s="1" t="s">
        <v>288</v>
      </c>
      <c r="C56" s="1" t="s">
        <v>14</v>
      </c>
      <c r="D56" s="1" t="s">
        <v>28</v>
      </c>
      <c r="E56" s="1" t="s">
        <v>47</v>
      </c>
      <c r="F56" s="22" t="s">
        <v>133</v>
      </c>
      <c r="G56" s="10" t="s">
        <v>145</v>
      </c>
      <c r="I56" s="5"/>
      <c r="J56" s="1">
        <v>7983.2999999999993</v>
      </c>
      <c r="K56" s="1">
        <f t="shared" ref="K56:K59" si="33">J56-L56</f>
        <v>7983.2999999999993</v>
      </c>
      <c r="L56" s="1">
        <f t="shared" ref="L56:L59" si="34">M56*J56</f>
        <v>0</v>
      </c>
      <c r="M56" s="1">
        <f t="shared" si="31"/>
        <v>0</v>
      </c>
      <c r="N56" s="1" t="s">
        <v>24</v>
      </c>
      <c r="O56" s="1">
        <v>0</v>
      </c>
      <c r="P56" s="1" t="s">
        <v>36</v>
      </c>
      <c r="Q56" s="1">
        <v>10490</v>
      </c>
      <c r="R56" s="1">
        <v>7983.2999999999993</v>
      </c>
    </row>
    <row r="57" spans="1:18">
      <c r="A57" s="1">
        <f t="shared" si="32"/>
        <v>56</v>
      </c>
      <c r="B57" s="1" t="s">
        <v>288</v>
      </c>
      <c r="C57" s="1" t="s">
        <v>14</v>
      </c>
      <c r="D57" s="1" t="s">
        <v>28</v>
      </c>
      <c r="E57" s="1" t="s">
        <v>47</v>
      </c>
      <c r="F57" s="22" t="s">
        <v>133</v>
      </c>
      <c r="G57" s="10" t="s">
        <v>145</v>
      </c>
      <c r="I57" s="5"/>
      <c r="J57" s="1">
        <v>7983.2999999999993</v>
      </c>
      <c r="K57" s="1">
        <f t="shared" si="33"/>
        <v>7983.2999999999993</v>
      </c>
      <c r="L57" s="1">
        <f t="shared" si="34"/>
        <v>0</v>
      </c>
      <c r="M57" s="1">
        <f t="shared" si="31"/>
        <v>0</v>
      </c>
      <c r="N57" s="1" t="s">
        <v>24</v>
      </c>
      <c r="O57" s="1">
        <v>0</v>
      </c>
      <c r="P57" s="1" t="s">
        <v>36</v>
      </c>
      <c r="Q57" s="1">
        <v>10490</v>
      </c>
      <c r="R57" s="1">
        <v>7983.2999999999993</v>
      </c>
    </row>
    <row r="58" spans="1:18">
      <c r="A58" s="1">
        <f t="shared" si="32"/>
        <v>57</v>
      </c>
      <c r="B58" s="1" t="s">
        <v>288</v>
      </c>
      <c r="C58" s="1" t="s">
        <v>14</v>
      </c>
      <c r="D58" s="1" t="s">
        <v>28</v>
      </c>
      <c r="E58" s="1" t="s">
        <v>47</v>
      </c>
      <c r="F58" s="22" t="s">
        <v>133</v>
      </c>
      <c r="G58" s="10" t="s">
        <v>145</v>
      </c>
      <c r="I58" s="5"/>
      <c r="J58" s="1">
        <v>7983.2999999999993</v>
      </c>
      <c r="K58" s="1">
        <f t="shared" si="33"/>
        <v>7983.2999999999993</v>
      </c>
      <c r="L58" s="1">
        <f t="shared" si="34"/>
        <v>0</v>
      </c>
      <c r="M58" s="1">
        <f t="shared" si="31"/>
        <v>0</v>
      </c>
      <c r="N58" s="1" t="s">
        <v>24</v>
      </c>
      <c r="O58" s="1">
        <v>0</v>
      </c>
      <c r="P58" s="1" t="s">
        <v>36</v>
      </c>
      <c r="Q58" s="1">
        <v>10490</v>
      </c>
      <c r="R58" s="1">
        <v>7983.2999999999993</v>
      </c>
    </row>
    <row r="59" spans="1:18">
      <c r="A59" s="1">
        <f t="shared" si="32"/>
        <v>58</v>
      </c>
      <c r="B59" s="1" t="s">
        <v>288</v>
      </c>
      <c r="C59" s="1" t="s">
        <v>14</v>
      </c>
      <c r="D59" s="1" t="s">
        <v>28</v>
      </c>
      <c r="E59" s="1" t="s">
        <v>47</v>
      </c>
      <c r="F59" s="22" t="s">
        <v>133</v>
      </c>
      <c r="G59" s="10" t="s">
        <v>146</v>
      </c>
      <c r="I59" s="5"/>
      <c r="J59" s="1">
        <v>24313.299999999996</v>
      </c>
      <c r="K59" s="1">
        <f t="shared" si="33"/>
        <v>24313.299999999996</v>
      </c>
      <c r="L59" s="1">
        <f t="shared" si="34"/>
        <v>0</v>
      </c>
      <c r="M59" s="1">
        <f>0/2</f>
        <v>0</v>
      </c>
      <c r="N59" s="1" t="s">
        <v>24</v>
      </c>
      <c r="O59" s="1">
        <v>0</v>
      </c>
      <c r="P59" s="1" t="s">
        <v>36</v>
      </c>
      <c r="Q59" s="1">
        <v>23586.499999999996</v>
      </c>
      <c r="R59" s="1">
        <v>24313.299999999996</v>
      </c>
    </row>
    <row r="60" spans="1:18">
      <c r="A60" s="1">
        <f t="shared" si="32"/>
        <v>59</v>
      </c>
      <c r="B60" s="1" t="s">
        <v>288</v>
      </c>
      <c r="C60" s="1" t="s">
        <v>14</v>
      </c>
      <c r="D60" s="1" t="s">
        <v>28</v>
      </c>
      <c r="E60" s="1" t="s">
        <v>47</v>
      </c>
      <c r="F60" s="22" t="s">
        <v>133</v>
      </c>
      <c r="G60" s="10" t="s">
        <v>146</v>
      </c>
      <c r="I60" s="5"/>
      <c r="J60" s="1">
        <v>24313.299999999996</v>
      </c>
      <c r="K60" s="1">
        <f t="shared" ref="K60" si="35">J60-L60</f>
        <v>24313.299999999996</v>
      </c>
      <c r="L60" s="1">
        <f t="shared" ref="L60" si="36">M60*J60</f>
        <v>0</v>
      </c>
      <c r="M60" s="1">
        <f>0/2</f>
        <v>0</v>
      </c>
      <c r="N60" s="1" t="s">
        <v>24</v>
      </c>
      <c r="O60" s="1">
        <v>0</v>
      </c>
      <c r="P60" s="1" t="s">
        <v>36</v>
      </c>
      <c r="Q60" s="1">
        <v>23586.499999999996</v>
      </c>
      <c r="R60" s="1">
        <v>24313.299999999996</v>
      </c>
    </row>
    <row r="61" spans="1:18">
      <c r="F61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6"/>
  <sheetViews>
    <sheetView topLeftCell="A113" workbookViewId="0">
      <selection activeCell="B2" sqref="B2:B146"/>
    </sheetView>
  </sheetViews>
  <sheetFormatPr defaultRowHeight="11.25"/>
  <cols>
    <col min="1" max="1" width="6.85546875" style="1" customWidth="1"/>
    <col min="2" max="2" width="18.42578125" style="1" customWidth="1"/>
    <col min="3" max="3" width="10" style="1" customWidth="1"/>
    <col min="4" max="4" width="7" style="1" customWidth="1"/>
    <col min="5" max="5" width="10.28515625" style="1" customWidth="1"/>
    <col min="6" max="12" width="7.85546875" style="1" customWidth="1"/>
    <col min="13" max="13" width="11.7109375" style="1" customWidth="1"/>
    <col min="14" max="14" width="7.85546875" style="1" customWidth="1"/>
    <col min="15" max="15" width="8.5703125" style="1" customWidth="1"/>
    <col min="16" max="16" width="7.28515625" style="1" customWidth="1"/>
    <col min="17" max="16384" width="9.140625" style="1"/>
  </cols>
  <sheetData>
    <row r="1" spans="1:18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54</v>
      </c>
      <c r="H1" s="2" t="s">
        <v>50</v>
      </c>
      <c r="I1" s="2" t="s">
        <v>51</v>
      </c>
      <c r="J1" s="2" t="s">
        <v>52</v>
      </c>
      <c r="K1" s="2" t="s">
        <v>57</v>
      </c>
      <c r="L1" s="2" t="s">
        <v>53</v>
      </c>
      <c r="M1" s="2" t="s">
        <v>60</v>
      </c>
      <c r="N1" s="2" t="s">
        <v>21</v>
      </c>
      <c r="O1" s="2" t="s">
        <v>1</v>
      </c>
      <c r="P1" s="2" t="s">
        <v>12</v>
      </c>
      <c r="Q1" s="2" t="s">
        <v>58</v>
      </c>
      <c r="R1" s="2" t="s">
        <v>59</v>
      </c>
    </row>
    <row r="2" spans="1:18">
      <c r="A2" s="1">
        <f>A219+1</f>
        <v>1</v>
      </c>
      <c r="B2" s="1" t="s">
        <v>289</v>
      </c>
      <c r="C2" s="1" t="s">
        <v>14</v>
      </c>
      <c r="D2" s="1" t="s">
        <v>22</v>
      </c>
      <c r="E2" s="1" t="s">
        <v>23</v>
      </c>
      <c r="N2" s="1" t="s">
        <v>24</v>
      </c>
      <c r="O2" s="1" t="s">
        <v>4</v>
      </c>
      <c r="P2" s="1" t="s">
        <v>10</v>
      </c>
    </row>
    <row r="3" spans="1:18">
      <c r="A3" s="1">
        <f t="shared" ref="A3:A41" si="0">A2+1</f>
        <v>2</v>
      </c>
      <c r="B3" s="1" t="s">
        <v>289</v>
      </c>
      <c r="C3" s="1" t="s">
        <v>14</v>
      </c>
      <c r="D3" s="1" t="s">
        <v>22</v>
      </c>
      <c r="E3" s="1" t="s">
        <v>23</v>
      </c>
      <c r="N3" s="1" t="s">
        <v>24</v>
      </c>
      <c r="O3" s="1" t="s">
        <v>4</v>
      </c>
      <c r="P3" s="1" t="s">
        <v>10</v>
      </c>
    </row>
    <row r="4" spans="1:18">
      <c r="A4" s="1">
        <f t="shared" si="0"/>
        <v>3</v>
      </c>
      <c r="B4" s="1" t="s">
        <v>289</v>
      </c>
      <c r="C4" s="1" t="s">
        <v>14</v>
      </c>
      <c r="D4" s="1" t="s">
        <v>22</v>
      </c>
      <c r="E4" s="1" t="s">
        <v>23</v>
      </c>
      <c r="N4" s="1" t="s">
        <v>24</v>
      </c>
      <c r="O4" s="1" t="s">
        <v>4</v>
      </c>
      <c r="P4" s="1" t="s">
        <v>10</v>
      </c>
    </row>
    <row r="5" spans="1:18">
      <c r="A5" s="1">
        <f t="shared" si="0"/>
        <v>4</v>
      </c>
      <c r="B5" s="1" t="s">
        <v>289</v>
      </c>
      <c r="C5" s="1" t="s">
        <v>14</v>
      </c>
      <c r="D5" s="1" t="s">
        <v>22</v>
      </c>
      <c r="E5" s="1" t="s">
        <v>23</v>
      </c>
      <c r="N5" s="1" t="s">
        <v>24</v>
      </c>
      <c r="O5" s="1" t="s">
        <v>4</v>
      </c>
      <c r="P5" s="1" t="s">
        <v>10</v>
      </c>
    </row>
    <row r="6" spans="1:18">
      <c r="A6" s="1">
        <f t="shared" si="0"/>
        <v>5</v>
      </c>
      <c r="B6" s="1" t="s">
        <v>289</v>
      </c>
      <c r="C6" s="1" t="s">
        <v>14</v>
      </c>
      <c r="D6" s="1" t="s">
        <v>22</v>
      </c>
      <c r="E6" s="1" t="s">
        <v>23</v>
      </c>
      <c r="N6" s="1" t="s">
        <v>24</v>
      </c>
      <c r="O6" s="1" t="s">
        <v>4</v>
      </c>
      <c r="P6" s="1" t="s">
        <v>10</v>
      </c>
    </row>
    <row r="7" spans="1:18">
      <c r="A7" s="1">
        <f t="shared" si="0"/>
        <v>6</v>
      </c>
      <c r="B7" s="1" t="s">
        <v>289</v>
      </c>
      <c r="C7" s="1" t="s">
        <v>14</v>
      </c>
      <c r="D7" s="1" t="s">
        <v>22</v>
      </c>
      <c r="E7" s="1" t="s">
        <v>23</v>
      </c>
      <c r="N7" s="1" t="s">
        <v>24</v>
      </c>
      <c r="O7" s="1" t="s">
        <v>4</v>
      </c>
      <c r="P7" s="1" t="s">
        <v>10</v>
      </c>
    </row>
    <row r="8" spans="1:18">
      <c r="A8" s="1">
        <f t="shared" si="0"/>
        <v>7</v>
      </c>
      <c r="B8" s="1" t="s">
        <v>289</v>
      </c>
      <c r="C8" s="1" t="s">
        <v>14</v>
      </c>
      <c r="D8" s="1" t="s">
        <v>22</v>
      </c>
      <c r="E8" s="1" t="s">
        <v>23</v>
      </c>
      <c r="N8" s="1" t="s">
        <v>24</v>
      </c>
      <c r="O8" s="1" t="s">
        <v>4</v>
      </c>
      <c r="P8" s="1" t="s">
        <v>10</v>
      </c>
    </row>
    <row r="9" spans="1:18">
      <c r="A9" s="1">
        <f t="shared" si="0"/>
        <v>8</v>
      </c>
      <c r="B9" s="1" t="s">
        <v>289</v>
      </c>
      <c r="C9" s="1" t="s">
        <v>14</v>
      </c>
      <c r="D9" s="1" t="s">
        <v>22</v>
      </c>
      <c r="E9" s="1" t="s">
        <v>23</v>
      </c>
      <c r="N9" s="1" t="s">
        <v>24</v>
      </c>
      <c r="O9" s="1" t="s">
        <v>4</v>
      </c>
      <c r="P9" s="1" t="s">
        <v>10</v>
      </c>
    </row>
    <row r="10" spans="1:18">
      <c r="A10" s="1">
        <f t="shared" si="0"/>
        <v>9</v>
      </c>
      <c r="B10" s="1" t="s">
        <v>289</v>
      </c>
      <c r="C10" s="1" t="s">
        <v>14</v>
      </c>
      <c r="D10" s="1" t="s">
        <v>22</v>
      </c>
      <c r="E10" s="1" t="s">
        <v>23</v>
      </c>
      <c r="N10" s="1" t="s">
        <v>24</v>
      </c>
      <c r="O10" s="1" t="s">
        <v>4</v>
      </c>
      <c r="P10" s="1" t="s">
        <v>10</v>
      </c>
    </row>
    <row r="11" spans="1:18">
      <c r="A11" s="1">
        <f t="shared" si="0"/>
        <v>10</v>
      </c>
      <c r="B11" s="1" t="s">
        <v>289</v>
      </c>
      <c r="C11" s="1" t="s">
        <v>14</v>
      </c>
      <c r="D11" s="1" t="s">
        <v>22</v>
      </c>
      <c r="E11" s="1" t="s">
        <v>23</v>
      </c>
      <c r="N11" s="1" t="s">
        <v>24</v>
      </c>
      <c r="O11" s="1" t="s">
        <v>4</v>
      </c>
      <c r="P11" s="1" t="s">
        <v>10</v>
      </c>
    </row>
    <row r="12" spans="1:18">
      <c r="A12" s="1">
        <f t="shared" si="0"/>
        <v>11</v>
      </c>
      <c r="B12" s="1" t="s">
        <v>289</v>
      </c>
      <c r="C12" s="1" t="s">
        <v>14</v>
      </c>
      <c r="D12" s="1" t="s">
        <v>22</v>
      </c>
      <c r="E12" s="1" t="s">
        <v>23</v>
      </c>
      <c r="N12" s="1" t="s">
        <v>24</v>
      </c>
      <c r="O12" s="1" t="s">
        <v>4</v>
      </c>
      <c r="P12" s="1" t="s">
        <v>10</v>
      </c>
    </row>
    <row r="13" spans="1:18">
      <c r="A13" s="1">
        <f t="shared" si="0"/>
        <v>12</v>
      </c>
      <c r="B13" s="1" t="s">
        <v>289</v>
      </c>
      <c r="C13" s="1" t="s">
        <v>14</v>
      </c>
      <c r="D13" s="1" t="s">
        <v>22</v>
      </c>
      <c r="E13" s="1" t="s">
        <v>23</v>
      </c>
      <c r="N13" s="1" t="s">
        <v>24</v>
      </c>
      <c r="O13" s="1" t="s">
        <v>4</v>
      </c>
      <c r="P13" s="1" t="s">
        <v>10</v>
      </c>
    </row>
    <row r="14" spans="1:18">
      <c r="A14" s="1">
        <f t="shared" si="0"/>
        <v>13</v>
      </c>
      <c r="B14" s="1" t="s">
        <v>289</v>
      </c>
      <c r="C14" s="1" t="s">
        <v>14</v>
      </c>
      <c r="D14" s="1" t="s">
        <v>22</v>
      </c>
      <c r="E14" s="1" t="s">
        <v>23</v>
      </c>
      <c r="N14" s="1" t="s">
        <v>24</v>
      </c>
      <c r="O14" s="1" t="s">
        <v>4</v>
      </c>
      <c r="P14" s="1" t="s">
        <v>10</v>
      </c>
    </row>
    <row r="15" spans="1:18">
      <c r="A15" s="1">
        <f t="shared" si="0"/>
        <v>14</v>
      </c>
      <c r="B15" s="1" t="s">
        <v>289</v>
      </c>
      <c r="C15" s="1" t="s">
        <v>14</v>
      </c>
      <c r="D15" s="1" t="s">
        <v>22</v>
      </c>
      <c r="E15" s="1" t="s">
        <v>23</v>
      </c>
      <c r="N15" s="1" t="s">
        <v>24</v>
      </c>
      <c r="O15" s="1" t="s">
        <v>4</v>
      </c>
      <c r="P15" s="1" t="s">
        <v>10</v>
      </c>
    </row>
    <row r="16" spans="1:18">
      <c r="A16" s="1">
        <f t="shared" si="0"/>
        <v>15</v>
      </c>
      <c r="B16" s="1" t="s">
        <v>289</v>
      </c>
      <c r="C16" s="1" t="s">
        <v>14</v>
      </c>
      <c r="D16" s="1" t="s">
        <v>22</v>
      </c>
      <c r="E16" s="1" t="s">
        <v>23</v>
      </c>
      <c r="N16" s="1" t="s">
        <v>24</v>
      </c>
      <c r="O16" s="1" t="s">
        <v>4</v>
      </c>
      <c r="P16" s="1" t="s">
        <v>10</v>
      </c>
    </row>
    <row r="17" spans="1:16">
      <c r="A17" s="1">
        <f t="shared" si="0"/>
        <v>16</v>
      </c>
      <c r="B17" s="1" t="s">
        <v>289</v>
      </c>
      <c r="C17" s="1" t="s">
        <v>14</v>
      </c>
      <c r="D17" s="1" t="s">
        <v>22</v>
      </c>
      <c r="E17" s="1" t="s">
        <v>23</v>
      </c>
      <c r="N17" s="1" t="s">
        <v>24</v>
      </c>
      <c r="O17" s="1" t="s">
        <v>4</v>
      </c>
      <c r="P17" s="1" t="s">
        <v>10</v>
      </c>
    </row>
    <row r="18" spans="1:16">
      <c r="A18" s="1">
        <f t="shared" si="0"/>
        <v>17</v>
      </c>
      <c r="B18" s="1" t="s">
        <v>289</v>
      </c>
      <c r="C18" s="1" t="s">
        <v>14</v>
      </c>
      <c r="D18" s="1" t="s">
        <v>22</v>
      </c>
      <c r="E18" s="1" t="s">
        <v>23</v>
      </c>
      <c r="N18" s="1" t="s">
        <v>24</v>
      </c>
      <c r="O18" s="1" t="s">
        <v>4</v>
      </c>
      <c r="P18" s="1" t="s">
        <v>10</v>
      </c>
    </row>
    <row r="19" spans="1:16">
      <c r="A19" s="1">
        <f t="shared" si="0"/>
        <v>18</v>
      </c>
      <c r="B19" s="1" t="s">
        <v>289</v>
      </c>
      <c r="C19" s="1" t="s">
        <v>14</v>
      </c>
      <c r="D19" s="1" t="s">
        <v>22</v>
      </c>
      <c r="E19" s="1" t="s">
        <v>23</v>
      </c>
      <c r="N19" s="1" t="s">
        <v>24</v>
      </c>
      <c r="O19" s="1" t="s">
        <v>4</v>
      </c>
      <c r="P19" s="1" t="s">
        <v>10</v>
      </c>
    </row>
    <row r="20" spans="1:16">
      <c r="A20" s="1">
        <f t="shared" si="0"/>
        <v>19</v>
      </c>
      <c r="B20" s="1" t="s">
        <v>289</v>
      </c>
      <c r="C20" s="1" t="s">
        <v>14</v>
      </c>
      <c r="D20" s="1" t="s">
        <v>22</v>
      </c>
      <c r="E20" s="1" t="s">
        <v>23</v>
      </c>
      <c r="N20" s="1" t="s">
        <v>24</v>
      </c>
      <c r="O20" s="1" t="s">
        <v>4</v>
      </c>
      <c r="P20" s="1" t="s">
        <v>10</v>
      </c>
    </row>
    <row r="21" spans="1:16">
      <c r="A21" s="1">
        <f t="shared" si="0"/>
        <v>20</v>
      </c>
      <c r="B21" s="1" t="s">
        <v>289</v>
      </c>
      <c r="C21" s="1" t="s">
        <v>14</v>
      </c>
      <c r="D21" s="1" t="s">
        <v>22</v>
      </c>
      <c r="E21" s="1" t="s">
        <v>23</v>
      </c>
      <c r="N21" s="1" t="s">
        <v>24</v>
      </c>
      <c r="O21" s="1" t="s">
        <v>4</v>
      </c>
      <c r="P21" s="1" t="s">
        <v>10</v>
      </c>
    </row>
    <row r="22" spans="1:16">
      <c r="A22" s="1">
        <f t="shared" si="0"/>
        <v>21</v>
      </c>
      <c r="B22" s="1" t="s">
        <v>289</v>
      </c>
      <c r="C22" s="1" t="s">
        <v>14</v>
      </c>
      <c r="D22" s="1" t="s">
        <v>22</v>
      </c>
      <c r="E22" s="1" t="s">
        <v>23</v>
      </c>
      <c r="N22" s="1" t="s">
        <v>24</v>
      </c>
      <c r="O22" s="1" t="s">
        <v>4</v>
      </c>
      <c r="P22" s="1" t="s">
        <v>10</v>
      </c>
    </row>
    <row r="23" spans="1:16">
      <c r="A23" s="1">
        <f t="shared" si="0"/>
        <v>22</v>
      </c>
      <c r="B23" s="1" t="s">
        <v>289</v>
      </c>
      <c r="C23" s="1" t="s">
        <v>14</v>
      </c>
      <c r="D23" s="1" t="s">
        <v>22</v>
      </c>
      <c r="E23" s="1" t="s">
        <v>23</v>
      </c>
      <c r="N23" s="1" t="s">
        <v>24</v>
      </c>
      <c r="O23" s="1" t="s">
        <v>4</v>
      </c>
      <c r="P23" s="1" t="s">
        <v>10</v>
      </c>
    </row>
    <row r="24" spans="1:16">
      <c r="A24" s="1">
        <f t="shared" si="0"/>
        <v>23</v>
      </c>
      <c r="B24" s="1" t="s">
        <v>289</v>
      </c>
      <c r="C24" s="1" t="s">
        <v>14</v>
      </c>
      <c r="D24" s="1" t="s">
        <v>22</v>
      </c>
      <c r="E24" s="1" t="s">
        <v>23</v>
      </c>
      <c r="N24" s="1" t="s">
        <v>24</v>
      </c>
      <c r="O24" s="1" t="s">
        <v>4</v>
      </c>
      <c r="P24" s="1" t="s">
        <v>10</v>
      </c>
    </row>
    <row r="25" spans="1:16">
      <c r="A25" s="1">
        <f t="shared" si="0"/>
        <v>24</v>
      </c>
      <c r="B25" s="1" t="s">
        <v>289</v>
      </c>
      <c r="C25" s="1" t="s">
        <v>14</v>
      </c>
      <c r="D25" s="1" t="s">
        <v>22</v>
      </c>
      <c r="E25" s="1" t="s">
        <v>23</v>
      </c>
      <c r="N25" s="1" t="s">
        <v>24</v>
      </c>
      <c r="O25" s="1" t="s">
        <v>4</v>
      </c>
      <c r="P25" s="1" t="s">
        <v>10</v>
      </c>
    </row>
    <row r="26" spans="1:16">
      <c r="A26" s="1">
        <f t="shared" si="0"/>
        <v>25</v>
      </c>
      <c r="B26" s="1" t="s">
        <v>289</v>
      </c>
      <c r="C26" s="1" t="s">
        <v>14</v>
      </c>
      <c r="D26" s="1" t="s">
        <v>22</v>
      </c>
      <c r="E26" s="1" t="s">
        <v>23</v>
      </c>
      <c r="N26" s="1" t="s">
        <v>24</v>
      </c>
      <c r="O26" s="1" t="s">
        <v>4</v>
      </c>
      <c r="P26" s="1" t="s">
        <v>10</v>
      </c>
    </row>
    <row r="27" spans="1:16">
      <c r="A27" s="1">
        <f t="shared" si="0"/>
        <v>26</v>
      </c>
      <c r="B27" s="1" t="s">
        <v>289</v>
      </c>
      <c r="C27" s="1" t="s">
        <v>14</v>
      </c>
      <c r="D27" s="1" t="s">
        <v>22</v>
      </c>
      <c r="E27" s="1" t="s">
        <v>23</v>
      </c>
      <c r="N27" s="1" t="s">
        <v>24</v>
      </c>
      <c r="O27" s="1" t="s">
        <v>4</v>
      </c>
      <c r="P27" s="1" t="s">
        <v>10</v>
      </c>
    </row>
    <row r="28" spans="1:16">
      <c r="A28" s="1">
        <f t="shared" si="0"/>
        <v>27</v>
      </c>
      <c r="B28" s="1" t="s">
        <v>289</v>
      </c>
      <c r="C28" s="1" t="s">
        <v>14</v>
      </c>
      <c r="D28" s="1" t="s">
        <v>22</v>
      </c>
      <c r="E28" s="1" t="s">
        <v>23</v>
      </c>
      <c r="N28" s="1" t="s">
        <v>24</v>
      </c>
      <c r="O28" s="1" t="s">
        <v>4</v>
      </c>
      <c r="P28" s="1" t="s">
        <v>10</v>
      </c>
    </row>
    <row r="29" spans="1:16">
      <c r="A29" s="1">
        <f t="shared" si="0"/>
        <v>28</v>
      </c>
      <c r="B29" s="1" t="s">
        <v>289</v>
      </c>
      <c r="C29" s="1" t="s">
        <v>14</v>
      </c>
      <c r="D29" s="1" t="s">
        <v>22</v>
      </c>
      <c r="E29" s="1" t="s">
        <v>23</v>
      </c>
      <c r="N29" s="1" t="s">
        <v>24</v>
      </c>
      <c r="O29" s="1" t="s">
        <v>4</v>
      </c>
      <c r="P29" s="1" t="s">
        <v>10</v>
      </c>
    </row>
    <row r="30" spans="1:16">
      <c r="A30" s="1">
        <f t="shared" si="0"/>
        <v>29</v>
      </c>
      <c r="B30" s="1" t="s">
        <v>289</v>
      </c>
      <c r="C30" s="1" t="s">
        <v>14</v>
      </c>
      <c r="D30" s="1" t="s">
        <v>22</v>
      </c>
      <c r="E30" s="1" t="s">
        <v>23</v>
      </c>
      <c r="N30" s="1" t="s">
        <v>24</v>
      </c>
      <c r="O30" s="1" t="s">
        <v>4</v>
      </c>
      <c r="P30" s="1" t="s">
        <v>10</v>
      </c>
    </row>
    <row r="31" spans="1:16">
      <c r="A31" s="1">
        <f t="shared" si="0"/>
        <v>30</v>
      </c>
      <c r="B31" s="1" t="s">
        <v>289</v>
      </c>
      <c r="C31" s="1" t="s">
        <v>14</v>
      </c>
      <c r="D31" s="1" t="s">
        <v>22</v>
      </c>
      <c r="E31" s="1" t="s">
        <v>23</v>
      </c>
      <c r="N31" s="1" t="s">
        <v>24</v>
      </c>
      <c r="O31" s="1" t="s">
        <v>4</v>
      </c>
      <c r="P31" s="1" t="s">
        <v>10</v>
      </c>
    </row>
    <row r="32" spans="1:16">
      <c r="A32" s="1">
        <f t="shared" si="0"/>
        <v>31</v>
      </c>
      <c r="B32" s="1" t="s">
        <v>289</v>
      </c>
      <c r="C32" s="1" t="s">
        <v>14</v>
      </c>
      <c r="D32" s="1" t="s">
        <v>22</v>
      </c>
      <c r="E32" s="1" t="s">
        <v>23</v>
      </c>
      <c r="N32" s="1" t="s">
        <v>24</v>
      </c>
      <c r="O32" s="1" t="s">
        <v>4</v>
      </c>
      <c r="P32" s="1" t="s">
        <v>10</v>
      </c>
    </row>
    <row r="33" spans="1:16">
      <c r="A33" s="1">
        <f t="shared" si="0"/>
        <v>32</v>
      </c>
      <c r="B33" s="1" t="s">
        <v>289</v>
      </c>
      <c r="C33" s="1" t="s">
        <v>14</v>
      </c>
      <c r="D33" s="1" t="s">
        <v>22</v>
      </c>
      <c r="E33" s="1" t="s">
        <v>23</v>
      </c>
      <c r="N33" s="1" t="s">
        <v>24</v>
      </c>
      <c r="O33" s="1" t="s">
        <v>4</v>
      </c>
      <c r="P33" s="1" t="s">
        <v>10</v>
      </c>
    </row>
    <row r="34" spans="1:16">
      <c r="A34" s="1">
        <f t="shared" si="0"/>
        <v>33</v>
      </c>
      <c r="B34" s="1" t="s">
        <v>289</v>
      </c>
      <c r="C34" s="1" t="s">
        <v>14</v>
      </c>
      <c r="D34" s="1" t="s">
        <v>22</v>
      </c>
      <c r="E34" s="1" t="s">
        <v>23</v>
      </c>
      <c r="N34" s="1" t="s">
        <v>24</v>
      </c>
      <c r="O34" s="1" t="s">
        <v>4</v>
      </c>
      <c r="P34" s="1" t="s">
        <v>10</v>
      </c>
    </row>
    <row r="35" spans="1:16">
      <c r="A35" s="1">
        <f t="shared" si="0"/>
        <v>34</v>
      </c>
      <c r="B35" s="1" t="s">
        <v>289</v>
      </c>
      <c r="C35" s="1" t="s">
        <v>14</v>
      </c>
      <c r="D35" s="1" t="s">
        <v>22</v>
      </c>
      <c r="E35" s="1" t="s">
        <v>23</v>
      </c>
      <c r="N35" s="1" t="s">
        <v>24</v>
      </c>
      <c r="O35" s="1" t="s">
        <v>4</v>
      </c>
      <c r="P35" s="1" t="s">
        <v>10</v>
      </c>
    </row>
    <row r="36" spans="1:16">
      <c r="A36" s="1">
        <f t="shared" si="0"/>
        <v>35</v>
      </c>
      <c r="B36" s="1" t="s">
        <v>289</v>
      </c>
      <c r="C36" s="1" t="s">
        <v>14</v>
      </c>
      <c r="D36" s="1" t="s">
        <v>22</v>
      </c>
      <c r="E36" s="1" t="s">
        <v>23</v>
      </c>
      <c r="N36" s="1" t="s">
        <v>24</v>
      </c>
      <c r="O36" s="1" t="s">
        <v>4</v>
      </c>
      <c r="P36" s="1" t="s">
        <v>10</v>
      </c>
    </row>
    <row r="37" spans="1:16">
      <c r="A37" s="1">
        <f t="shared" si="0"/>
        <v>36</v>
      </c>
      <c r="B37" s="1" t="s">
        <v>289</v>
      </c>
      <c r="C37" s="1" t="s">
        <v>14</v>
      </c>
      <c r="D37" s="1" t="s">
        <v>22</v>
      </c>
      <c r="E37" s="1" t="s">
        <v>23</v>
      </c>
      <c r="N37" s="1" t="s">
        <v>24</v>
      </c>
      <c r="O37" s="1" t="s">
        <v>4</v>
      </c>
      <c r="P37" s="1" t="s">
        <v>10</v>
      </c>
    </row>
    <row r="38" spans="1:16">
      <c r="A38" s="1">
        <f t="shared" si="0"/>
        <v>37</v>
      </c>
      <c r="B38" s="1" t="s">
        <v>289</v>
      </c>
      <c r="C38" s="1" t="s">
        <v>14</v>
      </c>
      <c r="D38" s="1" t="s">
        <v>22</v>
      </c>
      <c r="E38" s="1" t="s">
        <v>23</v>
      </c>
      <c r="N38" s="1" t="s">
        <v>24</v>
      </c>
      <c r="O38" s="1" t="s">
        <v>4</v>
      </c>
      <c r="P38" s="1" t="s">
        <v>10</v>
      </c>
    </row>
    <row r="39" spans="1:16">
      <c r="A39" s="1">
        <f t="shared" si="0"/>
        <v>38</v>
      </c>
      <c r="B39" s="1" t="s">
        <v>289</v>
      </c>
      <c r="C39" s="1" t="s">
        <v>14</v>
      </c>
      <c r="D39" s="1" t="s">
        <v>22</v>
      </c>
      <c r="E39" s="1" t="s">
        <v>23</v>
      </c>
      <c r="N39" s="1" t="s">
        <v>24</v>
      </c>
      <c r="O39" s="1" t="s">
        <v>4</v>
      </c>
      <c r="P39" s="1" t="s">
        <v>10</v>
      </c>
    </row>
    <row r="40" spans="1:16">
      <c r="A40" s="1">
        <f t="shared" si="0"/>
        <v>39</v>
      </c>
      <c r="B40" s="1" t="s">
        <v>289</v>
      </c>
      <c r="C40" s="1" t="s">
        <v>14</v>
      </c>
      <c r="D40" s="1" t="s">
        <v>22</v>
      </c>
      <c r="E40" s="1" t="s">
        <v>23</v>
      </c>
      <c r="N40" s="1" t="s">
        <v>24</v>
      </c>
      <c r="O40" s="1" t="s">
        <v>4</v>
      </c>
      <c r="P40" s="1" t="s">
        <v>10</v>
      </c>
    </row>
    <row r="41" spans="1:16">
      <c r="A41" s="1">
        <f t="shared" si="0"/>
        <v>40</v>
      </c>
      <c r="B41" s="1" t="s">
        <v>289</v>
      </c>
      <c r="C41" s="1" t="s">
        <v>14</v>
      </c>
      <c r="D41" s="1" t="s">
        <v>22</v>
      </c>
      <c r="E41" s="1" t="s">
        <v>23</v>
      </c>
      <c r="N41" s="1" t="s">
        <v>24</v>
      </c>
      <c r="O41" s="1" t="s">
        <v>4</v>
      </c>
      <c r="P41" s="1" t="s">
        <v>10</v>
      </c>
    </row>
    <row r="42" spans="1:16">
      <c r="A42" s="1">
        <f t="shared" ref="A42:A105" si="1">A41+1</f>
        <v>41</v>
      </c>
      <c r="B42" s="1" t="s">
        <v>289</v>
      </c>
      <c r="C42" s="1" t="s">
        <v>14</v>
      </c>
      <c r="D42" s="1" t="s">
        <v>22</v>
      </c>
      <c r="E42" s="1" t="s">
        <v>23</v>
      </c>
      <c r="N42" s="1" t="s">
        <v>24</v>
      </c>
      <c r="O42" s="1" t="s">
        <v>4</v>
      </c>
      <c r="P42" s="1" t="s">
        <v>10</v>
      </c>
    </row>
    <row r="43" spans="1:16">
      <c r="A43" s="1">
        <f t="shared" si="1"/>
        <v>42</v>
      </c>
      <c r="B43" s="1" t="s">
        <v>289</v>
      </c>
      <c r="C43" s="1" t="s">
        <v>14</v>
      </c>
      <c r="D43" s="1" t="s">
        <v>22</v>
      </c>
      <c r="E43" s="1" t="s">
        <v>23</v>
      </c>
      <c r="N43" s="1" t="s">
        <v>24</v>
      </c>
      <c r="O43" s="1" t="s">
        <v>5</v>
      </c>
      <c r="P43" s="1" t="s">
        <v>10</v>
      </c>
    </row>
    <row r="44" spans="1:16">
      <c r="A44" s="1">
        <f t="shared" si="1"/>
        <v>43</v>
      </c>
      <c r="B44" s="1" t="s">
        <v>289</v>
      </c>
      <c r="C44" s="1" t="s">
        <v>14</v>
      </c>
      <c r="D44" s="1" t="s">
        <v>22</v>
      </c>
      <c r="E44" s="1" t="s">
        <v>23</v>
      </c>
      <c r="N44" s="1" t="s">
        <v>24</v>
      </c>
      <c r="O44" s="1" t="s">
        <v>5</v>
      </c>
      <c r="P44" s="1" t="s">
        <v>10</v>
      </c>
    </row>
    <row r="45" spans="1:16">
      <c r="A45" s="1">
        <f t="shared" si="1"/>
        <v>44</v>
      </c>
      <c r="B45" s="1" t="s">
        <v>289</v>
      </c>
      <c r="C45" s="1" t="s">
        <v>14</v>
      </c>
      <c r="D45" s="1" t="s">
        <v>22</v>
      </c>
      <c r="E45" s="1" t="s">
        <v>23</v>
      </c>
      <c r="N45" s="1" t="s">
        <v>24</v>
      </c>
      <c r="O45" s="1" t="s">
        <v>4</v>
      </c>
      <c r="P45" s="1" t="s">
        <v>10</v>
      </c>
    </row>
    <row r="46" spans="1:16">
      <c r="A46" s="1">
        <f t="shared" si="1"/>
        <v>45</v>
      </c>
      <c r="B46" s="1" t="s">
        <v>289</v>
      </c>
      <c r="C46" s="1" t="s">
        <v>14</v>
      </c>
      <c r="D46" s="1" t="s">
        <v>22</v>
      </c>
      <c r="E46" s="1" t="s">
        <v>23</v>
      </c>
      <c r="N46" s="1" t="s">
        <v>24</v>
      </c>
      <c r="O46" s="1" t="s">
        <v>5</v>
      </c>
      <c r="P46" s="1" t="s">
        <v>10</v>
      </c>
    </row>
    <row r="47" spans="1:16">
      <c r="A47" s="1">
        <f t="shared" si="1"/>
        <v>46</v>
      </c>
      <c r="B47" s="1" t="s">
        <v>289</v>
      </c>
      <c r="C47" s="1" t="s">
        <v>14</v>
      </c>
      <c r="D47" s="1" t="s">
        <v>22</v>
      </c>
      <c r="E47" s="1" t="s">
        <v>23</v>
      </c>
      <c r="N47" s="1" t="s">
        <v>24</v>
      </c>
      <c r="O47" s="1" t="s">
        <v>4</v>
      </c>
      <c r="P47" s="1" t="s">
        <v>10</v>
      </c>
    </row>
    <row r="48" spans="1:16">
      <c r="A48" s="1">
        <f t="shared" si="1"/>
        <v>47</v>
      </c>
      <c r="B48" s="1" t="s">
        <v>289</v>
      </c>
      <c r="C48" s="1" t="s">
        <v>14</v>
      </c>
      <c r="D48" s="1" t="s">
        <v>22</v>
      </c>
      <c r="E48" s="1" t="s">
        <v>23</v>
      </c>
      <c r="N48" s="1" t="s">
        <v>24</v>
      </c>
      <c r="O48" s="1" t="s">
        <v>5</v>
      </c>
      <c r="P48" s="1" t="s">
        <v>10</v>
      </c>
    </row>
    <row r="49" spans="1:16">
      <c r="A49" s="1">
        <f t="shared" si="1"/>
        <v>48</v>
      </c>
      <c r="B49" s="1" t="s">
        <v>289</v>
      </c>
      <c r="C49" s="1" t="s">
        <v>14</v>
      </c>
      <c r="D49" s="1" t="s">
        <v>22</v>
      </c>
      <c r="E49" s="1" t="s">
        <v>23</v>
      </c>
      <c r="N49" s="1" t="s">
        <v>24</v>
      </c>
      <c r="O49" s="1" t="s">
        <v>4</v>
      </c>
      <c r="P49" s="1" t="s">
        <v>10</v>
      </c>
    </row>
    <row r="50" spans="1:16">
      <c r="A50" s="1">
        <f t="shared" si="1"/>
        <v>49</v>
      </c>
      <c r="B50" s="1" t="s">
        <v>289</v>
      </c>
      <c r="C50" s="1" t="s">
        <v>14</v>
      </c>
      <c r="D50" s="1" t="s">
        <v>22</v>
      </c>
      <c r="E50" s="1" t="s">
        <v>23</v>
      </c>
      <c r="N50" s="1" t="s">
        <v>24</v>
      </c>
      <c r="O50" s="1" t="s">
        <v>4</v>
      </c>
      <c r="P50" s="1" t="s">
        <v>10</v>
      </c>
    </row>
    <row r="51" spans="1:16">
      <c r="A51" s="1">
        <f t="shared" si="1"/>
        <v>50</v>
      </c>
      <c r="B51" s="1" t="s">
        <v>289</v>
      </c>
      <c r="C51" s="1" t="s">
        <v>14</v>
      </c>
      <c r="D51" s="1" t="s">
        <v>22</v>
      </c>
      <c r="E51" s="1" t="s">
        <v>23</v>
      </c>
      <c r="N51" s="1" t="s">
        <v>24</v>
      </c>
      <c r="O51" s="1" t="s">
        <v>4</v>
      </c>
      <c r="P51" s="1" t="s">
        <v>10</v>
      </c>
    </row>
    <row r="52" spans="1:16">
      <c r="A52" s="1">
        <f t="shared" si="1"/>
        <v>51</v>
      </c>
      <c r="B52" s="1" t="s">
        <v>289</v>
      </c>
      <c r="C52" s="1" t="s">
        <v>14</v>
      </c>
      <c r="D52" s="1" t="s">
        <v>22</v>
      </c>
      <c r="E52" s="1" t="s">
        <v>23</v>
      </c>
      <c r="N52" s="1" t="s">
        <v>24</v>
      </c>
      <c r="O52" s="1" t="s">
        <v>4</v>
      </c>
      <c r="P52" s="1" t="s">
        <v>10</v>
      </c>
    </row>
    <row r="53" spans="1:16">
      <c r="A53" s="1">
        <f t="shared" si="1"/>
        <v>52</v>
      </c>
      <c r="B53" s="1" t="s">
        <v>289</v>
      </c>
      <c r="C53" s="1" t="s">
        <v>14</v>
      </c>
      <c r="D53" s="1" t="s">
        <v>22</v>
      </c>
      <c r="E53" s="1" t="s">
        <v>23</v>
      </c>
      <c r="N53" s="1" t="s">
        <v>24</v>
      </c>
      <c r="O53" s="1" t="s">
        <v>4</v>
      </c>
      <c r="P53" s="1" t="s">
        <v>10</v>
      </c>
    </row>
    <row r="54" spans="1:16">
      <c r="A54" s="1">
        <f t="shared" si="1"/>
        <v>53</v>
      </c>
      <c r="B54" s="1" t="s">
        <v>289</v>
      </c>
      <c r="C54" s="1" t="s">
        <v>14</v>
      </c>
      <c r="D54" s="1" t="s">
        <v>22</v>
      </c>
      <c r="E54" s="1" t="s">
        <v>23</v>
      </c>
      <c r="N54" s="1" t="s">
        <v>24</v>
      </c>
      <c r="O54" s="1" t="s">
        <v>4</v>
      </c>
      <c r="P54" s="1" t="s">
        <v>10</v>
      </c>
    </row>
    <row r="55" spans="1:16">
      <c r="A55" s="1">
        <f t="shared" si="1"/>
        <v>54</v>
      </c>
      <c r="B55" s="1" t="s">
        <v>289</v>
      </c>
      <c r="C55" s="1" t="s">
        <v>14</v>
      </c>
      <c r="D55" s="1" t="s">
        <v>22</v>
      </c>
      <c r="E55" s="1" t="s">
        <v>23</v>
      </c>
      <c r="N55" s="1" t="s">
        <v>24</v>
      </c>
      <c r="O55" s="1" t="s">
        <v>4</v>
      </c>
      <c r="P55" s="1" t="s">
        <v>10</v>
      </c>
    </row>
    <row r="56" spans="1:16">
      <c r="A56" s="1">
        <f t="shared" si="1"/>
        <v>55</v>
      </c>
      <c r="B56" s="1" t="s">
        <v>289</v>
      </c>
      <c r="C56" s="1" t="s">
        <v>14</v>
      </c>
      <c r="D56" s="1" t="s">
        <v>22</v>
      </c>
      <c r="E56" s="1" t="s">
        <v>23</v>
      </c>
      <c r="N56" s="1" t="s">
        <v>24</v>
      </c>
      <c r="O56" s="1" t="s">
        <v>4</v>
      </c>
      <c r="P56" s="1" t="s">
        <v>10</v>
      </c>
    </row>
    <row r="57" spans="1:16">
      <c r="A57" s="1">
        <f t="shared" si="1"/>
        <v>56</v>
      </c>
      <c r="B57" s="1" t="s">
        <v>289</v>
      </c>
      <c r="C57" s="1" t="s">
        <v>14</v>
      </c>
      <c r="D57" s="1" t="s">
        <v>22</v>
      </c>
      <c r="E57" s="1" t="s">
        <v>23</v>
      </c>
      <c r="N57" s="1" t="s">
        <v>24</v>
      </c>
      <c r="O57" s="1" t="s">
        <v>4</v>
      </c>
      <c r="P57" s="1" t="s">
        <v>10</v>
      </c>
    </row>
    <row r="58" spans="1:16">
      <c r="A58" s="1">
        <f t="shared" si="1"/>
        <v>57</v>
      </c>
      <c r="B58" s="1" t="s">
        <v>289</v>
      </c>
      <c r="C58" s="1" t="s">
        <v>14</v>
      </c>
      <c r="D58" s="1" t="s">
        <v>22</v>
      </c>
      <c r="E58" s="1" t="s">
        <v>23</v>
      </c>
      <c r="N58" s="1" t="s">
        <v>24</v>
      </c>
      <c r="O58" s="1" t="s">
        <v>4</v>
      </c>
      <c r="P58" s="1" t="s">
        <v>10</v>
      </c>
    </row>
    <row r="59" spans="1:16">
      <c r="A59" s="1">
        <f t="shared" si="1"/>
        <v>58</v>
      </c>
      <c r="B59" s="1" t="s">
        <v>289</v>
      </c>
      <c r="C59" s="1" t="s">
        <v>14</v>
      </c>
      <c r="D59" s="1" t="s">
        <v>22</v>
      </c>
      <c r="E59" s="1" t="s">
        <v>23</v>
      </c>
      <c r="N59" s="1" t="s">
        <v>24</v>
      </c>
      <c r="O59" s="1" t="s">
        <v>5</v>
      </c>
      <c r="P59" s="1" t="s">
        <v>10</v>
      </c>
    </row>
    <row r="60" spans="1:16">
      <c r="A60" s="1">
        <f t="shared" si="1"/>
        <v>59</v>
      </c>
      <c r="B60" s="1" t="s">
        <v>289</v>
      </c>
      <c r="C60" s="1" t="s">
        <v>14</v>
      </c>
      <c r="D60" s="1" t="s">
        <v>22</v>
      </c>
      <c r="E60" s="1" t="s">
        <v>23</v>
      </c>
      <c r="N60" s="1" t="s">
        <v>24</v>
      </c>
      <c r="O60" s="1" t="s">
        <v>4</v>
      </c>
      <c r="P60" s="1" t="s">
        <v>10</v>
      </c>
    </row>
    <row r="61" spans="1:16">
      <c r="A61" s="1">
        <f t="shared" si="1"/>
        <v>60</v>
      </c>
      <c r="B61" s="1" t="s">
        <v>289</v>
      </c>
      <c r="C61" s="1" t="s">
        <v>14</v>
      </c>
      <c r="D61" s="1" t="s">
        <v>22</v>
      </c>
      <c r="E61" s="1" t="s">
        <v>23</v>
      </c>
      <c r="N61" s="1" t="s">
        <v>24</v>
      </c>
      <c r="O61" s="1" t="s">
        <v>4</v>
      </c>
      <c r="P61" s="1" t="s">
        <v>10</v>
      </c>
    </row>
    <row r="62" spans="1:16">
      <c r="A62" s="1">
        <f t="shared" si="1"/>
        <v>61</v>
      </c>
      <c r="B62" s="1" t="s">
        <v>289</v>
      </c>
      <c r="C62" s="1" t="s">
        <v>14</v>
      </c>
      <c r="D62" s="1" t="s">
        <v>22</v>
      </c>
      <c r="E62" s="1" t="s">
        <v>23</v>
      </c>
      <c r="N62" s="1" t="s">
        <v>24</v>
      </c>
      <c r="O62" s="1" t="s">
        <v>4</v>
      </c>
      <c r="P62" s="1" t="s">
        <v>10</v>
      </c>
    </row>
    <row r="63" spans="1:16">
      <c r="A63" s="1">
        <f t="shared" si="1"/>
        <v>62</v>
      </c>
      <c r="B63" s="1" t="s">
        <v>289</v>
      </c>
      <c r="C63" s="1" t="s">
        <v>14</v>
      </c>
      <c r="D63" s="1" t="s">
        <v>22</v>
      </c>
      <c r="E63" s="1" t="s">
        <v>23</v>
      </c>
      <c r="N63" s="1" t="s">
        <v>24</v>
      </c>
      <c r="O63" s="1" t="s">
        <v>4</v>
      </c>
      <c r="P63" s="1" t="s">
        <v>10</v>
      </c>
    </row>
    <row r="64" spans="1:16">
      <c r="A64" s="1">
        <f t="shared" si="1"/>
        <v>63</v>
      </c>
      <c r="B64" s="1" t="s">
        <v>289</v>
      </c>
      <c r="C64" s="1" t="s">
        <v>14</v>
      </c>
      <c r="D64" s="1" t="s">
        <v>22</v>
      </c>
      <c r="E64" s="1" t="s">
        <v>23</v>
      </c>
      <c r="N64" s="1" t="s">
        <v>24</v>
      </c>
      <c r="O64" s="1" t="s">
        <v>4</v>
      </c>
      <c r="P64" s="1" t="s">
        <v>10</v>
      </c>
    </row>
    <row r="65" spans="1:16">
      <c r="A65" s="1">
        <f t="shared" si="1"/>
        <v>64</v>
      </c>
      <c r="B65" s="1" t="s">
        <v>289</v>
      </c>
      <c r="C65" s="1" t="s">
        <v>14</v>
      </c>
      <c r="D65" s="1" t="s">
        <v>22</v>
      </c>
      <c r="E65" s="1" t="s">
        <v>23</v>
      </c>
      <c r="N65" s="1" t="s">
        <v>24</v>
      </c>
      <c r="O65" s="1" t="s">
        <v>5</v>
      </c>
      <c r="P65" s="1" t="s">
        <v>10</v>
      </c>
    </row>
    <row r="66" spans="1:16">
      <c r="A66" s="1">
        <f t="shared" si="1"/>
        <v>65</v>
      </c>
      <c r="B66" s="1" t="s">
        <v>289</v>
      </c>
      <c r="C66" s="1" t="s">
        <v>14</v>
      </c>
      <c r="D66" s="1" t="s">
        <v>22</v>
      </c>
      <c r="E66" s="1" t="s">
        <v>23</v>
      </c>
      <c r="N66" s="1" t="s">
        <v>24</v>
      </c>
      <c r="O66" s="1" t="s">
        <v>5</v>
      </c>
      <c r="P66" s="1" t="s">
        <v>10</v>
      </c>
    </row>
    <row r="67" spans="1:16">
      <c r="A67" s="1">
        <f t="shared" si="1"/>
        <v>66</v>
      </c>
      <c r="B67" s="1" t="s">
        <v>289</v>
      </c>
      <c r="C67" s="1" t="s">
        <v>14</v>
      </c>
      <c r="D67" s="1" t="s">
        <v>22</v>
      </c>
      <c r="E67" s="1" t="s">
        <v>23</v>
      </c>
      <c r="N67" s="1" t="s">
        <v>24</v>
      </c>
      <c r="O67" s="1" t="s">
        <v>4</v>
      </c>
      <c r="P67" s="1" t="s">
        <v>10</v>
      </c>
    </row>
    <row r="68" spans="1:16">
      <c r="A68" s="1">
        <f t="shared" si="1"/>
        <v>67</v>
      </c>
      <c r="B68" s="1" t="s">
        <v>289</v>
      </c>
      <c r="C68" s="1" t="s">
        <v>14</v>
      </c>
      <c r="D68" s="1" t="s">
        <v>22</v>
      </c>
      <c r="E68" s="1" t="s">
        <v>23</v>
      </c>
      <c r="N68" s="1" t="s">
        <v>24</v>
      </c>
      <c r="O68" s="1" t="s">
        <v>4</v>
      </c>
      <c r="P68" s="1" t="s">
        <v>10</v>
      </c>
    </row>
    <row r="69" spans="1:16">
      <c r="A69" s="1">
        <f t="shared" si="1"/>
        <v>68</v>
      </c>
      <c r="B69" s="1" t="s">
        <v>289</v>
      </c>
      <c r="C69" s="1" t="s">
        <v>14</v>
      </c>
      <c r="D69" s="1" t="s">
        <v>22</v>
      </c>
      <c r="E69" s="1" t="s">
        <v>23</v>
      </c>
      <c r="N69" s="1" t="s">
        <v>24</v>
      </c>
      <c r="O69" s="1" t="s">
        <v>4</v>
      </c>
      <c r="P69" s="1" t="s">
        <v>10</v>
      </c>
    </row>
    <row r="70" spans="1:16">
      <c r="A70" s="1">
        <f t="shared" si="1"/>
        <v>69</v>
      </c>
      <c r="B70" s="1" t="s">
        <v>289</v>
      </c>
      <c r="C70" s="1" t="s">
        <v>14</v>
      </c>
      <c r="D70" s="1" t="s">
        <v>22</v>
      </c>
      <c r="E70" s="1" t="s">
        <v>23</v>
      </c>
      <c r="N70" s="1" t="s">
        <v>24</v>
      </c>
      <c r="O70" s="1" t="s">
        <v>4</v>
      </c>
      <c r="P70" s="1" t="s">
        <v>10</v>
      </c>
    </row>
    <row r="71" spans="1:16">
      <c r="A71" s="1">
        <f t="shared" si="1"/>
        <v>70</v>
      </c>
      <c r="B71" s="1" t="s">
        <v>289</v>
      </c>
      <c r="C71" s="1" t="s">
        <v>14</v>
      </c>
      <c r="D71" s="1" t="s">
        <v>22</v>
      </c>
      <c r="E71" s="1" t="s">
        <v>23</v>
      </c>
      <c r="N71" s="1" t="s">
        <v>24</v>
      </c>
      <c r="O71" s="1" t="s">
        <v>4</v>
      </c>
      <c r="P71" s="1" t="s">
        <v>10</v>
      </c>
    </row>
    <row r="72" spans="1:16">
      <c r="A72" s="1">
        <f t="shared" si="1"/>
        <v>71</v>
      </c>
      <c r="B72" s="1" t="s">
        <v>289</v>
      </c>
      <c r="C72" s="1" t="s">
        <v>14</v>
      </c>
      <c r="D72" s="1" t="s">
        <v>22</v>
      </c>
      <c r="E72" s="1" t="s">
        <v>23</v>
      </c>
      <c r="N72" s="1" t="s">
        <v>24</v>
      </c>
      <c r="O72" s="1" t="s">
        <v>4</v>
      </c>
      <c r="P72" s="1" t="s">
        <v>10</v>
      </c>
    </row>
    <row r="73" spans="1:16">
      <c r="A73" s="1">
        <f t="shared" si="1"/>
        <v>72</v>
      </c>
      <c r="B73" s="1" t="s">
        <v>289</v>
      </c>
      <c r="C73" s="1" t="s">
        <v>14</v>
      </c>
      <c r="D73" s="1" t="s">
        <v>22</v>
      </c>
      <c r="E73" s="1" t="s">
        <v>23</v>
      </c>
      <c r="N73" s="1" t="s">
        <v>24</v>
      </c>
      <c r="O73" s="1" t="s">
        <v>4</v>
      </c>
      <c r="P73" s="1" t="s">
        <v>10</v>
      </c>
    </row>
    <row r="74" spans="1:16">
      <c r="A74" s="1">
        <f t="shared" si="1"/>
        <v>73</v>
      </c>
      <c r="B74" s="1" t="s">
        <v>289</v>
      </c>
      <c r="C74" s="1" t="s">
        <v>14</v>
      </c>
      <c r="D74" s="1" t="s">
        <v>22</v>
      </c>
      <c r="E74" s="1" t="s">
        <v>23</v>
      </c>
      <c r="N74" s="1" t="s">
        <v>24</v>
      </c>
      <c r="O74" s="1" t="s">
        <v>4</v>
      </c>
      <c r="P74" s="1" t="s">
        <v>10</v>
      </c>
    </row>
    <row r="75" spans="1:16">
      <c r="A75" s="1">
        <f t="shared" si="1"/>
        <v>74</v>
      </c>
      <c r="B75" s="1" t="s">
        <v>289</v>
      </c>
      <c r="C75" s="1" t="s">
        <v>14</v>
      </c>
      <c r="D75" s="1" t="s">
        <v>22</v>
      </c>
      <c r="E75" s="1" t="s">
        <v>23</v>
      </c>
      <c r="N75" s="1" t="s">
        <v>24</v>
      </c>
      <c r="O75" s="1" t="s">
        <v>5</v>
      </c>
      <c r="P75" s="1" t="s">
        <v>10</v>
      </c>
    </row>
    <row r="76" spans="1:16">
      <c r="A76" s="1">
        <f t="shared" si="1"/>
        <v>75</v>
      </c>
      <c r="B76" s="1" t="s">
        <v>289</v>
      </c>
      <c r="C76" s="1" t="s">
        <v>14</v>
      </c>
      <c r="D76" s="1" t="s">
        <v>22</v>
      </c>
      <c r="E76" s="1" t="s">
        <v>23</v>
      </c>
      <c r="N76" s="1" t="s">
        <v>24</v>
      </c>
      <c r="O76" s="1" t="s">
        <v>5</v>
      </c>
      <c r="P76" s="1" t="s">
        <v>10</v>
      </c>
    </row>
    <row r="77" spans="1:16">
      <c r="A77" s="1">
        <f t="shared" si="1"/>
        <v>76</v>
      </c>
      <c r="B77" s="1" t="s">
        <v>289</v>
      </c>
      <c r="C77" s="1" t="s">
        <v>14</v>
      </c>
      <c r="D77" s="1" t="s">
        <v>22</v>
      </c>
      <c r="E77" s="1" t="s">
        <v>23</v>
      </c>
      <c r="N77" s="1" t="s">
        <v>24</v>
      </c>
      <c r="O77" s="1" t="s">
        <v>5</v>
      </c>
      <c r="P77" s="1" t="s">
        <v>10</v>
      </c>
    </row>
    <row r="78" spans="1:16">
      <c r="A78" s="1">
        <f t="shared" si="1"/>
        <v>77</v>
      </c>
      <c r="B78" s="1" t="s">
        <v>289</v>
      </c>
      <c r="C78" s="1" t="s">
        <v>14</v>
      </c>
      <c r="D78" s="1" t="s">
        <v>22</v>
      </c>
      <c r="E78" s="1" t="s">
        <v>23</v>
      </c>
      <c r="N78" s="1" t="s">
        <v>24</v>
      </c>
      <c r="O78" s="1" t="s">
        <v>4</v>
      </c>
      <c r="P78" s="1" t="s">
        <v>10</v>
      </c>
    </row>
    <row r="79" spans="1:16">
      <c r="A79" s="1">
        <f t="shared" si="1"/>
        <v>78</v>
      </c>
      <c r="B79" s="1" t="s">
        <v>289</v>
      </c>
      <c r="C79" s="1" t="s">
        <v>14</v>
      </c>
      <c r="D79" s="1" t="s">
        <v>22</v>
      </c>
      <c r="E79" s="1" t="s">
        <v>23</v>
      </c>
      <c r="N79" s="1" t="s">
        <v>24</v>
      </c>
      <c r="O79" s="1" t="s">
        <v>4</v>
      </c>
      <c r="P79" s="1" t="s">
        <v>10</v>
      </c>
    </row>
    <row r="80" spans="1:16">
      <c r="A80" s="1">
        <f t="shared" si="1"/>
        <v>79</v>
      </c>
      <c r="B80" s="1" t="s">
        <v>289</v>
      </c>
      <c r="C80" s="1" t="s">
        <v>14</v>
      </c>
      <c r="D80" s="1" t="s">
        <v>22</v>
      </c>
      <c r="E80" s="1" t="s">
        <v>23</v>
      </c>
      <c r="N80" s="1" t="s">
        <v>24</v>
      </c>
      <c r="O80" s="1" t="s">
        <v>4</v>
      </c>
      <c r="P80" s="1" t="s">
        <v>10</v>
      </c>
    </row>
    <row r="81" spans="1:16">
      <c r="A81" s="1">
        <f t="shared" si="1"/>
        <v>80</v>
      </c>
      <c r="B81" s="1" t="s">
        <v>289</v>
      </c>
      <c r="C81" s="1" t="s">
        <v>14</v>
      </c>
      <c r="D81" s="1" t="s">
        <v>22</v>
      </c>
      <c r="E81" s="1" t="s">
        <v>23</v>
      </c>
      <c r="N81" s="1" t="s">
        <v>24</v>
      </c>
      <c r="O81" s="1" t="s">
        <v>4</v>
      </c>
      <c r="P81" s="1" t="s">
        <v>10</v>
      </c>
    </row>
    <row r="82" spans="1:16">
      <c r="A82" s="1">
        <f t="shared" si="1"/>
        <v>81</v>
      </c>
      <c r="B82" s="1" t="s">
        <v>289</v>
      </c>
      <c r="C82" s="1" t="s">
        <v>14</v>
      </c>
      <c r="D82" s="1" t="s">
        <v>22</v>
      </c>
      <c r="E82" s="1" t="s">
        <v>23</v>
      </c>
      <c r="N82" s="1" t="s">
        <v>24</v>
      </c>
      <c r="O82" s="1" t="s">
        <v>4</v>
      </c>
      <c r="P82" s="1" t="s">
        <v>10</v>
      </c>
    </row>
    <row r="83" spans="1:16">
      <c r="A83" s="1">
        <f t="shared" si="1"/>
        <v>82</v>
      </c>
      <c r="B83" s="1" t="s">
        <v>289</v>
      </c>
      <c r="C83" s="1" t="s">
        <v>14</v>
      </c>
      <c r="D83" s="1" t="s">
        <v>22</v>
      </c>
      <c r="E83" s="1" t="s">
        <v>23</v>
      </c>
      <c r="N83" s="1" t="s">
        <v>24</v>
      </c>
      <c r="O83" s="1" t="s">
        <v>4</v>
      </c>
      <c r="P83" s="1" t="s">
        <v>10</v>
      </c>
    </row>
    <row r="84" spans="1:16">
      <c r="A84" s="1">
        <f t="shared" si="1"/>
        <v>83</v>
      </c>
      <c r="B84" s="1" t="s">
        <v>289</v>
      </c>
      <c r="C84" s="1" t="s">
        <v>14</v>
      </c>
      <c r="D84" s="1" t="s">
        <v>22</v>
      </c>
      <c r="E84" s="1" t="s">
        <v>23</v>
      </c>
      <c r="N84" s="1" t="s">
        <v>24</v>
      </c>
      <c r="O84" s="1" t="s">
        <v>4</v>
      </c>
      <c r="P84" s="1" t="s">
        <v>10</v>
      </c>
    </row>
    <row r="85" spans="1:16">
      <c r="A85" s="1">
        <f t="shared" si="1"/>
        <v>84</v>
      </c>
      <c r="B85" s="1" t="s">
        <v>289</v>
      </c>
      <c r="C85" s="1" t="s">
        <v>14</v>
      </c>
      <c r="D85" s="1" t="s">
        <v>22</v>
      </c>
      <c r="E85" s="1" t="s">
        <v>23</v>
      </c>
      <c r="N85" s="1" t="s">
        <v>24</v>
      </c>
      <c r="O85" s="1" t="s">
        <v>4</v>
      </c>
      <c r="P85" s="1" t="s">
        <v>10</v>
      </c>
    </row>
    <row r="86" spans="1:16">
      <c r="A86" s="1">
        <f t="shared" si="1"/>
        <v>85</v>
      </c>
      <c r="B86" s="1" t="s">
        <v>289</v>
      </c>
      <c r="C86" s="1" t="s">
        <v>14</v>
      </c>
      <c r="D86" s="1" t="s">
        <v>22</v>
      </c>
      <c r="E86" s="1" t="s">
        <v>23</v>
      </c>
      <c r="N86" s="1" t="s">
        <v>24</v>
      </c>
      <c r="O86" s="1" t="s">
        <v>4</v>
      </c>
      <c r="P86" s="1" t="s">
        <v>10</v>
      </c>
    </row>
    <row r="87" spans="1:16">
      <c r="A87" s="1">
        <f t="shared" si="1"/>
        <v>86</v>
      </c>
      <c r="B87" s="1" t="s">
        <v>289</v>
      </c>
      <c r="C87" s="1" t="s">
        <v>14</v>
      </c>
      <c r="D87" s="1" t="s">
        <v>22</v>
      </c>
      <c r="E87" s="1" t="s">
        <v>23</v>
      </c>
      <c r="N87" s="1" t="s">
        <v>24</v>
      </c>
      <c r="O87" s="1" t="s">
        <v>4</v>
      </c>
      <c r="P87" s="1" t="s">
        <v>10</v>
      </c>
    </row>
    <row r="88" spans="1:16">
      <c r="A88" s="1">
        <f t="shared" si="1"/>
        <v>87</v>
      </c>
      <c r="B88" s="1" t="s">
        <v>289</v>
      </c>
      <c r="C88" s="1" t="s">
        <v>14</v>
      </c>
      <c r="D88" s="1" t="s">
        <v>22</v>
      </c>
      <c r="E88" s="1" t="s">
        <v>23</v>
      </c>
      <c r="N88" s="1" t="s">
        <v>24</v>
      </c>
      <c r="O88" s="1" t="s">
        <v>4</v>
      </c>
      <c r="P88" s="1" t="s">
        <v>10</v>
      </c>
    </row>
    <row r="89" spans="1:16">
      <c r="A89" s="1">
        <f t="shared" si="1"/>
        <v>88</v>
      </c>
      <c r="B89" s="1" t="s">
        <v>289</v>
      </c>
      <c r="C89" s="1" t="s">
        <v>14</v>
      </c>
      <c r="D89" s="1" t="s">
        <v>22</v>
      </c>
      <c r="E89" s="1" t="s">
        <v>23</v>
      </c>
      <c r="N89" s="1" t="s">
        <v>24</v>
      </c>
      <c r="O89" s="1" t="s">
        <v>4</v>
      </c>
      <c r="P89" s="1" t="s">
        <v>10</v>
      </c>
    </row>
    <row r="90" spans="1:16">
      <c r="A90" s="1">
        <f t="shared" si="1"/>
        <v>89</v>
      </c>
      <c r="B90" s="1" t="s">
        <v>289</v>
      </c>
      <c r="C90" s="1" t="s">
        <v>14</v>
      </c>
      <c r="D90" s="1" t="s">
        <v>22</v>
      </c>
      <c r="E90" s="1" t="s">
        <v>23</v>
      </c>
      <c r="N90" s="1" t="s">
        <v>24</v>
      </c>
      <c r="O90" s="1" t="s">
        <v>4</v>
      </c>
      <c r="P90" s="1" t="s">
        <v>10</v>
      </c>
    </row>
    <row r="91" spans="1:16">
      <c r="A91" s="1">
        <f t="shared" si="1"/>
        <v>90</v>
      </c>
      <c r="B91" s="1" t="s">
        <v>289</v>
      </c>
      <c r="C91" s="1" t="s">
        <v>14</v>
      </c>
      <c r="D91" s="1" t="s">
        <v>22</v>
      </c>
      <c r="E91" s="1" t="s">
        <v>23</v>
      </c>
      <c r="N91" s="1" t="s">
        <v>24</v>
      </c>
      <c r="O91" s="1" t="s">
        <v>4</v>
      </c>
      <c r="P91" s="1" t="s">
        <v>10</v>
      </c>
    </row>
    <row r="92" spans="1:16">
      <c r="A92" s="1">
        <f t="shared" si="1"/>
        <v>91</v>
      </c>
      <c r="B92" s="1" t="s">
        <v>289</v>
      </c>
      <c r="C92" s="1" t="s">
        <v>14</v>
      </c>
      <c r="D92" s="1" t="s">
        <v>22</v>
      </c>
      <c r="E92" s="1" t="s">
        <v>23</v>
      </c>
      <c r="N92" s="1" t="s">
        <v>24</v>
      </c>
      <c r="O92" s="1" t="s">
        <v>4</v>
      </c>
      <c r="P92" s="1" t="s">
        <v>10</v>
      </c>
    </row>
    <row r="93" spans="1:16">
      <c r="A93" s="1">
        <f t="shared" si="1"/>
        <v>92</v>
      </c>
      <c r="B93" s="1" t="s">
        <v>289</v>
      </c>
      <c r="C93" s="1" t="s">
        <v>14</v>
      </c>
      <c r="D93" s="1" t="s">
        <v>22</v>
      </c>
      <c r="E93" s="1" t="s">
        <v>23</v>
      </c>
      <c r="N93" s="1" t="s">
        <v>24</v>
      </c>
      <c r="O93" s="1" t="s">
        <v>4</v>
      </c>
      <c r="P93" s="1" t="s">
        <v>10</v>
      </c>
    </row>
    <row r="94" spans="1:16">
      <c r="A94" s="1">
        <f t="shared" si="1"/>
        <v>93</v>
      </c>
      <c r="B94" s="1" t="s">
        <v>289</v>
      </c>
      <c r="C94" s="1" t="s">
        <v>14</v>
      </c>
      <c r="D94" s="1" t="s">
        <v>22</v>
      </c>
      <c r="E94" s="1" t="s">
        <v>23</v>
      </c>
      <c r="N94" s="1" t="s">
        <v>24</v>
      </c>
      <c r="O94" s="1" t="s">
        <v>4</v>
      </c>
      <c r="P94" s="1" t="s">
        <v>10</v>
      </c>
    </row>
    <row r="95" spans="1:16">
      <c r="A95" s="1">
        <f t="shared" si="1"/>
        <v>94</v>
      </c>
      <c r="B95" s="1" t="s">
        <v>289</v>
      </c>
      <c r="C95" s="1" t="s">
        <v>14</v>
      </c>
      <c r="D95" s="1" t="s">
        <v>22</v>
      </c>
      <c r="E95" s="1" t="s">
        <v>23</v>
      </c>
      <c r="N95" s="1" t="s">
        <v>24</v>
      </c>
      <c r="O95" s="1" t="s">
        <v>4</v>
      </c>
      <c r="P95" s="1" t="s">
        <v>10</v>
      </c>
    </row>
    <row r="96" spans="1:16">
      <c r="A96" s="1">
        <f t="shared" si="1"/>
        <v>95</v>
      </c>
      <c r="B96" s="1" t="s">
        <v>289</v>
      </c>
      <c r="C96" s="1" t="s">
        <v>14</v>
      </c>
      <c r="D96" s="1" t="s">
        <v>22</v>
      </c>
      <c r="E96" s="1" t="s">
        <v>23</v>
      </c>
      <c r="N96" s="1" t="s">
        <v>24</v>
      </c>
      <c r="O96" s="1" t="s">
        <v>4</v>
      </c>
      <c r="P96" s="1" t="s">
        <v>10</v>
      </c>
    </row>
    <row r="97" spans="1:16">
      <c r="A97" s="1">
        <f t="shared" si="1"/>
        <v>96</v>
      </c>
      <c r="B97" s="1" t="s">
        <v>289</v>
      </c>
      <c r="C97" s="1" t="s">
        <v>14</v>
      </c>
      <c r="D97" s="1" t="s">
        <v>22</v>
      </c>
      <c r="E97" s="1" t="s">
        <v>23</v>
      </c>
      <c r="N97" s="1" t="s">
        <v>24</v>
      </c>
      <c r="O97" s="1" t="s">
        <v>4</v>
      </c>
      <c r="P97" s="1" t="s">
        <v>10</v>
      </c>
    </row>
    <row r="98" spans="1:16">
      <c r="A98" s="1">
        <f t="shared" si="1"/>
        <v>97</v>
      </c>
      <c r="B98" s="1" t="s">
        <v>289</v>
      </c>
      <c r="C98" s="1" t="s">
        <v>14</v>
      </c>
      <c r="D98" s="1" t="s">
        <v>22</v>
      </c>
      <c r="E98" s="1" t="s">
        <v>23</v>
      </c>
      <c r="N98" s="1" t="s">
        <v>24</v>
      </c>
      <c r="O98" s="1" t="s">
        <v>4</v>
      </c>
      <c r="P98" s="1" t="s">
        <v>10</v>
      </c>
    </row>
    <row r="99" spans="1:16">
      <c r="A99" s="1">
        <f t="shared" si="1"/>
        <v>98</v>
      </c>
      <c r="B99" s="1" t="s">
        <v>289</v>
      </c>
      <c r="C99" s="1" t="s">
        <v>14</v>
      </c>
      <c r="D99" s="1" t="s">
        <v>22</v>
      </c>
      <c r="E99" s="1" t="s">
        <v>23</v>
      </c>
      <c r="N99" s="1" t="s">
        <v>24</v>
      </c>
      <c r="O99" s="1" t="s">
        <v>4</v>
      </c>
      <c r="P99" s="1" t="s">
        <v>10</v>
      </c>
    </row>
    <row r="100" spans="1:16">
      <c r="A100" s="1">
        <f t="shared" si="1"/>
        <v>99</v>
      </c>
      <c r="B100" s="1" t="s">
        <v>289</v>
      </c>
      <c r="C100" s="1" t="s">
        <v>14</v>
      </c>
      <c r="D100" s="1" t="s">
        <v>22</v>
      </c>
      <c r="E100" s="1" t="s">
        <v>23</v>
      </c>
      <c r="N100" s="1" t="s">
        <v>24</v>
      </c>
      <c r="O100" s="1" t="s">
        <v>4</v>
      </c>
      <c r="P100" s="1" t="s">
        <v>10</v>
      </c>
    </row>
    <row r="101" spans="1:16">
      <c r="A101" s="1">
        <f t="shared" si="1"/>
        <v>100</v>
      </c>
      <c r="B101" s="1" t="s">
        <v>289</v>
      </c>
      <c r="C101" s="1" t="s">
        <v>14</v>
      </c>
      <c r="D101" s="1" t="s">
        <v>22</v>
      </c>
      <c r="E101" s="1" t="s">
        <v>23</v>
      </c>
      <c r="N101" s="1" t="s">
        <v>24</v>
      </c>
      <c r="O101" s="1" t="s">
        <v>4</v>
      </c>
      <c r="P101" s="1" t="s">
        <v>10</v>
      </c>
    </row>
    <row r="102" spans="1:16">
      <c r="A102" s="1">
        <f t="shared" si="1"/>
        <v>101</v>
      </c>
      <c r="B102" s="1" t="s">
        <v>289</v>
      </c>
      <c r="C102" s="1" t="s">
        <v>14</v>
      </c>
      <c r="D102" s="1" t="s">
        <v>22</v>
      </c>
      <c r="E102" s="1" t="s">
        <v>23</v>
      </c>
      <c r="N102" s="1" t="s">
        <v>24</v>
      </c>
      <c r="O102" s="1" t="s">
        <v>4</v>
      </c>
      <c r="P102" s="1" t="s">
        <v>10</v>
      </c>
    </row>
    <row r="103" spans="1:16">
      <c r="A103" s="1">
        <f t="shared" si="1"/>
        <v>102</v>
      </c>
      <c r="B103" s="1" t="s">
        <v>289</v>
      </c>
      <c r="C103" s="1" t="s">
        <v>14</v>
      </c>
      <c r="D103" s="1" t="s">
        <v>22</v>
      </c>
      <c r="E103" s="1" t="s">
        <v>23</v>
      </c>
      <c r="N103" s="1" t="s">
        <v>24</v>
      </c>
      <c r="O103" s="1" t="s">
        <v>4</v>
      </c>
      <c r="P103" s="1" t="s">
        <v>10</v>
      </c>
    </row>
    <row r="104" spans="1:16">
      <c r="A104" s="1">
        <f t="shared" si="1"/>
        <v>103</v>
      </c>
      <c r="B104" s="1" t="s">
        <v>289</v>
      </c>
      <c r="C104" s="1" t="s">
        <v>14</v>
      </c>
      <c r="D104" s="1" t="s">
        <v>22</v>
      </c>
      <c r="E104" s="1" t="s">
        <v>23</v>
      </c>
      <c r="N104" s="1" t="s">
        <v>24</v>
      </c>
      <c r="O104" s="1" t="s">
        <v>4</v>
      </c>
      <c r="P104" s="1" t="s">
        <v>10</v>
      </c>
    </row>
    <row r="105" spans="1:16">
      <c r="A105" s="1">
        <f t="shared" si="1"/>
        <v>104</v>
      </c>
      <c r="B105" s="1" t="s">
        <v>289</v>
      </c>
      <c r="C105" s="1" t="s">
        <v>14</v>
      </c>
      <c r="D105" s="1" t="s">
        <v>22</v>
      </c>
      <c r="E105" s="1" t="s">
        <v>23</v>
      </c>
      <c r="N105" s="1" t="s">
        <v>24</v>
      </c>
      <c r="O105" s="1" t="s">
        <v>4</v>
      </c>
      <c r="P105" s="1" t="s">
        <v>10</v>
      </c>
    </row>
    <row r="106" spans="1:16">
      <c r="A106" s="1">
        <f t="shared" ref="A106:A118" si="2">A105+1</f>
        <v>105</v>
      </c>
      <c r="B106" s="1" t="s">
        <v>289</v>
      </c>
      <c r="C106" s="1" t="s">
        <v>14</v>
      </c>
      <c r="D106" s="1" t="s">
        <v>22</v>
      </c>
      <c r="E106" s="1" t="s">
        <v>23</v>
      </c>
      <c r="N106" s="1" t="s">
        <v>24</v>
      </c>
      <c r="O106" s="1" t="s">
        <v>4</v>
      </c>
      <c r="P106" s="1" t="s">
        <v>10</v>
      </c>
    </row>
    <row r="107" spans="1:16">
      <c r="A107" s="1">
        <f t="shared" si="2"/>
        <v>106</v>
      </c>
      <c r="B107" s="1" t="s">
        <v>289</v>
      </c>
      <c r="C107" s="1" t="s">
        <v>14</v>
      </c>
      <c r="D107" s="1" t="s">
        <v>22</v>
      </c>
      <c r="E107" s="1" t="s">
        <v>23</v>
      </c>
      <c r="N107" s="1" t="s">
        <v>24</v>
      </c>
      <c r="O107" s="1" t="s">
        <v>4</v>
      </c>
      <c r="P107" s="1" t="s">
        <v>10</v>
      </c>
    </row>
    <row r="108" spans="1:16">
      <c r="A108" s="1">
        <f t="shared" si="2"/>
        <v>107</v>
      </c>
      <c r="B108" s="1" t="s">
        <v>289</v>
      </c>
      <c r="C108" s="1" t="s">
        <v>14</v>
      </c>
      <c r="D108" s="1" t="s">
        <v>22</v>
      </c>
      <c r="E108" s="1" t="s">
        <v>23</v>
      </c>
      <c r="N108" s="1" t="s">
        <v>24</v>
      </c>
      <c r="O108" s="1" t="s">
        <v>4</v>
      </c>
      <c r="P108" s="1" t="s">
        <v>10</v>
      </c>
    </row>
    <row r="109" spans="1:16">
      <c r="A109" s="1">
        <f t="shared" si="2"/>
        <v>108</v>
      </c>
      <c r="B109" s="1" t="s">
        <v>289</v>
      </c>
      <c r="C109" s="1" t="s">
        <v>14</v>
      </c>
      <c r="D109" s="1" t="s">
        <v>22</v>
      </c>
      <c r="E109" s="1" t="s">
        <v>23</v>
      </c>
      <c r="N109" s="1" t="s">
        <v>24</v>
      </c>
      <c r="O109" s="1" t="s">
        <v>5</v>
      </c>
      <c r="P109" s="1" t="s">
        <v>10</v>
      </c>
    </row>
    <row r="110" spans="1:16">
      <c r="A110" s="1">
        <f t="shared" si="2"/>
        <v>109</v>
      </c>
      <c r="B110" s="1" t="s">
        <v>289</v>
      </c>
      <c r="C110" s="1" t="s">
        <v>14</v>
      </c>
      <c r="D110" s="1" t="s">
        <v>22</v>
      </c>
      <c r="E110" s="1" t="s">
        <v>23</v>
      </c>
      <c r="N110" s="1" t="s">
        <v>24</v>
      </c>
      <c r="O110" s="1" t="s">
        <v>4</v>
      </c>
      <c r="P110" s="1" t="s">
        <v>10</v>
      </c>
    </row>
    <row r="111" spans="1:16">
      <c r="A111" s="1">
        <f t="shared" si="2"/>
        <v>110</v>
      </c>
      <c r="B111" s="1" t="s">
        <v>289</v>
      </c>
      <c r="C111" s="1" t="s">
        <v>14</v>
      </c>
      <c r="D111" s="1" t="s">
        <v>22</v>
      </c>
      <c r="E111" s="1" t="s">
        <v>23</v>
      </c>
      <c r="N111" s="1" t="s">
        <v>24</v>
      </c>
      <c r="O111" s="1" t="s">
        <v>4</v>
      </c>
      <c r="P111" s="1" t="s">
        <v>10</v>
      </c>
    </row>
    <row r="112" spans="1:16">
      <c r="A112" s="1">
        <f t="shared" si="2"/>
        <v>111</v>
      </c>
      <c r="B112" s="1" t="s">
        <v>289</v>
      </c>
      <c r="C112" s="1" t="s">
        <v>14</v>
      </c>
      <c r="D112" s="1" t="s">
        <v>22</v>
      </c>
      <c r="E112" s="1" t="s">
        <v>23</v>
      </c>
      <c r="N112" s="1" t="s">
        <v>24</v>
      </c>
      <c r="O112" s="1" t="s">
        <v>4</v>
      </c>
      <c r="P112" s="1" t="s">
        <v>10</v>
      </c>
    </row>
    <row r="113" spans="1:16">
      <c r="A113" s="1">
        <f t="shared" si="2"/>
        <v>112</v>
      </c>
      <c r="B113" s="1" t="s">
        <v>289</v>
      </c>
      <c r="C113" s="1" t="s">
        <v>14</v>
      </c>
      <c r="D113" s="1" t="s">
        <v>22</v>
      </c>
      <c r="E113" s="1" t="s">
        <v>23</v>
      </c>
      <c r="N113" s="1" t="s">
        <v>24</v>
      </c>
      <c r="O113" s="1" t="s">
        <v>25</v>
      </c>
      <c r="P113" s="1" t="s">
        <v>10</v>
      </c>
    </row>
    <row r="114" spans="1:16">
      <c r="A114" s="1">
        <f t="shared" si="2"/>
        <v>113</v>
      </c>
      <c r="B114" s="1" t="s">
        <v>289</v>
      </c>
      <c r="C114" s="1" t="s">
        <v>14</v>
      </c>
      <c r="D114" s="1" t="s">
        <v>22</v>
      </c>
      <c r="E114" s="1" t="s">
        <v>23</v>
      </c>
      <c r="N114" s="1" t="s">
        <v>24</v>
      </c>
      <c r="O114" s="1" t="s">
        <v>25</v>
      </c>
      <c r="P114" s="1" t="s">
        <v>10</v>
      </c>
    </row>
    <row r="115" spans="1:16">
      <c r="A115" s="1">
        <f t="shared" si="2"/>
        <v>114</v>
      </c>
      <c r="B115" s="1" t="s">
        <v>289</v>
      </c>
      <c r="C115" s="1" t="s">
        <v>14</v>
      </c>
      <c r="D115" s="1" t="s">
        <v>22</v>
      </c>
      <c r="E115" s="1" t="s">
        <v>23</v>
      </c>
      <c r="N115" s="1" t="s">
        <v>24</v>
      </c>
      <c r="O115" s="1" t="s">
        <v>25</v>
      </c>
      <c r="P115" s="1" t="s">
        <v>10</v>
      </c>
    </row>
    <row r="116" spans="1:16">
      <c r="A116" s="1">
        <f t="shared" si="2"/>
        <v>115</v>
      </c>
      <c r="B116" s="1" t="s">
        <v>289</v>
      </c>
      <c r="C116" s="1" t="s">
        <v>14</v>
      </c>
      <c r="D116" s="1" t="s">
        <v>22</v>
      </c>
      <c r="E116" s="1" t="s">
        <v>23</v>
      </c>
      <c r="N116" s="1" t="s">
        <v>24</v>
      </c>
      <c r="O116" s="1" t="s">
        <v>25</v>
      </c>
      <c r="P116" s="1" t="s">
        <v>10</v>
      </c>
    </row>
    <row r="117" spans="1:16">
      <c r="A117" s="1">
        <f t="shared" si="2"/>
        <v>116</v>
      </c>
      <c r="B117" s="1" t="s">
        <v>289</v>
      </c>
      <c r="C117" s="1" t="s">
        <v>14</v>
      </c>
      <c r="D117" s="1" t="s">
        <v>22</v>
      </c>
      <c r="E117" s="1" t="s">
        <v>23</v>
      </c>
      <c r="N117" s="1" t="s">
        <v>24</v>
      </c>
      <c r="O117" s="1" t="s">
        <v>4</v>
      </c>
      <c r="P117" s="1" t="s">
        <v>10</v>
      </c>
    </row>
    <row r="118" spans="1:16">
      <c r="A118" s="1">
        <f t="shared" si="2"/>
        <v>117</v>
      </c>
      <c r="B118" s="1" t="s">
        <v>289</v>
      </c>
      <c r="C118" s="1" t="s">
        <v>14</v>
      </c>
      <c r="D118" s="1" t="s">
        <v>22</v>
      </c>
      <c r="E118" s="1" t="s">
        <v>23</v>
      </c>
      <c r="N118" s="1" t="s">
        <v>24</v>
      </c>
      <c r="O118" s="1" t="s">
        <v>4</v>
      </c>
      <c r="P118" s="1" t="s">
        <v>10</v>
      </c>
    </row>
    <row r="119" spans="1:16">
      <c r="A119" s="1">
        <f t="shared" ref="A119:A146" si="3">A118+1</f>
        <v>118</v>
      </c>
      <c r="B119" s="1" t="s">
        <v>289</v>
      </c>
      <c r="C119" s="1" t="s">
        <v>14</v>
      </c>
      <c r="D119" s="1" t="s">
        <v>22</v>
      </c>
      <c r="E119" s="1" t="s">
        <v>23</v>
      </c>
      <c r="N119" s="1" t="s">
        <v>24</v>
      </c>
      <c r="O119" s="1" t="s">
        <v>4</v>
      </c>
      <c r="P119" s="1" t="s">
        <v>10</v>
      </c>
    </row>
    <row r="120" spans="1:16">
      <c r="A120" s="1">
        <f t="shared" si="3"/>
        <v>119</v>
      </c>
      <c r="B120" s="1" t="s">
        <v>289</v>
      </c>
      <c r="C120" s="1" t="s">
        <v>14</v>
      </c>
      <c r="D120" s="1" t="s">
        <v>22</v>
      </c>
      <c r="E120" s="1" t="s">
        <v>23</v>
      </c>
      <c r="N120" s="1" t="s">
        <v>24</v>
      </c>
      <c r="O120" s="1" t="s">
        <v>4</v>
      </c>
      <c r="P120" s="1" t="s">
        <v>10</v>
      </c>
    </row>
    <row r="121" spans="1:16">
      <c r="A121" s="1">
        <f t="shared" si="3"/>
        <v>120</v>
      </c>
      <c r="B121" s="1" t="s">
        <v>289</v>
      </c>
      <c r="C121" s="1" t="s">
        <v>14</v>
      </c>
      <c r="D121" s="1" t="s">
        <v>22</v>
      </c>
      <c r="E121" s="1" t="s">
        <v>23</v>
      </c>
      <c r="N121" s="1" t="s">
        <v>24</v>
      </c>
      <c r="O121" s="1" t="s">
        <v>4</v>
      </c>
      <c r="P121" s="1" t="s">
        <v>10</v>
      </c>
    </row>
    <row r="122" spans="1:16">
      <c r="A122" s="1">
        <f t="shared" si="3"/>
        <v>121</v>
      </c>
      <c r="B122" s="1" t="s">
        <v>289</v>
      </c>
      <c r="C122" s="1" t="s">
        <v>14</v>
      </c>
      <c r="D122" s="1" t="s">
        <v>22</v>
      </c>
      <c r="E122" s="1" t="s">
        <v>23</v>
      </c>
      <c r="N122" s="1" t="s">
        <v>24</v>
      </c>
      <c r="O122" s="1" t="s">
        <v>4</v>
      </c>
      <c r="P122" s="1" t="s">
        <v>10</v>
      </c>
    </row>
    <row r="123" spans="1:16">
      <c r="A123" s="1">
        <f t="shared" si="3"/>
        <v>122</v>
      </c>
      <c r="B123" s="1" t="s">
        <v>289</v>
      </c>
      <c r="C123" s="1" t="s">
        <v>14</v>
      </c>
      <c r="D123" s="1" t="s">
        <v>22</v>
      </c>
      <c r="E123" s="1" t="s">
        <v>23</v>
      </c>
      <c r="N123" s="1" t="s">
        <v>24</v>
      </c>
      <c r="O123" s="1" t="s">
        <v>4</v>
      </c>
      <c r="P123" s="1" t="s">
        <v>10</v>
      </c>
    </row>
    <row r="124" spans="1:16">
      <c r="A124" s="1">
        <f t="shared" si="3"/>
        <v>123</v>
      </c>
      <c r="B124" s="1" t="s">
        <v>289</v>
      </c>
      <c r="C124" s="1" t="s">
        <v>14</v>
      </c>
      <c r="D124" s="1" t="s">
        <v>22</v>
      </c>
      <c r="E124" s="1" t="s">
        <v>23</v>
      </c>
      <c r="N124" s="1" t="s">
        <v>24</v>
      </c>
      <c r="O124" s="1" t="s">
        <v>4</v>
      </c>
      <c r="P124" s="1" t="s">
        <v>10</v>
      </c>
    </row>
    <row r="125" spans="1:16">
      <c r="A125" s="1">
        <f t="shared" si="3"/>
        <v>124</v>
      </c>
      <c r="B125" s="1" t="s">
        <v>289</v>
      </c>
      <c r="C125" s="1" t="s">
        <v>14</v>
      </c>
      <c r="D125" s="1" t="s">
        <v>22</v>
      </c>
      <c r="E125" s="1" t="s">
        <v>23</v>
      </c>
      <c r="N125" s="1" t="s">
        <v>24</v>
      </c>
      <c r="O125" s="1" t="s">
        <v>4</v>
      </c>
      <c r="P125" s="1" t="s">
        <v>10</v>
      </c>
    </row>
    <row r="126" spans="1:16">
      <c r="A126" s="1">
        <f t="shared" si="3"/>
        <v>125</v>
      </c>
      <c r="B126" s="1" t="s">
        <v>289</v>
      </c>
      <c r="C126" s="1" t="s">
        <v>14</v>
      </c>
      <c r="D126" s="1" t="s">
        <v>22</v>
      </c>
      <c r="E126" s="1" t="s">
        <v>23</v>
      </c>
      <c r="N126" s="1" t="s">
        <v>24</v>
      </c>
      <c r="O126" s="1" t="s">
        <v>4</v>
      </c>
      <c r="P126" s="1" t="s">
        <v>10</v>
      </c>
    </row>
    <row r="127" spans="1:16">
      <c r="A127" s="1">
        <f t="shared" si="3"/>
        <v>126</v>
      </c>
      <c r="B127" s="1" t="s">
        <v>289</v>
      </c>
      <c r="C127" s="1" t="s">
        <v>14</v>
      </c>
      <c r="D127" s="1" t="s">
        <v>22</v>
      </c>
      <c r="E127" s="1" t="s">
        <v>23</v>
      </c>
      <c r="N127" s="1" t="s">
        <v>24</v>
      </c>
      <c r="O127" s="1" t="s">
        <v>4</v>
      </c>
      <c r="P127" s="1" t="s">
        <v>10</v>
      </c>
    </row>
    <row r="128" spans="1:16">
      <c r="A128" s="1">
        <f t="shared" si="3"/>
        <v>127</v>
      </c>
      <c r="B128" s="1" t="s">
        <v>289</v>
      </c>
      <c r="C128" s="1" t="s">
        <v>14</v>
      </c>
      <c r="D128" s="1" t="s">
        <v>22</v>
      </c>
      <c r="E128" s="1" t="s">
        <v>23</v>
      </c>
      <c r="N128" s="1" t="s">
        <v>24</v>
      </c>
      <c r="O128" s="1" t="s">
        <v>4</v>
      </c>
      <c r="P128" s="1" t="s">
        <v>10</v>
      </c>
    </row>
    <row r="129" spans="1:16">
      <c r="A129" s="1">
        <f t="shared" si="3"/>
        <v>128</v>
      </c>
      <c r="B129" s="1" t="s">
        <v>289</v>
      </c>
      <c r="C129" s="1" t="s">
        <v>14</v>
      </c>
      <c r="D129" s="1" t="s">
        <v>22</v>
      </c>
      <c r="E129" s="1" t="s">
        <v>23</v>
      </c>
      <c r="N129" s="1" t="s">
        <v>24</v>
      </c>
      <c r="O129" s="1" t="s">
        <v>4</v>
      </c>
      <c r="P129" s="1" t="s">
        <v>10</v>
      </c>
    </row>
    <row r="130" spans="1:16">
      <c r="A130" s="1">
        <f t="shared" si="3"/>
        <v>129</v>
      </c>
      <c r="B130" s="1" t="s">
        <v>289</v>
      </c>
      <c r="C130" s="1" t="s">
        <v>14</v>
      </c>
      <c r="D130" s="1" t="s">
        <v>22</v>
      </c>
      <c r="E130" s="1" t="s">
        <v>23</v>
      </c>
      <c r="N130" s="1" t="s">
        <v>24</v>
      </c>
      <c r="O130" s="1" t="s">
        <v>4</v>
      </c>
      <c r="P130" s="1" t="s">
        <v>10</v>
      </c>
    </row>
    <row r="131" spans="1:16">
      <c r="A131" s="1">
        <f t="shared" si="3"/>
        <v>130</v>
      </c>
      <c r="B131" s="1" t="s">
        <v>289</v>
      </c>
      <c r="C131" s="1" t="s">
        <v>14</v>
      </c>
      <c r="D131" s="1" t="s">
        <v>22</v>
      </c>
      <c r="E131" s="1" t="s">
        <v>23</v>
      </c>
      <c r="N131" s="1" t="s">
        <v>24</v>
      </c>
      <c r="O131" s="1" t="s">
        <v>4</v>
      </c>
      <c r="P131" s="1" t="s">
        <v>10</v>
      </c>
    </row>
    <row r="132" spans="1:16">
      <c r="A132" s="1">
        <f t="shared" si="3"/>
        <v>131</v>
      </c>
      <c r="B132" s="1" t="s">
        <v>289</v>
      </c>
      <c r="C132" s="1" t="s">
        <v>14</v>
      </c>
      <c r="D132" s="1" t="s">
        <v>22</v>
      </c>
      <c r="E132" s="1" t="s">
        <v>23</v>
      </c>
      <c r="N132" s="1" t="s">
        <v>24</v>
      </c>
      <c r="O132" s="1" t="s">
        <v>4</v>
      </c>
      <c r="P132" s="1" t="s">
        <v>10</v>
      </c>
    </row>
    <row r="133" spans="1:16">
      <c r="A133" s="1">
        <f t="shared" si="3"/>
        <v>132</v>
      </c>
      <c r="B133" s="1" t="s">
        <v>289</v>
      </c>
      <c r="C133" s="1" t="s">
        <v>14</v>
      </c>
      <c r="D133" s="1" t="s">
        <v>22</v>
      </c>
      <c r="E133" s="1" t="s">
        <v>23</v>
      </c>
      <c r="N133" s="1" t="s">
        <v>24</v>
      </c>
      <c r="O133" s="1" t="s">
        <v>4</v>
      </c>
      <c r="P133" s="1" t="s">
        <v>10</v>
      </c>
    </row>
    <row r="134" spans="1:16">
      <c r="A134" s="1">
        <f t="shared" si="3"/>
        <v>133</v>
      </c>
      <c r="B134" s="1" t="s">
        <v>289</v>
      </c>
      <c r="C134" s="1" t="s">
        <v>14</v>
      </c>
      <c r="D134" s="1" t="s">
        <v>22</v>
      </c>
      <c r="E134" s="1" t="s">
        <v>23</v>
      </c>
      <c r="N134" s="1" t="s">
        <v>24</v>
      </c>
      <c r="O134" s="1" t="s">
        <v>4</v>
      </c>
      <c r="P134" s="1" t="s">
        <v>10</v>
      </c>
    </row>
    <row r="135" spans="1:16">
      <c r="A135" s="1">
        <f t="shared" si="3"/>
        <v>134</v>
      </c>
      <c r="B135" s="1" t="s">
        <v>289</v>
      </c>
      <c r="C135" s="1" t="s">
        <v>14</v>
      </c>
      <c r="D135" s="1" t="s">
        <v>22</v>
      </c>
      <c r="E135" s="1" t="s">
        <v>23</v>
      </c>
      <c r="N135" s="1" t="s">
        <v>24</v>
      </c>
      <c r="O135" s="1" t="s">
        <v>4</v>
      </c>
      <c r="P135" s="1" t="s">
        <v>10</v>
      </c>
    </row>
    <row r="136" spans="1:16">
      <c r="A136" s="1">
        <f t="shared" si="3"/>
        <v>135</v>
      </c>
      <c r="B136" s="1" t="s">
        <v>289</v>
      </c>
      <c r="C136" s="1" t="s">
        <v>14</v>
      </c>
      <c r="D136" s="1" t="s">
        <v>22</v>
      </c>
      <c r="E136" s="1" t="s">
        <v>23</v>
      </c>
      <c r="N136" s="1" t="s">
        <v>24</v>
      </c>
      <c r="O136" s="1" t="s">
        <v>4</v>
      </c>
      <c r="P136" s="1" t="s">
        <v>10</v>
      </c>
    </row>
    <row r="137" spans="1:16">
      <c r="A137" s="1">
        <f t="shared" si="3"/>
        <v>136</v>
      </c>
      <c r="B137" s="1" t="s">
        <v>289</v>
      </c>
      <c r="C137" s="1" t="s">
        <v>14</v>
      </c>
      <c r="D137" s="1" t="s">
        <v>22</v>
      </c>
      <c r="E137" s="1" t="s">
        <v>23</v>
      </c>
      <c r="N137" s="1" t="s">
        <v>24</v>
      </c>
      <c r="O137" s="1" t="s">
        <v>4</v>
      </c>
      <c r="P137" s="1" t="s">
        <v>10</v>
      </c>
    </row>
    <row r="138" spans="1:16">
      <c r="A138" s="1">
        <f t="shared" si="3"/>
        <v>137</v>
      </c>
      <c r="B138" s="1" t="s">
        <v>289</v>
      </c>
      <c r="C138" s="1" t="s">
        <v>14</v>
      </c>
      <c r="D138" s="1" t="s">
        <v>22</v>
      </c>
      <c r="E138" s="1" t="s">
        <v>23</v>
      </c>
      <c r="N138" s="1" t="s">
        <v>24</v>
      </c>
      <c r="O138" s="1" t="s">
        <v>4</v>
      </c>
      <c r="P138" s="1" t="s">
        <v>10</v>
      </c>
    </row>
    <row r="139" spans="1:16">
      <c r="A139" s="1">
        <f t="shared" si="3"/>
        <v>138</v>
      </c>
      <c r="B139" s="1" t="s">
        <v>289</v>
      </c>
      <c r="C139" s="1" t="s">
        <v>14</v>
      </c>
      <c r="D139" s="1" t="s">
        <v>22</v>
      </c>
      <c r="E139" s="1" t="s">
        <v>23</v>
      </c>
      <c r="N139" s="1" t="s">
        <v>24</v>
      </c>
      <c r="O139" s="1" t="s">
        <v>4</v>
      </c>
      <c r="P139" s="1" t="s">
        <v>10</v>
      </c>
    </row>
    <row r="140" spans="1:16">
      <c r="A140" s="1">
        <f t="shared" si="3"/>
        <v>139</v>
      </c>
      <c r="B140" s="1" t="s">
        <v>289</v>
      </c>
      <c r="C140" s="1" t="s">
        <v>14</v>
      </c>
      <c r="D140" s="1" t="s">
        <v>22</v>
      </c>
      <c r="E140" s="1" t="s">
        <v>23</v>
      </c>
      <c r="N140" s="1" t="s">
        <v>24</v>
      </c>
      <c r="O140" s="1" t="s">
        <v>4</v>
      </c>
      <c r="P140" s="1" t="s">
        <v>10</v>
      </c>
    </row>
    <row r="141" spans="1:16">
      <c r="A141" s="1">
        <f t="shared" si="3"/>
        <v>140</v>
      </c>
      <c r="B141" s="1" t="s">
        <v>289</v>
      </c>
      <c r="C141" s="1" t="s">
        <v>14</v>
      </c>
      <c r="D141" s="1" t="s">
        <v>22</v>
      </c>
      <c r="E141" s="1" t="s">
        <v>23</v>
      </c>
      <c r="N141" s="1" t="s">
        <v>24</v>
      </c>
      <c r="O141" s="1" t="s">
        <v>4</v>
      </c>
      <c r="P141" s="1" t="s">
        <v>10</v>
      </c>
    </row>
    <row r="142" spans="1:16">
      <c r="A142" s="1">
        <f t="shared" si="3"/>
        <v>141</v>
      </c>
      <c r="B142" s="1" t="s">
        <v>289</v>
      </c>
      <c r="C142" s="1" t="s">
        <v>14</v>
      </c>
      <c r="D142" s="1" t="s">
        <v>22</v>
      </c>
      <c r="E142" s="1" t="s">
        <v>23</v>
      </c>
      <c r="N142" s="1" t="s">
        <v>24</v>
      </c>
      <c r="O142" s="1" t="s">
        <v>4</v>
      </c>
      <c r="P142" s="1" t="s">
        <v>10</v>
      </c>
    </row>
    <row r="143" spans="1:16">
      <c r="A143" s="1">
        <f t="shared" si="3"/>
        <v>142</v>
      </c>
      <c r="B143" s="1" t="s">
        <v>289</v>
      </c>
      <c r="C143" s="1" t="s">
        <v>14</v>
      </c>
      <c r="D143" s="1" t="s">
        <v>22</v>
      </c>
      <c r="E143" s="1" t="s">
        <v>23</v>
      </c>
      <c r="N143" s="1" t="s">
        <v>24</v>
      </c>
      <c r="O143" s="1" t="s">
        <v>4</v>
      </c>
      <c r="P143" s="1" t="s">
        <v>10</v>
      </c>
    </row>
    <row r="144" spans="1:16">
      <c r="A144" s="1">
        <f t="shared" si="3"/>
        <v>143</v>
      </c>
      <c r="B144" s="1" t="s">
        <v>289</v>
      </c>
      <c r="C144" s="1" t="s">
        <v>14</v>
      </c>
      <c r="D144" s="1" t="s">
        <v>22</v>
      </c>
      <c r="E144" s="1" t="s">
        <v>23</v>
      </c>
      <c r="N144" s="1" t="s">
        <v>24</v>
      </c>
      <c r="O144" s="1" t="s">
        <v>4</v>
      </c>
      <c r="P144" s="1" t="s">
        <v>10</v>
      </c>
    </row>
    <row r="145" spans="1:16">
      <c r="A145" s="1">
        <f t="shared" si="3"/>
        <v>144</v>
      </c>
      <c r="B145" s="1" t="s">
        <v>289</v>
      </c>
      <c r="C145" s="1" t="s">
        <v>14</v>
      </c>
      <c r="D145" s="1" t="s">
        <v>22</v>
      </c>
      <c r="E145" s="1" t="s">
        <v>23</v>
      </c>
      <c r="N145" s="1" t="s">
        <v>24</v>
      </c>
      <c r="O145" s="1" t="s">
        <v>4</v>
      </c>
      <c r="P145" s="1" t="s">
        <v>10</v>
      </c>
    </row>
    <row r="146" spans="1:16">
      <c r="A146" s="1">
        <f t="shared" si="3"/>
        <v>145</v>
      </c>
      <c r="B146" s="1" t="s">
        <v>289</v>
      </c>
      <c r="C146" s="1" t="s">
        <v>14</v>
      </c>
      <c r="D146" s="1" t="s">
        <v>22</v>
      </c>
      <c r="E146" s="1" t="s">
        <v>23</v>
      </c>
      <c r="N146" s="1" t="s">
        <v>24</v>
      </c>
      <c r="O146" s="1" t="s">
        <v>4</v>
      </c>
      <c r="P146" s="1" t="s">
        <v>10</v>
      </c>
    </row>
  </sheetData>
  <pageMargins left="0.7" right="0.7" top="0.75" bottom="0.75" header="0.3" footer="0.3"/>
  <pageSetup orientation="portrait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7"/>
  <sheetViews>
    <sheetView topLeftCell="B104" workbookViewId="0">
      <selection activeCell="D137" sqref="D137"/>
    </sheetView>
  </sheetViews>
  <sheetFormatPr defaultRowHeight="11.25"/>
  <cols>
    <col min="1" max="1" width="8.140625" style="1" customWidth="1"/>
    <col min="2" max="2" width="16.7109375" style="1" customWidth="1"/>
    <col min="3" max="3" width="9.42578125" style="1" customWidth="1"/>
    <col min="4" max="4" width="8.140625" style="1" customWidth="1"/>
    <col min="5" max="5" width="10.5703125" style="1" customWidth="1"/>
    <col min="6" max="6" width="12.140625" style="1" customWidth="1"/>
    <col min="7" max="7" width="12.28515625" style="1" customWidth="1"/>
    <col min="8" max="12" width="8.42578125" style="1" customWidth="1"/>
    <col min="13" max="13" width="12.140625" style="1" customWidth="1"/>
    <col min="14" max="14" width="8.42578125" style="1" customWidth="1"/>
    <col min="15" max="15" width="8.7109375" style="1" customWidth="1"/>
    <col min="16" max="16" width="8.28515625" style="1" customWidth="1"/>
    <col min="17" max="16384" width="9.140625" style="1"/>
  </cols>
  <sheetData>
    <row r="1" spans="1:18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29</v>
      </c>
      <c r="F1" s="2" t="s">
        <v>20</v>
      </c>
      <c r="G1" s="2" t="s">
        <v>54</v>
      </c>
      <c r="H1" s="2" t="s">
        <v>50</v>
      </c>
      <c r="I1" s="2" t="s">
        <v>51</v>
      </c>
      <c r="J1" s="2" t="s">
        <v>52</v>
      </c>
      <c r="K1" s="2" t="s">
        <v>57</v>
      </c>
      <c r="L1" s="2" t="s">
        <v>53</v>
      </c>
      <c r="M1" s="2" t="s">
        <v>60</v>
      </c>
      <c r="N1" s="2" t="s">
        <v>21</v>
      </c>
      <c r="O1" s="2" t="s">
        <v>27</v>
      </c>
      <c r="P1" s="2" t="s">
        <v>12</v>
      </c>
      <c r="Q1" s="2" t="s">
        <v>58</v>
      </c>
      <c r="R1" s="2" t="s">
        <v>59</v>
      </c>
    </row>
    <row r="2" spans="1:18">
      <c r="A2" s="1">
        <f>A244+1</f>
        <v>1</v>
      </c>
      <c r="B2" s="1" t="s">
        <v>289</v>
      </c>
      <c r="C2" s="1" t="s">
        <v>14</v>
      </c>
      <c r="D2" s="1" t="s">
        <v>22</v>
      </c>
      <c r="E2" s="1" t="s">
        <v>30</v>
      </c>
      <c r="F2" s="4" t="s">
        <v>147</v>
      </c>
      <c r="G2" s="5" t="s">
        <v>156</v>
      </c>
      <c r="H2" s="12">
        <v>14.555939</v>
      </c>
      <c r="I2" s="12">
        <v>30.752237000000001</v>
      </c>
      <c r="J2" s="1">
        <v>101022.9</v>
      </c>
      <c r="K2" s="1">
        <f>J2-L2</f>
        <v>101022.9</v>
      </c>
      <c r="L2" s="1">
        <f>M2*J2</f>
        <v>0</v>
      </c>
      <c r="M2" s="1">
        <f>0/5</f>
        <v>0</v>
      </c>
      <c r="N2" s="1" t="s">
        <v>8</v>
      </c>
      <c r="O2" s="1">
        <v>0</v>
      </c>
      <c r="P2" s="1" t="s">
        <v>31</v>
      </c>
      <c r="Q2" s="1">
        <v>43923</v>
      </c>
      <c r="R2" s="1">
        <v>101022.9</v>
      </c>
    </row>
    <row r="3" spans="1:18">
      <c r="A3" s="1">
        <f t="shared" ref="A3:A16" si="0">A2+1</f>
        <v>2</v>
      </c>
      <c r="B3" s="1" t="s">
        <v>289</v>
      </c>
      <c r="C3" s="1" t="s">
        <v>14</v>
      </c>
      <c r="D3" s="1" t="s">
        <v>22</v>
      </c>
      <c r="E3" s="1" t="s">
        <v>30</v>
      </c>
      <c r="F3" s="4" t="s">
        <v>147</v>
      </c>
      <c r="G3" s="5" t="s">
        <v>156</v>
      </c>
      <c r="H3" s="12">
        <v>14.555939</v>
      </c>
      <c r="I3" s="12">
        <v>30.752237000000001</v>
      </c>
      <c r="J3" s="1">
        <v>101022.9</v>
      </c>
      <c r="K3" s="1">
        <f t="shared" ref="K3:K68" si="1">J3-L3</f>
        <v>101022.9</v>
      </c>
      <c r="L3" s="1">
        <f t="shared" ref="L3:L6" si="2">M3*J3</f>
        <v>0</v>
      </c>
      <c r="M3" s="1">
        <f t="shared" ref="M3:M46" si="3">0/5</f>
        <v>0</v>
      </c>
      <c r="N3" s="1" t="s">
        <v>8</v>
      </c>
      <c r="O3" s="1">
        <v>0</v>
      </c>
      <c r="P3" s="1" t="s">
        <v>31</v>
      </c>
      <c r="Q3" s="1">
        <v>43923</v>
      </c>
      <c r="R3" s="1">
        <v>101022.9</v>
      </c>
    </row>
    <row r="4" spans="1:18">
      <c r="A4" s="1">
        <f t="shared" si="0"/>
        <v>3</v>
      </c>
      <c r="B4" s="1" t="s">
        <v>289</v>
      </c>
      <c r="C4" s="1" t="s">
        <v>14</v>
      </c>
      <c r="D4" s="1" t="s">
        <v>22</v>
      </c>
      <c r="E4" s="1" t="s">
        <v>30</v>
      </c>
      <c r="F4" s="4" t="s">
        <v>147</v>
      </c>
      <c r="G4" s="5" t="s">
        <v>156</v>
      </c>
      <c r="H4" s="12">
        <v>14.555939</v>
      </c>
      <c r="I4" s="12">
        <v>30.752237000000001</v>
      </c>
      <c r="J4" s="1">
        <v>101022.9</v>
      </c>
      <c r="K4" s="1">
        <f t="shared" si="1"/>
        <v>101022.9</v>
      </c>
      <c r="L4" s="1">
        <f t="shared" si="2"/>
        <v>0</v>
      </c>
      <c r="M4" s="1">
        <f t="shared" si="3"/>
        <v>0</v>
      </c>
      <c r="N4" s="1" t="s">
        <v>8</v>
      </c>
      <c r="O4" s="1">
        <v>0</v>
      </c>
      <c r="P4" s="1" t="s">
        <v>31</v>
      </c>
      <c r="Q4" s="1">
        <v>43923</v>
      </c>
      <c r="R4" s="1">
        <v>101022.9</v>
      </c>
    </row>
    <row r="5" spans="1:18">
      <c r="A5" s="1">
        <f t="shared" si="0"/>
        <v>4</v>
      </c>
      <c r="B5" s="1" t="s">
        <v>289</v>
      </c>
      <c r="C5" s="1" t="s">
        <v>14</v>
      </c>
      <c r="D5" s="1" t="s">
        <v>22</v>
      </c>
      <c r="E5" s="1" t="s">
        <v>30</v>
      </c>
      <c r="F5" s="4" t="s">
        <v>147</v>
      </c>
      <c r="G5" s="5" t="s">
        <v>156</v>
      </c>
      <c r="H5" s="12">
        <v>14.555939</v>
      </c>
      <c r="I5" s="12">
        <v>30.752237000000001</v>
      </c>
      <c r="J5" s="1">
        <v>101022.9</v>
      </c>
      <c r="K5" s="1">
        <f t="shared" si="1"/>
        <v>101022.9</v>
      </c>
      <c r="L5" s="1">
        <f t="shared" si="2"/>
        <v>0</v>
      </c>
      <c r="M5" s="1">
        <f t="shared" si="3"/>
        <v>0</v>
      </c>
      <c r="N5" s="1" t="s">
        <v>8</v>
      </c>
      <c r="O5" s="1">
        <v>0</v>
      </c>
      <c r="P5" s="1" t="s">
        <v>31</v>
      </c>
      <c r="Q5" s="1">
        <v>43923</v>
      </c>
      <c r="R5" s="1">
        <v>101022.9</v>
      </c>
    </row>
    <row r="6" spans="1:18">
      <c r="A6" s="1">
        <f t="shared" si="0"/>
        <v>5</v>
      </c>
      <c r="B6" s="1" t="s">
        <v>289</v>
      </c>
      <c r="C6" s="1" t="s">
        <v>14</v>
      </c>
      <c r="D6" s="1" t="s">
        <v>22</v>
      </c>
      <c r="E6" s="1" t="s">
        <v>30</v>
      </c>
      <c r="F6" s="4" t="s">
        <v>147</v>
      </c>
      <c r="G6" s="5" t="s">
        <v>156</v>
      </c>
      <c r="H6" s="12">
        <v>14.555939</v>
      </c>
      <c r="I6" s="12">
        <v>30.752237000000001</v>
      </c>
      <c r="J6" s="1">
        <v>101022.9</v>
      </c>
      <c r="K6" s="1">
        <f t="shared" si="1"/>
        <v>101022.9</v>
      </c>
      <c r="L6" s="1">
        <f t="shared" si="2"/>
        <v>0</v>
      </c>
      <c r="M6" s="1">
        <f t="shared" si="3"/>
        <v>0</v>
      </c>
      <c r="N6" s="1" t="s">
        <v>8</v>
      </c>
      <c r="O6" s="1">
        <v>0</v>
      </c>
      <c r="P6" s="1" t="s">
        <v>31</v>
      </c>
      <c r="Q6" s="1">
        <v>43923</v>
      </c>
      <c r="R6" s="1">
        <v>101022.9</v>
      </c>
    </row>
    <row r="7" spans="1:18">
      <c r="A7" s="1">
        <f t="shared" si="0"/>
        <v>6</v>
      </c>
      <c r="B7" s="1" t="s">
        <v>289</v>
      </c>
      <c r="C7" s="1" t="s">
        <v>14</v>
      </c>
      <c r="D7" s="1" t="s">
        <v>22</v>
      </c>
      <c r="E7" s="1" t="s">
        <v>30</v>
      </c>
      <c r="F7" s="4" t="s">
        <v>147</v>
      </c>
      <c r="G7" s="5" t="s">
        <v>157</v>
      </c>
      <c r="H7" s="1">
        <v>15.040555599999999</v>
      </c>
      <c r="I7" s="5">
        <v>30.1219444</v>
      </c>
      <c r="J7" s="1">
        <v>53093.2</v>
      </c>
      <c r="K7" s="1">
        <f t="shared" si="1"/>
        <v>53093.2</v>
      </c>
      <c r="L7" s="1">
        <f t="shared" ref="L7:L11" si="4">M7*J7</f>
        <v>0</v>
      </c>
      <c r="M7" s="1">
        <f t="shared" si="3"/>
        <v>0</v>
      </c>
      <c r="N7" s="1" t="s">
        <v>8</v>
      </c>
      <c r="O7" s="1">
        <v>0</v>
      </c>
      <c r="P7" s="1" t="s">
        <v>31</v>
      </c>
      <c r="Q7" s="1">
        <v>23084</v>
      </c>
      <c r="R7" s="1">
        <v>53093.2</v>
      </c>
    </row>
    <row r="8" spans="1:18">
      <c r="A8" s="1">
        <f t="shared" si="0"/>
        <v>7</v>
      </c>
      <c r="B8" s="1" t="s">
        <v>289</v>
      </c>
      <c r="C8" s="1" t="s">
        <v>14</v>
      </c>
      <c r="D8" s="1" t="s">
        <v>22</v>
      </c>
      <c r="E8" s="1" t="s">
        <v>30</v>
      </c>
      <c r="F8" s="4" t="s">
        <v>147</v>
      </c>
      <c r="G8" s="5" t="s">
        <v>157</v>
      </c>
      <c r="H8" s="1">
        <v>15.040555599999999</v>
      </c>
      <c r="I8" s="5">
        <v>30.1219444</v>
      </c>
      <c r="J8" s="1">
        <v>53093.2</v>
      </c>
      <c r="K8" s="1">
        <f t="shared" si="1"/>
        <v>53093.2</v>
      </c>
      <c r="L8" s="1">
        <f t="shared" si="4"/>
        <v>0</v>
      </c>
      <c r="M8" s="1">
        <f>0/5</f>
        <v>0</v>
      </c>
      <c r="N8" s="1" t="s">
        <v>8</v>
      </c>
      <c r="O8" s="1">
        <v>0</v>
      </c>
      <c r="P8" s="1" t="s">
        <v>31</v>
      </c>
      <c r="Q8" s="1">
        <v>23084</v>
      </c>
      <c r="R8" s="1">
        <v>53093.2</v>
      </c>
    </row>
    <row r="9" spans="1:18">
      <c r="A9" s="1">
        <f t="shared" si="0"/>
        <v>8</v>
      </c>
      <c r="B9" s="1" t="s">
        <v>289</v>
      </c>
      <c r="C9" s="1" t="s">
        <v>14</v>
      </c>
      <c r="D9" s="1" t="s">
        <v>22</v>
      </c>
      <c r="E9" s="1" t="s">
        <v>30</v>
      </c>
      <c r="F9" s="4" t="s">
        <v>147</v>
      </c>
      <c r="G9" s="5" t="s">
        <v>157</v>
      </c>
      <c r="H9" s="1">
        <v>15.040555599999999</v>
      </c>
      <c r="I9" s="5">
        <v>30.1219444</v>
      </c>
      <c r="J9" s="1">
        <v>53093.2</v>
      </c>
      <c r="K9" s="1">
        <f t="shared" si="1"/>
        <v>53093.2</v>
      </c>
      <c r="L9" s="1">
        <f t="shared" si="4"/>
        <v>0</v>
      </c>
      <c r="M9" s="1">
        <f t="shared" si="3"/>
        <v>0</v>
      </c>
      <c r="N9" s="1" t="s">
        <v>8</v>
      </c>
      <c r="O9" s="1">
        <v>0</v>
      </c>
      <c r="P9" s="1" t="s">
        <v>31</v>
      </c>
      <c r="Q9" s="1">
        <v>23084</v>
      </c>
      <c r="R9" s="1">
        <v>53093.2</v>
      </c>
    </row>
    <row r="10" spans="1:18">
      <c r="A10" s="1">
        <f t="shared" si="0"/>
        <v>9</v>
      </c>
      <c r="B10" s="1" t="s">
        <v>289</v>
      </c>
      <c r="C10" s="1" t="s">
        <v>14</v>
      </c>
      <c r="D10" s="1" t="s">
        <v>22</v>
      </c>
      <c r="E10" s="1" t="s">
        <v>30</v>
      </c>
      <c r="F10" s="4" t="s">
        <v>147</v>
      </c>
      <c r="G10" s="5" t="s">
        <v>157</v>
      </c>
      <c r="H10" s="1">
        <v>15.040555599999999</v>
      </c>
      <c r="I10" s="5">
        <v>30.1219444</v>
      </c>
      <c r="J10" s="1">
        <v>53093.2</v>
      </c>
      <c r="K10" s="1">
        <f t="shared" si="1"/>
        <v>53093.2</v>
      </c>
      <c r="L10" s="1">
        <f t="shared" si="4"/>
        <v>0</v>
      </c>
      <c r="M10" s="1">
        <f t="shared" si="3"/>
        <v>0</v>
      </c>
      <c r="N10" s="1" t="s">
        <v>8</v>
      </c>
      <c r="O10" s="1">
        <v>0</v>
      </c>
      <c r="P10" s="1" t="s">
        <v>31</v>
      </c>
      <c r="Q10" s="1">
        <v>23084</v>
      </c>
      <c r="R10" s="1">
        <v>53093.2</v>
      </c>
    </row>
    <row r="11" spans="1:18">
      <c r="A11" s="1">
        <f t="shared" si="0"/>
        <v>10</v>
      </c>
      <c r="B11" s="1" t="s">
        <v>289</v>
      </c>
      <c r="C11" s="1" t="s">
        <v>14</v>
      </c>
      <c r="D11" s="1" t="s">
        <v>22</v>
      </c>
      <c r="E11" s="1" t="s">
        <v>30</v>
      </c>
      <c r="F11" s="4" t="s">
        <v>147</v>
      </c>
      <c r="G11" s="5" t="s">
        <v>157</v>
      </c>
      <c r="H11" s="1">
        <v>15.040555599999999</v>
      </c>
      <c r="I11" s="5">
        <v>30.1219444</v>
      </c>
      <c r="J11" s="1">
        <v>53093.2</v>
      </c>
      <c r="K11" s="1">
        <f t="shared" si="1"/>
        <v>53093.2</v>
      </c>
      <c r="L11" s="1">
        <f t="shared" si="4"/>
        <v>0</v>
      </c>
      <c r="M11" s="1">
        <f t="shared" si="3"/>
        <v>0</v>
      </c>
      <c r="N11" s="1" t="s">
        <v>8</v>
      </c>
      <c r="O11" s="1">
        <v>0</v>
      </c>
      <c r="P11" s="1" t="s">
        <v>31</v>
      </c>
      <c r="Q11" s="1">
        <v>23084</v>
      </c>
      <c r="R11" s="1">
        <v>53093.2</v>
      </c>
    </row>
    <row r="12" spans="1:18">
      <c r="A12" s="1">
        <f t="shared" si="0"/>
        <v>11</v>
      </c>
      <c r="B12" s="1" t="s">
        <v>289</v>
      </c>
      <c r="C12" s="1" t="s">
        <v>14</v>
      </c>
      <c r="D12" s="1" t="s">
        <v>22</v>
      </c>
      <c r="E12" s="1" t="s">
        <v>30</v>
      </c>
      <c r="F12" s="4" t="s">
        <v>147</v>
      </c>
      <c r="G12" s="1" t="s">
        <v>158</v>
      </c>
      <c r="H12" s="1">
        <v>14.417289999999999</v>
      </c>
      <c r="I12" s="5">
        <v>30.396021000000001</v>
      </c>
      <c r="J12" s="1">
        <v>6511.2999999999993</v>
      </c>
      <c r="K12" s="1">
        <f t="shared" si="1"/>
        <v>6511.2999999999993</v>
      </c>
      <c r="L12" s="1">
        <f t="shared" ref="L12:L16" si="5">M12*J12</f>
        <v>0</v>
      </c>
      <c r="M12" s="1">
        <f t="shared" si="3"/>
        <v>0</v>
      </c>
      <c r="N12" s="1" t="s">
        <v>8</v>
      </c>
      <c r="O12" s="1">
        <v>0</v>
      </c>
      <c r="P12" s="1" t="s">
        <v>31</v>
      </c>
      <c r="Q12" s="1">
        <v>2831</v>
      </c>
      <c r="R12" s="1">
        <v>6511.2999999999993</v>
      </c>
    </row>
    <row r="13" spans="1:18">
      <c r="A13" s="1">
        <f t="shared" si="0"/>
        <v>12</v>
      </c>
      <c r="B13" s="1" t="s">
        <v>289</v>
      </c>
      <c r="C13" s="1" t="s">
        <v>14</v>
      </c>
      <c r="D13" s="1" t="s">
        <v>22</v>
      </c>
      <c r="E13" s="1" t="s">
        <v>30</v>
      </c>
      <c r="F13" s="4" t="s">
        <v>147</v>
      </c>
      <c r="G13" s="1" t="s">
        <v>158</v>
      </c>
      <c r="H13" s="1">
        <v>14.417289999999999</v>
      </c>
      <c r="I13" s="5">
        <v>30.396021000000001</v>
      </c>
      <c r="J13" s="1">
        <v>6511.2999999999993</v>
      </c>
      <c r="K13" s="1">
        <f t="shared" si="1"/>
        <v>6511.2999999999993</v>
      </c>
      <c r="L13" s="1">
        <f t="shared" si="5"/>
        <v>0</v>
      </c>
      <c r="M13" s="1">
        <f>0/5</f>
        <v>0</v>
      </c>
      <c r="N13" s="1" t="s">
        <v>8</v>
      </c>
      <c r="O13" s="1">
        <v>0</v>
      </c>
      <c r="P13" s="1" t="s">
        <v>31</v>
      </c>
      <c r="Q13" s="1">
        <v>2831</v>
      </c>
      <c r="R13" s="1">
        <v>6511.2999999999993</v>
      </c>
    </row>
    <row r="14" spans="1:18">
      <c r="A14" s="1">
        <f t="shared" si="0"/>
        <v>13</v>
      </c>
      <c r="B14" s="1" t="s">
        <v>289</v>
      </c>
      <c r="C14" s="1" t="s">
        <v>14</v>
      </c>
      <c r="D14" s="1" t="s">
        <v>22</v>
      </c>
      <c r="E14" s="1" t="s">
        <v>30</v>
      </c>
      <c r="F14" s="4" t="s">
        <v>147</v>
      </c>
      <c r="G14" s="1" t="s">
        <v>158</v>
      </c>
      <c r="H14" s="1">
        <v>14.417289999999999</v>
      </c>
      <c r="I14" s="5">
        <v>30.396021000000001</v>
      </c>
      <c r="J14" s="1">
        <v>6511.2999999999993</v>
      </c>
      <c r="K14" s="1">
        <f t="shared" si="1"/>
        <v>6511.2999999999993</v>
      </c>
      <c r="L14" s="1">
        <f t="shared" si="5"/>
        <v>0</v>
      </c>
      <c r="M14" s="1">
        <f t="shared" si="3"/>
        <v>0</v>
      </c>
      <c r="N14" s="1" t="s">
        <v>8</v>
      </c>
      <c r="O14" s="1">
        <v>0</v>
      </c>
      <c r="P14" s="1" t="s">
        <v>31</v>
      </c>
      <c r="Q14" s="1">
        <v>2831</v>
      </c>
      <c r="R14" s="1">
        <v>6511.2999999999993</v>
      </c>
    </row>
    <row r="15" spans="1:18">
      <c r="A15" s="1">
        <f t="shared" si="0"/>
        <v>14</v>
      </c>
      <c r="B15" s="1" t="s">
        <v>289</v>
      </c>
      <c r="C15" s="1" t="s">
        <v>14</v>
      </c>
      <c r="D15" s="1" t="s">
        <v>22</v>
      </c>
      <c r="E15" s="1" t="s">
        <v>30</v>
      </c>
      <c r="F15" s="4" t="s">
        <v>147</v>
      </c>
      <c r="G15" s="1" t="s">
        <v>158</v>
      </c>
      <c r="H15" s="1">
        <v>14.417289999999999</v>
      </c>
      <c r="I15" s="5">
        <v>30.396021000000001</v>
      </c>
      <c r="J15" s="1">
        <v>6511.2999999999993</v>
      </c>
      <c r="K15" s="1">
        <f t="shared" si="1"/>
        <v>6511.2999999999993</v>
      </c>
      <c r="L15" s="1">
        <f t="shared" si="5"/>
        <v>0</v>
      </c>
      <c r="M15" s="1">
        <f t="shared" si="3"/>
        <v>0</v>
      </c>
      <c r="N15" s="1" t="s">
        <v>8</v>
      </c>
      <c r="O15" s="1">
        <v>0</v>
      </c>
      <c r="P15" s="1" t="s">
        <v>31</v>
      </c>
      <c r="Q15" s="1">
        <v>2831</v>
      </c>
      <c r="R15" s="1">
        <v>6511.2999999999993</v>
      </c>
    </row>
    <row r="16" spans="1:18">
      <c r="A16" s="1">
        <f t="shared" si="0"/>
        <v>15</v>
      </c>
      <c r="B16" s="1" t="s">
        <v>289</v>
      </c>
      <c r="C16" s="1" t="s">
        <v>14</v>
      </c>
      <c r="D16" s="1" t="s">
        <v>22</v>
      </c>
      <c r="E16" s="1" t="s">
        <v>30</v>
      </c>
      <c r="F16" s="4" t="s">
        <v>147</v>
      </c>
      <c r="G16" s="1" t="s">
        <v>158</v>
      </c>
      <c r="H16" s="1">
        <v>14.417289999999999</v>
      </c>
      <c r="I16" s="5">
        <v>30.396021000000001</v>
      </c>
      <c r="J16" s="1">
        <v>6511.2999999999993</v>
      </c>
      <c r="K16" s="1">
        <f t="shared" si="1"/>
        <v>6511.2999999999993</v>
      </c>
      <c r="L16" s="1">
        <f t="shared" si="5"/>
        <v>0</v>
      </c>
      <c r="M16" s="1">
        <f t="shared" si="3"/>
        <v>0</v>
      </c>
      <c r="N16" s="1" t="s">
        <v>8</v>
      </c>
      <c r="O16" s="1">
        <v>0</v>
      </c>
      <c r="P16" s="1" t="s">
        <v>31</v>
      </c>
      <c r="Q16" s="1">
        <v>2831</v>
      </c>
      <c r="R16" s="1">
        <v>6511.2999999999993</v>
      </c>
    </row>
    <row r="17" spans="1:18">
      <c r="A17" s="1">
        <f t="shared" ref="A17:A80" si="6">A16+1</f>
        <v>16</v>
      </c>
      <c r="B17" s="1" t="s">
        <v>289</v>
      </c>
      <c r="C17" s="1" t="s">
        <v>14</v>
      </c>
      <c r="D17" s="1" t="s">
        <v>22</v>
      </c>
      <c r="E17" s="1" t="s">
        <v>30</v>
      </c>
      <c r="F17" s="4" t="s">
        <v>148</v>
      </c>
      <c r="G17" s="10" t="s">
        <v>159</v>
      </c>
      <c r="I17" s="5"/>
      <c r="J17" s="1">
        <v>41494.299999999996</v>
      </c>
      <c r="K17" s="1">
        <f t="shared" si="1"/>
        <v>41494.299999999996</v>
      </c>
      <c r="L17" s="1">
        <f t="shared" ref="L17:L21" si="7">M17*J17</f>
        <v>0</v>
      </c>
      <c r="M17" s="1">
        <f t="shared" si="3"/>
        <v>0</v>
      </c>
      <c r="N17" s="1" t="s">
        <v>8</v>
      </c>
      <c r="O17" s="1">
        <v>0</v>
      </c>
      <c r="P17" s="1" t="s">
        <v>31</v>
      </c>
      <c r="Q17" s="1">
        <v>18041</v>
      </c>
      <c r="R17" s="1">
        <v>41494.299999999996</v>
      </c>
    </row>
    <row r="18" spans="1:18">
      <c r="A18" s="1">
        <f t="shared" si="6"/>
        <v>17</v>
      </c>
      <c r="B18" s="1" t="s">
        <v>289</v>
      </c>
      <c r="C18" s="1" t="s">
        <v>14</v>
      </c>
      <c r="D18" s="1" t="s">
        <v>22</v>
      </c>
      <c r="E18" s="1" t="s">
        <v>30</v>
      </c>
      <c r="F18" s="4" t="s">
        <v>148</v>
      </c>
      <c r="G18" s="10" t="s">
        <v>159</v>
      </c>
      <c r="I18" s="5"/>
      <c r="J18" s="1">
        <v>41494.299999999996</v>
      </c>
      <c r="K18" s="1">
        <f t="shared" si="1"/>
        <v>41494.299999999996</v>
      </c>
      <c r="L18" s="1">
        <f t="shared" si="7"/>
        <v>0</v>
      </c>
      <c r="M18" s="1">
        <f t="shared" si="3"/>
        <v>0</v>
      </c>
      <c r="N18" s="1" t="s">
        <v>8</v>
      </c>
      <c r="O18" s="1">
        <v>0</v>
      </c>
      <c r="P18" s="1" t="s">
        <v>31</v>
      </c>
      <c r="Q18" s="1">
        <v>18041</v>
      </c>
      <c r="R18" s="1">
        <v>41494.299999999996</v>
      </c>
    </row>
    <row r="19" spans="1:18">
      <c r="A19" s="1">
        <f t="shared" si="6"/>
        <v>18</v>
      </c>
      <c r="B19" s="1" t="s">
        <v>289</v>
      </c>
      <c r="C19" s="1" t="s">
        <v>14</v>
      </c>
      <c r="D19" s="1" t="s">
        <v>22</v>
      </c>
      <c r="E19" s="1" t="s">
        <v>30</v>
      </c>
      <c r="F19" s="4" t="s">
        <v>148</v>
      </c>
      <c r="G19" s="10" t="s">
        <v>159</v>
      </c>
      <c r="I19" s="5"/>
      <c r="J19" s="1">
        <v>41494.299999999996</v>
      </c>
      <c r="K19" s="1">
        <f t="shared" si="1"/>
        <v>41494.299999999996</v>
      </c>
      <c r="L19" s="1">
        <f t="shared" si="7"/>
        <v>0</v>
      </c>
      <c r="M19" s="1">
        <f t="shared" si="3"/>
        <v>0</v>
      </c>
      <c r="N19" s="1" t="s">
        <v>8</v>
      </c>
      <c r="O19" s="1">
        <v>0</v>
      </c>
      <c r="P19" s="1" t="s">
        <v>31</v>
      </c>
      <c r="Q19" s="1">
        <v>18041</v>
      </c>
      <c r="R19" s="1">
        <v>41494.299999999996</v>
      </c>
    </row>
    <row r="20" spans="1:18">
      <c r="A20" s="1">
        <f t="shared" si="6"/>
        <v>19</v>
      </c>
      <c r="B20" s="1" t="s">
        <v>289</v>
      </c>
      <c r="C20" s="1" t="s">
        <v>14</v>
      </c>
      <c r="D20" s="1" t="s">
        <v>22</v>
      </c>
      <c r="E20" s="1" t="s">
        <v>30</v>
      </c>
      <c r="F20" s="4" t="s">
        <v>148</v>
      </c>
      <c r="G20" s="10" t="s">
        <v>159</v>
      </c>
      <c r="I20" s="5"/>
      <c r="J20" s="1">
        <v>41494.299999999996</v>
      </c>
      <c r="K20" s="1">
        <f t="shared" si="1"/>
        <v>41494.299999999996</v>
      </c>
      <c r="L20" s="1">
        <f t="shared" si="7"/>
        <v>0</v>
      </c>
      <c r="M20" s="1">
        <f t="shared" si="3"/>
        <v>0</v>
      </c>
      <c r="N20" s="1" t="s">
        <v>8</v>
      </c>
      <c r="O20" s="1">
        <v>0</v>
      </c>
      <c r="P20" s="1" t="s">
        <v>31</v>
      </c>
      <c r="Q20" s="1">
        <v>18041</v>
      </c>
      <c r="R20" s="1">
        <v>41494.299999999996</v>
      </c>
    </row>
    <row r="21" spans="1:18">
      <c r="A21" s="1">
        <f t="shared" si="6"/>
        <v>20</v>
      </c>
      <c r="B21" s="1" t="s">
        <v>289</v>
      </c>
      <c r="C21" s="1" t="s">
        <v>14</v>
      </c>
      <c r="D21" s="1" t="s">
        <v>22</v>
      </c>
      <c r="E21" s="1" t="s">
        <v>30</v>
      </c>
      <c r="F21" s="4" t="s">
        <v>148</v>
      </c>
      <c r="G21" s="10" t="s">
        <v>159</v>
      </c>
      <c r="I21" s="5"/>
      <c r="J21" s="1">
        <v>41494.299999999996</v>
      </c>
      <c r="K21" s="1">
        <f t="shared" si="1"/>
        <v>41494.299999999996</v>
      </c>
      <c r="L21" s="1">
        <f t="shared" si="7"/>
        <v>0</v>
      </c>
      <c r="M21" s="1">
        <f t="shared" si="3"/>
        <v>0</v>
      </c>
      <c r="N21" s="1" t="s">
        <v>8</v>
      </c>
      <c r="O21" s="1">
        <v>0</v>
      </c>
      <c r="P21" s="1" t="s">
        <v>31</v>
      </c>
      <c r="Q21" s="1">
        <v>18041</v>
      </c>
      <c r="R21" s="1">
        <v>41494.299999999996</v>
      </c>
    </row>
    <row r="22" spans="1:18">
      <c r="A22" s="1">
        <f t="shared" si="6"/>
        <v>21</v>
      </c>
      <c r="B22" s="1" t="s">
        <v>289</v>
      </c>
      <c r="C22" s="1" t="s">
        <v>14</v>
      </c>
      <c r="D22" s="1" t="s">
        <v>22</v>
      </c>
      <c r="E22" s="1" t="s">
        <v>30</v>
      </c>
      <c r="F22" s="4" t="s">
        <v>148</v>
      </c>
      <c r="G22" s="5" t="s">
        <v>160</v>
      </c>
      <c r="H22" s="12">
        <v>14.620801999999999</v>
      </c>
      <c r="I22" s="12">
        <v>27.973191</v>
      </c>
      <c r="J22" s="1">
        <v>50146.899999999994</v>
      </c>
      <c r="K22" s="1">
        <f t="shared" si="1"/>
        <v>50146.899999999994</v>
      </c>
      <c r="L22" s="1">
        <f t="shared" ref="L22:L26" si="8">M22*J22</f>
        <v>0</v>
      </c>
      <c r="M22" s="1">
        <f t="shared" si="3"/>
        <v>0</v>
      </c>
      <c r="N22" s="1" t="s">
        <v>8</v>
      </c>
      <c r="O22" s="1">
        <v>0</v>
      </c>
      <c r="P22" s="1" t="s">
        <v>31</v>
      </c>
      <c r="Q22" s="1">
        <v>21803</v>
      </c>
      <c r="R22" s="1">
        <v>50146.899999999994</v>
      </c>
    </row>
    <row r="23" spans="1:18">
      <c r="A23" s="1">
        <f t="shared" si="6"/>
        <v>22</v>
      </c>
      <c r="B23" s="1" t="s">
        <v>289</v>
      </c>
      <c r="C23" s="1" t="s">
        <v>14</v>
      </c>
      <c r="D23" s="1" t="s">
        <v>22</v>
      </c>
      <c r="E23" s="1" t="s">
        <v>30</v>
      </c>
      <c r="F23" s="4" t="s">
        <v>148</v>
      </c>
      <c r="G23" s="5" t="s">
        <v>160</v>
      </c>
      <c r="H23" s="12">
        <v>14.620801999999999</v>
      </c>
      <c r="I23" s="12">
        <v>27.973191</v>
      </c>
      <c r="J23" s="1">
        <v>50146.899999999994</v>
      </c>
      <c r="K23" s="1">
        <f t="shared" si="1"/>
        <v>50146.899999999994</v>
      </c>
      <c r="L23" s="1">
        <f t="shared" si="8"/>
        <v>0</v>
      </c>
      <c r="M23" s="1">
        <f t="shared" si="3"/>
        <v>0</v>
      </c>
      <c r="N23" s="1" t="s">
        <v>8</v>
      </c>
      <c r="O23" s="1">
        <v>0</v>
      </c>
      <c r="P23" s="1" t="s">
        <v>31</v>
      </c>
      <c r="Q23" s="1">
        <v>21803</v>
      </c>
      <c r="R23" s="1">
        <v>50146.899999999994</v>
      </c>
    </row>
    <row r="24" spans="1:18">
      <c r="A24" s="1">
        <f t="shared" si="6"/>
        <v>23</v>
      </c>
      <c r="B24" s="1" t="s">
        <v>289</v>
      </c>
      <c r="C24" s="1" t="s">
        <v>14</v>
      </c>
      <c r="D24" s="1" t="s">
        <v>22</v>
      </c>
      <c r="E24" s="1" t="s">
        <v>30</v>
      </c>
      <c r="F24" s="4" t="s">
        <v>148</v>
      </c>
      <c r="G24" s="5" t="s">
        <v>160</v>
      </c>
      <c r="H24" s="12">
        <v>14.620801999999999</v>
      </c>
      <c r="I24" s="12">
        <v>27.973191</v>
      </c>
      <c r="J24" s="1">
        <v>50146.899999999994</v>
      </c>
      <c r="K24" s="1">
        <f t="shared" si="1"/>
        <v>50146.899999999994</v>
      </c>
      <c r="L24" s="1">
        <f t="shared" si="8"/>
        <v>0</v>
      </c>
      <c r="M24" s="1">
        <f t="shared" si="3"/>
        <v>0</v>
      </c>
      <c r="N24" s="1" t="s">
        <v>8</v>
      </c>
      <c r="O24" s="1">
        <v>0</v>
      </c>
      <c r="P24" s="1" t="s">
        <v>31</v>
      </c>
      <c r="Q24" s="1">
        <v>21803</v>
      </c>
      <c r="R24" s="1">
        <v>50146.899999999994</v>
      </c>
    </row>
    <row r="25" spans="1:18">
      <c r="A25" s="1">
        <f t="shared" si="6"/>
        <v>24</v>
      </c>
      <c r="B25" s="1" t="s">
        <v>289</v>
      </c>
      <c r="C25" s="1" t="s">
        <v>14</v>
      </c>
      <c r="D25" s="1" t="s">
        <v>22</v>
      </c>
      <c r="E25" s="1" t="s">
        <v>30</v>
      </c>
      <c r="F25" s="4" t="s">
        <v>148</v>
      </c>
      <c r="G25" s="5" t="s">
        <v>160</v>
      </c>
      <c r="H25" s="12">
        <v>14.620801999999999</v>
      </c>
      <c r="I25" s="12">
        <v>27.973191</v>
      </c>
      <c r="J25" s="1">
        <v>50146.899999999994</v>
      </c>
      <c r="K25" s="1">
        <f t="shared" si="1"/>
        <v>50146.899999999994</v>
      </c>
      <c r="L25" s="1">
        <f t="shared" si="8"/>
        <v>0</v>
      </c>
      <c r="M25" s="1">
        <f t="shared" si="3"/>
        <v>0</v>
      </c>
      <c r="N25" s="1" t="s">
        <v>8</v>
      </c>
      <c r="O25" s="1">
        <v>0</v>
      </c>
      <c r="P25" s="1" t="s">
        <v>31</v>
      </c>
      <c r="Q25" s="1">
        <v>21803</v>
      </c>
      <c r="R25" s="1">
        <v>50146.899999999994</v>
      </c>
    </row>
    <row r="26" spans="1:18">
      <c r="A26" s="1">
        <f t="shared" si="6"/>
        <v>25</v>
      </c>
      <c r="B26" s="1" t="s">
        <v>289</v>
      </c>
      <c r="C26" s="1" t="s">
        <v>14</v>
      </c>
      <c r="D26" s="1" t="s">
        <v>22</v>
      </c>
      <c r="E26" s="1" t="s">
        <v>30</v>
      </c>
      <c r="F26" s="4" t="s">
        <v>148</v>
      </c>
      <c r="G26" s="5" t="s">
        <v>160</v>
      </c>
      <c r="H26" s="12">
        <v>14.620801999999999</v>
      </c>
      <c r="I26" s="12">
        <v>27.973191</v>
      </c>
      <c r="J26" s="1">
        <v>50146.899999999994</v>
      </c>
      <c r="K26" s="1">
        <f t="shared" si="1"/>
        <v>50146.899999999994</v>
      </c>
      <c r="L26" s="1">
        <f t="shared" si="8"/>
        <v>0</v>
      </c>
      <c r="M26" s="1">
        <f t="shared" si="3"/>
        <v>0</v>
      </c>
      <c r="N26" s="1" t="s">
        <v>8</v>
      </c>
      <c r="O26" s="1">
        <v>0</v>
      </c>
      <c r="P26" s="1" t="s">
        <v>31</v>
      </c>
      <c r="Q26" s="1">
        <v>21803</v>
      </c>
      <c r="R26" s="1">
        <v>50146.899999999994</v>
      </c>
    </row>
    <row r="27" spans="1:18">
      <c r="A27" s="1">
        <f t="shared" si="6"/>
        <v>26</v>
      </c>
      <c r="B27" s="1" t="s">
        <v>289</v>
      </c>
      <c r="C27" s="1" t="s">
        <v>14</v>
      </c>
      <c r="D27" s="1" t="s">
        <v>22</v>
      </c>
      <c r="E27" s="1" t="s">
        <v>30</v>
      </c>
      <c r="F27" s="4" t="s">
        <v>148</v>
      </c>
      <c r="G27" s="1" t="s">
        <v>161</v>
      </c>
      <c r="H27" s="1">
        <v>14.220306000000001</v>
      </c>
      <c r="I27" s="12">
        <v>33.333333332999999</v>
      </c>
      <c r="J27" s="1">
        <v>25180.399999999998</v>
      </c>
      <c r="K27" s="1">
        <f t="shared" si="1"/>
        <v>25180.399999999998</v>
      </c>
      <c r="L27" s="1">
        <f t="shared" ref="L27:L31" si="9">M27*J27</f>
        <v>0</v>
      </c>
      <c r="M27" s="1">
        <f t="shared" si="3"/>
        <v>0</v>
      </c>
      <c r="N27" s="1" t="s">
        <v>8</v>
      </c>
      <c r="O27" s="1">
        <v>0</v>
      </c>
      <c r="P27" s="1" t="s">
        <v>31</v>
      </c>
      <c r="Q27" s="1">
        <v>10948</v>
      </c>
      <c r="R27" s="1">
        <v>25180.399999999998</v>
      </c>
    </row>
    <row r="28" spans="1:18">
      <c r="A28" s="1">
        <f t="shared" si="6"/>
        <v>27</v>
      </c>
      <c r="B28" s="1" t="s">
        <v>289</v>
      </c>
      <c r="C28" s="1" t="s">
        <v>14</v>
      </c>
      <c r="D28" s="1" t="s">
        <v>22</v>
      </c>
      <c r="E28" s="1" t="s">
        <v>30</v>
      </c>
      <c r="F28" s="4" t="s">
        <v>148</v>
      </c>
      <c r="G28" s="1" t="s">
        <v>161</v>
      </c>
      <c r="H28" s="1">
        <v>14.220306000000001</v>
      </c>
      <c r="I28" s="12">
        <v>33.333333332999999</v>
      </c>
      <c r="J28" s="1">
        <v>25180.399999999998</v>
      </c>
      <c r="K28" s="1">
        <f t="shared" si="1"/>
        <v>25180.399999999998</v>
      </c>
      <c r="L28" s="1">
        <f t="shared" si="9"/>
        <v>0</v>
      </c>
      <c r="M28" s="1">
        <f t="shared" si="3"/>
        <v>0</v>
      </c>
      <c r="N28" s="1" t="s">
        <v>8</v>
      </c>
      <c r="O28" s="1">
        <v>0</v>
      </c>
      <c r="P28" s="1" t="s">
        <v>31</v>
      </c>
      <c r="Q28" s="1">
        <v>10948</v>
      </c>
      <c r="R28" s="1">
        <v>25180.399999999998</v>
      </c>
    </row>
    <row r="29" spans="1:18">
      <c r="A29" s="1">
        <f t="shared" si="6"/>
        <v>28</v>
      </c>
      <c r="B29" s="1" t="s">
        <v>289</v>
      </c>
      <c r="C29" s="1" t="s">
        <v>14</v>
      </c>
      <c r="D29" s="1" t="s">
        <v>22</v>
      </c>
      <c r="E29" s="1" t="s">
        <v>30</v>
      </c>
      <c r="F29" s="4" t="s">
        <v>148</v>
      </c>
      <c r="G29" s="1" t="s">
        <v>161</v>
      </c>
      <c r="H29" s="1">
        <v>14.220306000000001</v>
      </c>
      <c r="I29" s="12">
        <v>33.333333332999999</v>
      </c>
      <c r="J29" s="1">
        <v>25180.399999999998</v>
      </c>
      <c r="K29" s="1">
        <f t="shared" si="1"/>
        <v>25180.399999999998</v>
      </c>
      <c r="L29" s="1">
        <f t="shared" si="9"/>
        <v>0</v>
      </c>
      <c r="M29" s="1">
        <f t="shared" si="3"/>
        <v>0</v>
      </c>
      <c r="N29" s="1" t="s">
        <v>8</v>
      </c>
      <c r="O29" s="1">
        <v>0</v>
      </c>
      <c r="P29" s="1" t="s">
        <v>31</v>
      </c>
      <c r="Q29" s="1">
        <v>10948</v>
      </c>
      <c r="R29" s="1">
        <v>25180.399999999998</v>
      </c>
    </row>
    <row r="30" spans="1:18">
      <c r="A30" s="1">
        <f t="shared" si="6"/>
        <v>29</v>
      </c>
      <c r="B30" s="1" t="s">
        <v>289</v>
      </c>
      <c r="C30" s="1" t="s">
        <v>14</v>
      </c>
      <c r="D30" s="1" t="s">
        <v>22</v>
      </c>
      <c r="E30" s="1" t="s">
        <v>30</v>
      </c>
      <c r="F30" s="4" t="s">
        <v>148</v>
      </c>
      <c r="G30" s="1" t="s">
        <v>161</v>
      </c>
      <c r="H30" s="1">
        <v>14.220306000000001</v>
      </c>
      <c r="I30" s="12">
        <v>33.333333332999999</v>
      </c>
      <c r="J30" s="1">
        <v>25180.399999999998</v>
      </c>
      <c r="K30" s="1">
        <f t="shared" si="1"/>
        <v>25180.399999999998</v>
      </c>
      <c r="L30" s="1">
        <f t="shared" si="9"/>
        <v>0</v>
      </c>
      <c r="M30" s="1">
        <f t="shared" si="3"/>
        <v>0</v>
      </c>
      <c r="N30" s="1" t="s">
        <v>8</v>
      </c>
      <c r="O30" s="1">
        <v>0</v>
      </c>
      <c r="P30" s="1" t="s">
        <v>31</v>
      </c>
      <c r="Q30" s="1">
        <v>10948</v>
      </c>
      <c r="R30" s="1">
        <v>25180.399999999998</v>
      </c>
    </row>
    <row r="31" spans="1:18">
      <c r="A31" s="1">
        <f t="shared" si="6"/>
        <v>30</v>
      </c>
      <c r="B31" s="1" t="s">
        <v>289</v>
      </c>
      <c r="C31" s="1" t="s">
        <v>14</v>
      </c>
      <c r="D31" s="1" t="s">
        <v>22</v>
      </c>
      <c r="E31" s="1" t="s">
        <v>30</v>
      </c>
      <c r="F31" s="4" t="s">
        <v>148</v>
      </c>
      <c r="G31" s="1" t="s">
        <v>161</v>
      </c>
      <c r="H31" s="1">
        <v>14.220306000000001</v>
      </c>
      <c r="I31" s="12">
        <v>33.333333332999999</v>
      </c>
      <c r="J31" s="1">
        <v>25180.399999999998</v>
      </c>
      <c r="K31" s="1">
        <f t="shared" si="1"/>
        <v>25180.399999999998</v>
      </c>
      <c r="L31" s="1">
        <f t="shared" si="9"/>
        <v>0</v>
      </c>
      <c r="M31" s="1">
        <f t="shared" si="3"/>
        <v>0</v>
      </c>
      <c r="N31" s="1" t="s">
        <v>8</v>
      </c>
      <c r="O31" s="1">
        <v>0</v>
      </c>
      <c r="P31" s="1" t="s">
        <v>31</v>
      </c>
      <c r="Q31" s="1">
        <v>10948</v>
      </c>
      <c r="R31" s="1">
        <v>25180.399999999998</v>
      </c>
    </row>
    <row r="32" spans="1:18">
      <c r="A32" s="1">
        <f t="shared" si="6"/>
        <v>31</v>
      </c>
      <c r="B32" s="1" t="s">
        <v>289</v>
      </c>
      <c r="C32" s="1" t="s">
        <v>14</v>
      </c>
      <c r="D32" s="1" t="s">
        <v>22</v>
      </c>
      <c r="E32" s="1" t="s">
        <v>30</v>
      </c>
      <c r="F32" s="4" t="s">
        <v>149</v>
      </c>
      <c r="G32" s="1" t="s">
        <v>162</v>
      </c>
      <c r="H32" s="13">
        <v>13.7</v>
      </c>
      <c r="I32" s="12">
        <v>30.3666667</v>
      </c>
      <c r="J32" s="1">
        <v>19743.199999999997</v>
      </c>
      <c r="K32" s="1">
        <f t="shared" si="1"/>
        <v>19743.199999999997</v>
      </c>
      <c r="L32" s="1">
        <f t="shared" ref="L32:L36" si="10">M32*J32</f>
        <v>0</v>
      </c>
      <c r="M32" s="1">
        <f t="shared" si="3"/>
        <v>0</v>
      </c>
      <c r="N32" s="1" t="s">
        <v>8</v>
      </c>
      <c r="O32" s="1">
        <v>0</v>
      </c>
      <c r="P32" s="1" t="s">
        <v>31</v>
      </c>
      <c r="Q32" s="1">
        <v>8584</v>
      </c>
      <c r="R32" s="1">
        <v>19743.199999999997</v>
      </c>
    </row>
    <row r="33" spans="1:18">
      <c r="A33" s="1">
        <f t="shared" si="6"/>
        <v>32</v>
      </c>
      <c r="B33" s="1" t="s">
        <v>289</v>
      </c>
      <c r="C33" s="1" t="s">
        <v>14</v>
      </c>
      <c r="D33" s="1" t="s">
        <v>22</v>
      </c>
      <c r="E33" s="1" t="s">
        <v>30</v>
      </c>
      <c r="F33" s="4" t="s">
        <v>149</v>
      </c>
      <c r="G33" s="1" t="s">
        <v>162</v>
      </c>
      <c r="H33" s="13">
        <v>13.7</v>
      </c>
      <c r="I33" s="12">
        <v>30.3666667</v>
      </c>
      <c r="J33" s="1">
        <v>19743.199999999997</v>
      </c>
      <c r="K33" s="1">
        <f t="shared" si="1"/>
        <v>19743.199999999997</v>
      </c>
      <c r="L33" s="1">
        <f t="shared" si="10"/>
        <v>0</v>
      </c>
      <c r="M33" s="1">
        <f t="shared" si="3"/>
        <v>0</v>
      </c>
      <c r="N33" s="1" t="s">
        <v>8</v>
      </c>
      <c r="O33" s="1">
        <v>0</v>
      </c>
      <c r="P33" s="1" t="s">
        <v>31</v>
      </c>
      <c r="Q33" s="1">
        <v>8584</v>
      </c>
      <c r="R33" s="1">
        <v>19743.199999999997</v>
      </c>
    </row>
    <row r="34" spans="1:18">
      <c r="A34" s="1">
        <f t="shared" si="6"/>
        <v>33</v>
      </c>
      <c r="B34" s="1" t="s">
        <v>289</v>
      </c>
      <c r="C34" s="1" t="s">
        <v>14</v>
      </c>
      <c r="D34" s="1" t="s">
        <v>22</v>
      </c>
      <c r="E34" s="1" t="s">
        <v>30</v>
      </c>
      <c r="F34" s="4" t="s">
        <v>149</v>
      </c>
      <c r="G34" s="1" t="s">
        <v>162</v>
      </c>
      <c r="H34" s="13">
        <v>13.7</v>
      </c>
      <c r="I34" s="12">
        <v>30.3666667</v>
      </c>
      <c r="J34" s="1">
        <v>19743.199999999997</v>
      </c>
      <c r="K34" s="1">
        <f t="shared" si="1"/>
        <v>19743.199999999997</v>
      </c>
      <c r="L34" s="1">
        <f t="shared" si="10"/>
        <v>0</v>
      </c>
      <c r="M34" s="1">
        <f t="shared" si="3"/>
        <v>0</v>
      </c>
      <c r="N34" s="1" t="s">
        <v>8</v>
      </c>
      <c r="O34" s="1">
        <v>0</v>
      </c>
      <c r="P34" s="1" t="s">
        <v>31</v>
      </c>
      <c r="Q34" s="1">
        <v>8584</v>
      </c>
      <c r="R34" s="1">
        <v>19743.199999999997</v>
      </c>
    </row>
    <row r="35" spans="1:18">
      <c r="A35" s="1">
        <f t="shared" si="6"/>
        <v>34</v>
      </c>
      <c r="B35" s="1" t="s">
        <v>289</v>
      </c>
      <c r="C35" s="1" t="s">
        <v>14</v>
      </c>
      <c r="D35" s="1" t="s">
        <v>22</v>
      </c>
      <c r="E35" s="1" t="s">
        <v>30</v>
      </c>
      <c r="F35" s="4" t="s">
        <v>149</v>
      </c>
      <c r="G35" s="1" t="s">
        <v>162</v>
      </c>
      <c r="H35" s="13">
        <v>13.7</v>
      </c>
      <c r="I35" s="12">
        <v>30.3666667</v>
      </c>
      <c r="J35" s="1">
        <v>19743.199999999997</v>
      </c>
      <c r="K35" s="1">
        <f t="shared" si="1"/>
        <v>19743.199999999997</v>
      </c>
      <c r="L35" s="1">
        <f t="shared" si="10"/>
        <v>0</v>
      </c>
      <c r="M35" s="1">
        <f t="shared" si="3"/>
        <v>0</v>
      </c>
      <c r="N35" s="1" t="s">
        <v>8</v>
      </c>
      <c r="O35" s="1">
        <v>0</v>
      </c>
      <c r="P35" s="1" t="s">
        <v>31</v>
      </c>
      <c r="Q35" s="1">
        <v>8584</v>
      </c>
      <c r="R35" s="1">
        <v>19743.199999999997</v>
      </c>
    </row>
    <row r="36" spans="1:18">
      <c r="A36" s="1">
        <f t="shared" si="6"/>
        <v>35</v>
      </c>
      <c r="B36" s="1" t="s">
        <v>289</v>
      </c>
      <c r="C36" s="1" t="s">
        <v>14</v>
      </c>
      <c r="D36" s="1" t="s">
        <v>22</v>
      </c>
      <c r="E36" s="1" t="s">
        <v>30</v>
      </c>
      <c r="F36" s="4" t="s">
        <v>149</v>
      </c>
      <c r="G36" s="1" t="s">
        <v>162</v>
      </c>
      <c r="H36" s="13">
        <v>13.7</v>
      </c>
      <c r="I36" s="12">
        <v>30.3666667</v>
      </c>
      <c r="J36" s="1">
        <v>19743.199999999997</v>
      </c>
      <c r="K36" s="1">
        <f t="shared" si="1"/>
        <v>19743.199999999997</v>
      </c>
      <c r="L36" s="1">
        <f t="shared" si="10"/>
        <v>0</v>
      </c>
      <c r="M36" s="1">
        <f t="shared" si="3"/>
        <v>0</v>
      </c>
      <c r="N36" s="1" t="s">
        <v>8</v>
      </c>
      <c r="O36" s="1">
        <v>0</v>
      </c>
      <c r="P36" s="1" t="s">
        <v>31</v>
      </c>
      <c r="Q36" s="1">
        <v>8584</v>
      </c>
      <c r="R36" s="1">
        <v>19743.199999999997</v>
      </c>
    </row>
    <row r="37" spans="1:18">
      <c r="A37" s="1">
        <f t="shared" si="6"/>
        <v>36</v>
      </c>
      <c r="B37" s="1" t="s">
        <v>289</v>
      </c>
      <c r="C37" s="1" t="s">
        <v>14</v>
      </c>
      <c r="D37" s="1" t="s">
        <v>22</v>
      </c>
      <c r="E37" s="1" t="s">
        <v>30</v>
      </c>
      <c r="F37" s="4" t="s">
        <v>149</v>
      </c>
      <c r="G37" s="10" t="s">
        <v>163</v>
      </c>
      <c r="I37" s="5"/>
      <c r="J37" s="1">
        <v>24582.399999999998</v>
      </c>
      <c r="K37" s="1">
        <f t="shared" si="1"/>
        <v>24582.399999999998</v>
      </c>
      <c r="L37" s="1">
        <f t="shared" ref="L37:L41" si="11">M37*J37</f>
        <v>0</v>
      </c>
      <c r="M37" s="1">
        <f t="shared" si="3"/>
        <v>0</v>
      </c>
      <c r="N37" s="1" t="s">
        <v>8</v>
      </c>
      <c r="O37" s="1">
        <v>0</v>
      </c>
      <c r="P37" s="1" t="s">
        <v>31</v>
      </c>
      <c r="Q37" s="1">
        <v>10688</v>
      </c>
      <c r="R37" s="1">
        <v>24582.399999999998</v>
      </c>
    </row>
    <row r="38" spans="1:18">
      <c r="A38" s="1">
        <f t="shared" si="6"/>
        <v>37</v>
      </c>
      <c r="B38" s="1" t="s">
        <v>289</v>
      </c>
      <c r="C38" s="1" t="s">
        <v>14</v>
      </c>
      <c r="D38" s="1" t="s">
        <v>22</v>
      </c>
      <c r="E38" s="1" t="s">
        <v>30</v>
      </c>
      <c r="F38" s="4" t="s">
        <v>149</v>
      </c>
      <c r="G38" s="10" t="s">
        <v>163</v>
      </c>
      <c r="I38" s="5"/>
      <c r="J38" s="1">
        <v>24582.399999999998</v>
      </c>
      <c r="K38" s="1">
        <f t="shared" si="1"/>
        <v>24582.399999999998</v>
      </c>
      <c r="L38" s="1">
        <f t="shared" si="11"/>
        <v>0</v>
      </c>
      <c r="M38" s="1">
        <f t="shared" si="3"/>
        <v>0</v>
      </c>
      <c r="N38" s="1" t="s">
        <v>8</v>
      </c>
      <c r="O38" s="1">
        <v>0</v>
      </c>
      <c r="P38" s="1" t="s">
        <v>31</v>
      </c>
      <c r="Q38" s="1">
        <v>10688</v>
      </c>
      <c r="R38" s="1">
        <v>24582.399999999998</v>
      </c>
    </row>
    <row r="39" spans="1:18">
      <c r="A39" s="1">
        <f t="shared" si="6"/>
        <v>38</v>
      </c>
      <c r="B39" s="1" t="s">
        <v>289</v>
      </c>
      <c r="C39" s="1" t="s">
        <v>14</v>
      </c>
      <c r="D39" s="1" t="s">
        <v>22</v>
      </c>
      <c r="E39" s="1" t="s">
        <v>30</v>
      </c>
      <c r="F39" s="4" t="s">
        <v>149</v>
      </c>
      <c r="G39" s="10" t="s">
        <v>163</v>
      </c>
      <c r="I39" s="5"/>
      <c r="J39" s="1">
        <v>24582.399999999998</v>
      </c>
      <c r="K39" s="1">
        <f t="shared" si="1"/>
        <v>24582.399999999998</v>
      </c>
      <c r="L39" s="1">
        <f t="shared" si="11"/>
        <v>0</v>
      </c>
      <c r="M39" s="1">
        <f t="shared" si="3"/>
        <v>0</v>
      </c>
      <c r="N39" s="1" t="s">
        <v>8</v>
      </c>
      <c r="O39" s="1">
        <v>0</v>
      </c>
      <c r="P39" s="1" t="s">
        <v>31</v>
      </c>
      <c r="Q39" s="1">
        <v>10688</v>
      </c>
      <c r="R39" s="1">
        <v>24582.399999999998</v>
      </c>
    </row>
    <row r="40" spans="1:18">
      <c r="A40" s="1">
        <f t="shared" si="6"/>
        <v>39</v>
      </c>
      <c r="B40" s="1" t="s">
        <v>289</v>
      </c>
      <c r="C40" s="1" t="s">
        <v>14</v>
      </c>
      <c r="D40" s="1" t="s">
        <v>22</v>
      </c>
      <c r="E40" s="1" t="s">
        <v>30</v>
      </c>
      <c r="F40" s="4" t="s">
        <v>149</v>
      </c>
      <c r="G40" s="10" t="s">
        <v>163</v>
      </c>
      <c r="I40" s="5"/>
      <c r="J40" s="1">
        <v>24582.399999999998</v>
      </c>
      <c r="K40" s="1">
        <f t="shared" si="1"/>
        <v>24582.399999999998</v>
      </c>
      <c r="L40" s="1">
        <f t="shared" si="11"/>
        <v>0</v>
      </c>
      <c r="M40" s="1">
        <f t="shared" si="3"/>
        <v>0</v>
      </c>
      <c r="N40" s="1" t="s">
        <v>8</v>
      </c>
      <c r="O40" s="1">
        <v>0</v>
      </c>
      <c r="P40" s="1" t="s">
        <v>31</v>
      </c>
      <c r="Q40" s="1">
        <v>10688</v>
      </c>
      <c r="R40" s="1">
        <v>24582.399999999998</v>
      </c>
    </row>
    <row r="41" spans="1:18">
      <c r="A41" s="1">
        <f t="shared" si="6"/>
        <v>40</v>
      </c>
      <c r="B41" s="1" t="s">
        <v>289</v>
      </c>
      <c r="C41" s="1" t="s">
        <v>14</v>
      </c>
      <c r="D41" s="1" t="s">
        <v>22</v>
      </c>
      <c r="E41" s="1" t="s">
        <v>30</v>
      </c>
      <c r="F41" s="4" t="s">
        <v>149</v>
      </c>
      <c r="G41" s="10" t="s">
        <v>163</v>
      </c>
      <c r="I41" s="5"/>
      <c r="J41" s="1">
        <v>24582.399999999998</v>
      </c>
      <c r="K41" s="1">
        <f t="shared" si="1"/>
        <v>24582.399999999998</v>
      </c>
      <c r="L41" s="1">
        <f t="shared" si="11"/>
        <v>0</v>
      </c>
      <c r="M41" s="1">
        <f t="shared" si="3"/>
        <v>0</v>
      </c>
      <c r="N41" s="1" t="s">
        <v>8</v>
      </c>
      <c r="O41" s="1">
        <v>0</v>
      </c>
      <c r="P41" s="1" t="s">
        <v>31</v>
      </c>
      <c r="Q41" s="1">
        <v>10688</v>
      </c>
      <c r="R41" s="1">
        <v>24582.399999999998</v>
      </c>
    </row>
    <row r="42" spans="1:18">
      <c r="A42" s="1">
        <f t="shared" si="6"/>
        <v>41</v>
      </c>
      <c r="B42" s="1" t="s">
        <v>289</v>
      </c>
      <c r="C42" s="1" t="s">
        <v>14</v>
      </c>
      <c r="D42" s="1" t="s">
        <v>22</v>
      </c>
      <c r="E42" s="1" t="s">
        <v>30</v>
      </c>
      <c r="F42" s="4" t="s">
        <v>149</v>
      </c>
      <c r="G42" s="10" t="s">
        <v>164</v>
      </c>
      <c r="I42" s="5"/>
      <c r="J42" s="1">
        <v>17618</v>
      </c>
      <c r="K42" s="1">
        <f t="shared" si="1"/>
        <v>17618</v>
      </c>
      <c r="L42" s="1">
        <f t="shared" ref="L42:L47" si="12">M42*J42</f>
        <v>0</v>
      </c>
      <c r="M42" s="1">
        <f t="shared" si="3"/>
        <v>0</v>
      </c>
      <c r="N42" s="1" t="s">
        <v>8</v>
      </c>
      <c r="O42" s="1">
        <v>0</v>
      </c>
      <c r="P42" s="1" t="s">
        <v>31</v>
      </c>
      <c r="Q42" s="1">
        <v>7660</v>
      </c>
      <c r="R42" s="1">
        <v>17618</v>
      </c>
    </row>
    <row r="43" spans="1:18">
      <c r="A43" s="1">
        <f t="shared" si="6"/>
        <v>42</v>
      </c>
      <c r="B43" s="1" t="s">
        <v>289</v>
      </c>
      <c r="C43" s="1" t="s">
        <v>14</v>
      </c>
      <c r="D43" s="1" t="s">
        <v>22</v>
      </c>
      <c r="E43" s="1" t="s">
        <v>30</v>
      </c>
      <c r="F43" s="4" t="s">
        <v>149</v>
      </c>
      <c r="G43" s="10" t="s">
        <v>164</v>
      </c>
      <c r="I43" s="5"/>
      <c r="J43" s="1">
        <v>17618</v>
      </c>
      <c r="K43" s="1">
        <f t="shared" si="1"/>
        <v>17618</v>
      </c>
      <c r="L43" s="1">
        <f t="shared" si="12"/>
        <v>0</v>
      </c>
      <c r="M43" s="1">
        <f t="shared" si="3"/>
        <v>0</v>
      </c>
      <c r="N43" s="1" t="s">
        <v>8</v>
      </c>
      <c r="O43" s="1">
        <v>0</v>
      </c>
      <c r="P43" s="1" t="s">
        <v>31</v>
      </c>
      <c r="Q43" s="1">
        <v>7660</v>
      </c>
      <c r="R43" s="1">
        <v>17618</v>
      </c>
    </row>
    <row r="44" spans="1:18">
      <c r="A44" s="1">
        <f t="shared" si="6"/>
        <v>43</v>
      </c>
      <c r="B44" s="1" t="s">
        <v>289</v>
      </c>
      <c r="C44" s="1" t="s">
        <v>14</v>
      </c>
      <c r="D44" s="1" t="s">
        <v>22</v>
      </c>
      <c r="E44" s="1" t="s">
        <v>30</v>
      </c>
      <c r="F44" s="4" t="s">
        <v>149</v>
      </c>
      <c r="G44" s="10" t="s">
        <v>164</v>
      </c>
      <c r="I44" s="5"/>
      <c r="J44" s="1">
        <v>17618</v>
      </c>
      <c r="K44" s="1">
        <f t="shared" si="1"/>
        <v>17618</v>
      </c>
      <c r="L44" s="1">
        <f t="shared" si="12"/>
        <v>0</v>
      </c>
      <c r="M44" s="1">
        <f t="shared" si="3"/>
        <v>0</v>
      </c>
      <c r="N44" s="1" t="s">
        <v>8</v>
      </c>
      <c r="O44" s="1">
        <v>0</v>
      </c>
      <c r="P44" s="1" t="s">
        <v>31</v>
      </c>
      <c r="Q44" s="1">
        <v>7660</v>
      </c>
      <c r="R44" s="1">
        <v>17618</v>
      </c>
    </row>
    <row r="45" spans="1:18">
      <c r="A45" s="1">
        <f t="shared" si="6"/>
        <v>44</v>
      </c>
      <c r="B45" s="1" t="s">
        <v>289</v>
      </c>
      <c r="C45" s="1" t="s">
        <v>14</v>
      </c>
      <c r="D45" s="1" t="s">
        <v>22</v>
      </c>
      <c r="E45" s="1" t="s">
        <v>30</v>
      </c>
      <c r="F45" s="4" t="s">
        <v>149</v>
      </c>
      <c r="G45" s="10" t="s">
        <v>164</v>
      </c>
      <c r="I45" s="5"/>
      <c r="J45" s="1">
        <v>17618</v>
      </c>
      <c r="K45" s="1">
        <f t="shared" si="1"/>
        <v>17618</v>
      </c>
      <c r="L45" s="1">
        <f t="shared" si="12"/>
        <v>0</v>
      </c>
      <c r="M45" s="1">
        <f t="shared" si="3"/>
        <v>0</v>
      </c>
      <c r="N45" s="1" t="s">
        <v>8</v>
      </c>
      <c r="O45" s="1">
        <v>0</v>
      </c>
      <c r="P45" s="1" t="s">
        <v>31</v>
      </c>
      <c r="Q45" s="1">
        <v>7660</v>
      </c>
      <c r="R45" s="1">
        <v>17618</v>
      </c>
    </row>
    <row r="46" spans="1:18">
      <c r="A46" s="1">
        <f t="shared" si="6"/>
        <v>45</v>
      </c>
      <c r="B46" s="1" t="s">
        <v>289</v>
      </c>
      <c r="C46" s="1" t="s">
        <v>14</v>
      </c>
      <c r="D46" s="1" t="s">
        <v>22</v>
      </c>
      <c r="E46" s="1" t="s">
        <v>30</v>
      </c>
      <c r="F46" s="4" t="s">
        <v>149</v>
      </c>
      <c r="G46" s="10" t="s">
        <v>164</v>
      </c>
      <c r="I46" s="5"/>
      <c r="J46" s="1">
        <v>17618</v>
      </c>
      <c r="K46" s="1">
        <f t="shared" si="1"/>
        <v>17618</v>
      </c>
      <c r="L46" s="1">
        <f t="shared" si="12"/>
        <v>0</v>
      </c>
      <c r="M46" s="1">
        <f t="shared" si="3"/>
        <v>0</v>
      </c>
      <c r="N46" s="1" t="s">
        <v>8</v>
      </c>
      <c r="O46" s="1">
        <v>0</v>
      </c>
      <c r="P46" s="1" t="s">
        <v>31</v>
      </c>
      <c r="Q46" s="1">
        <v>7660</v>
      </c>
      <c r="R46" s="1">
        <v>17618</v>
      </c>
    </row>
    <row r="47" spans="1:18">
      <c r="A47" s="1">
        <f t="shared" si="6"/>
        <v>46</v>
      </c>
      <c r="B47" s="1" t="s">
        <v>289</v>
      </c>
      <c r="C47" s="1" t="s">
        <v>14</v>
      </c>
      <c r="D47" s="1" t="s">
        <v>22</v>
      </c>
      <c r="E47" s="1" t="s">
        <v>30</v>
      </c>
      <c r="F47" s="4" t="s">
        <v>150</v>
      </c>
      <c r="G47" s="1" t="s">
        <v>165</v>
      </c>
      <c r="H47" s="12">
        <v>13.393238999999999</v>
      </c>
      <c r="I47" s="12">
        <v>31.445618</v>
      </c>
      <c r="J47" s="1">
        <v>169910.19999999998</v>
      </c>
      <c r="K47" s="1">
        <f t="shared" si="1"/>
        <v>169910.19999999998</v>
      </c>
      <c r="L47" s="1">
        <f t="shared" si="12"/>
        <v>0</v>
      </c>
      <c r="M47" s="1">
        <f>0/8</f>
        <v>0</v>
      </c>
      <c r="N47" s="1" t="s">
        <v>8</v>
      </c>
      <c r="O47" s="1">
        <v>0</v>
      </c>
      <c r="P47" s="1" t="s">
        <v>31</v>
      </c>
      <c r="Q47" s="1">
        <v>73874</v>
      </c>
      <c r="R47" s="1">
        <v>169910.19999999998</v>
      </c>
    </row>
    <row r="48" spans="1:18">
      <c r="A48" s="1">
        <f t="shared" si="6"/>
        <v>47</v>
      </c>
      <c r="B48" s="1" t="s">
        <v>289</v>
      </c>
      <c r="C48" s="1" t="s">
        <v>14</v>
      </c>
      <c r="D48" s="1" t="s">
        <v>22</v>
      </c>
      <c r="E48" s="1" t="s">
        <v>30</v>
      </c>
      <c r="F48" s="4" t="s">
        <v>150</v>
      </c>
      <c r="G48" s="1" t="s">
        <v>165</v>
      </c>
      <c r="H48" s="12">
        <v>13.393238999999999</v>
      </c>
      <c r="I48" s="12">
        <v>31.445618</v>
      </c>
      <c r="J48" s="1">
        <v>169910.19999999998</v>
      </c>
      <c r="K48" s="1">
        <f t="shared" si="1"/>
        <v>169910.19999999998</v>
      </c>
      <c r="L48" s="1">
        <f t="shared" ref="L48:L55" si="13">M48*J48</f>
        <v>0</v>
      </c>
      <c r="M48" s="1">
        <f t="shared" ref="M48:M54" si="14">0/8</f>
        <v>0</v>
      </c>
      <c r="N48" s="1" t="s">
        <v>8</v>
      </c>
      <c r="O48" s="1">
        <v>0</v>
      </c>
      <c r="P48" s="1" t="s">
        <v>31</v>
      </c>
      <c r="Q48" s="1">
        <v>73874</v>
      </c>
      <c r="R48" s="1">
        <v>169910.19999999998</v>
      </c>
    </row>
    <row r="49" spans="1:18">
      <c r="A49" s="1">
        <f t="shared" si="6"/>
        <v>48</v>
      </c>
      <c r="B49" s="1" t="s">
        <v>289</v>
      </c>
      <c r="C49" s="1" t="s">
        <v>14</v>
      </c>
      <c r="D49" s="1" t="s">
        <v>22</v>
      </c>
      <c r="E49" s="1" t="s">
        <v>30</v>
      </c>
      <c r="F49" s="4" t="s">
        <v>150</v>
      </c>
      <c r="G49" s="1" t="s">
        <v>165</v>
      </c>
      <c r="H49" s="12">
        <v>13.393238999999999</v>
      </c>
      <c r="I49" s="12">
        <v>31.445618</v>
      </c>
      <c r="J49" s="1">
        <v>169910.19999999998</v>
      </c>
      <c r="K49" s="1">
        <f t="shared" si="1"/>
        <v>169910.19999999998</v>
      </c>
      <c r="L49" s="1">
        <f t="shared" si="13"/>
        <v>0</v>
      </c>
      <c r="M49" s="1">
        <f t="shared" si="14"/>
        <v>0</v>
      </c>
      <c r="N49" s="1" t="s">
        <v>8</v>
      </c>
      <c r="O49" s="1">
        <v>0</v>
      </c>
      <c r="P49" s="1" t="s">
        <v>31</v>
      </c>
      <c r="Q49" s="1">
        <v>73874</v>
      </c>
      <c r="R49" s="1">
        <v>169910.19999999998</v>
      </c>
    </row>
    <row r="50" spans="1:18">
      <c r="A50" s="1">
        <f t="shared" si="6"/>
        <v>49</v>
      </c>
      <c r="B50" s="1" t="s">
        <v>289</v>
      </c>
      <c r="C50" s="1" t="s">
        <v>14</v>
      </c>
      <c r="D50" s="1" t="s">
        <v>22</v>
      </c>
      <c r="E50" s="1" t="s">
        <v>30</v>
      </c>
      <c r="F50" s="4" t="s">
        <v>150</v>
      </c>
      <c r="G50" s="1" t="s">
        <v>165</v>
      </c>
      <c r="H50" s="12">
        <v>13.393238999999999</v>
      </c>
      <c r="I50" s="12">
        <v>31.445618</v>
      </c>
      <c r="J50" s="1">
        <v>169910.19999999998</v>
      </c>
      <c r="K50" s="1">
        <f t="shared" si="1"/>
        <v>169910.19999999998</v>
      </c>
      <c r="L50" s="1">
        <f t="shared" si="13"/>
        <v>0</v>
      </c>
      <c r="M50" s="1">
        <f t="shared" si="14"/>
        <v>0</v>
      </c>
      <c r="N50" s="1" t="s">
        <v>8</v>
      </c>
      <c r="O50" s="1">
        <v>0</v>
      </c>
      <c r="P50" s="1" t="s">
        <v>31</v>
      </c>
      <c r="Q50" s="1">
        <v>73874</v>
      </c>
      <c r="R50" s="1">
        <v>169910.19999999998</v>
      </c>
    </row>
    <row r="51" spans="1:18">
      <c r="A51" s="1">
        <f t="shared" si="6"/>
        <v>50</v>
      </c>
      <c r="B51" s="1" t="s">
        <v>289</v>
      </c>
      <c r="C51" s="1" t="s">
        <v>14</v>
      </c>
      <c r="D51" s="1" t="s">
        <v>22</v>
      </c>
      <c r="E51" s="1" t="s">
        <v>30</v>
      </c>
      <c r="F51" s="4" t="s">
        <v>150</v>
      </c>
      <c r="G51" s="1" t="s">
        <v>165</v>
      </c>
      <c r="H51" s="12">
        <v>13.393238999999999</v>
      </c>
      <c r="I51" s="12">
        <v>31.445618</v>
      </c>
      <c r="J51" s="1">
        <v>169910.19999999998</v>
      </c>
      <c r="K51" s="1">
        <f t="shared" si="1"/>
        <v>169910.19999999998</v>
      </c>
      <c r="L51" s="1">
        <f t="shared" si="13"/>
        <v>0</v>
      </c>
      <c r="M51" s="1">
        <f t="shared" si="14"/>
        <v>0</v>
      </c>
      <c r="N51" s="1" t="s">
        <v>8</v>
      </c>
      <c r="O51" s="1">
        <v>0</v>
      </c>
      <c r="P51" s="1" t="s">
        <v>31</v>
      </c>
      <c r="Q51" s="1">
        <v>73874</v>
      </c>
      <c r="R51" s="1">
        <v>169910.19999999998</v>
      </c>
    </row>
    <row r="52" spans="1:18">
      <c r="A52" s="1">
        <f t="shared" si="6"/>
        <v>51</v>
      </c>
      <c r="B52" s="1" t="s">
        <v>289</v>
      </c>
      <c r="C52" s="1" t="s">
        <v>14</v>
      </c>
      <c r="D52" s="1" t="s">
        <v>22</v>
      </c>
      <c r="E52" s="1" t="s">
        <v>30</v>
      </c>
      <c r="F52" s="4" t="s">
        <v>150</v>
      </c>
      <c r="G52" s="1" t="s">
        <v>165</v>
      </c>
      <c r="H52" s="12">
        <v>13.393238999999999</v>
      </c>
      <c r="I52" s="12">
        <v>31.445618</v>
      </c>
      <c r="J52" s="1">
        <v>169910.19999999998</v>
      </c>
      <c r="K52" s="1">
        <f t="shared" si="1"/>
        <v>169910.19999999998</v>
      </c>
      <c r="L52" s="1">
        <f t="shared" si="13"/>
        <v>0</v>
      </c>
      <c r="M52" s="1">
        <f t="shared" si="14"/>
        <v>0</v>
      </c>
      <c r="N52" s="1" t="s">
        <v>8</v>
      </c>
      <c r="O52" s="1">
        <v>0</v>
      </c>
      <c r="P52" s="1" t="s">
        <v>31</v>
      </c>
      <c r="Q52" s="1">
        <v>73874</v>
      </c>
      <c r="R52" s="1">
        <v>169910.19999999998</v>
      </c>
    </row>
    <row r="53" spans="1:18">
      <c r="A53" s="1">
        <f t="shared" si="6"/>
        <v>52</v>
      </c>
      <c r="B53" s="1" t="s">
        <v>289</v>
      </c>
      <c r="C53" s="1" t="s">
        <v>14</v>
      </c>
      <c r="D53" s="1" t="s">
        <v>22</v>
      </c>
      <c r="E53" s="1" t="s">
        <v>30</v>
      </c>
      <c r="F53" s="4" t="s">
        <v>150</v>
      </c>
      <c r="G53" s="1" t="s">
        <v>165</v>
      </c>
      <c r="H53" s="12">
        <v>13.393238999999999</v>
      </c>
      <c r="I53" s="12">
        <v>31.445618</v>
      </c>
      <c r="J53" s="1">
        <v>169910.19999999998</v>
      </c>
      <c r="K53" s="1">
        <f t="shared" si="1"/>
        <v>169910.19999999998</v>
      </c>
      <c r="L53" s="1">
        <f t="shared" si="13"/>
        <v>0</v>
      </c>
      <c r="M53" s="1">
        <f t="shared" si="14"/>
        <v>0</v>
      </c>
      <c r="N53" s="1" t="s">
        <v>8</v>
      </c>
      <c r="O53" s="1">
        <v>0</v>
      </c>
      <c r="P53" s="1" t="s">
        <v>31</v>
      </c>
      <c r="Q53" s="1">
        <v>73874</v>
      </c>
      <c r="R53" s="1">
        <v>169910.19999999998</v>
      </c>
    </row>
    <row r="54" spans="1:18">
      <c r="A54" s="1">
        <f t="shared" si="6"/>
        <v>53</v>
      </c>
      <c r="B54" s="1" t="s">
        <v>289</v>
      </c>
      <c r="C54" s="1" t="s">
        <v>14</v>
      </c>
      <c r="D54" s="1" t="s">
        <v>22</v>
      </c>
      <c r="E54" s="1" t="s">
        <v>30</v>
      </c>
      <c r="F54" s="4" t="s">
        <v>150</v>
      </c>
      <c r="G54" s="1" t="s">
        <v>165</v>
      </c>
      <c r="H54" s="12">
        <v>13.393238999999999</v>
      </c>
      <c r="I54" s="12">
        <v>31.445618</v>
      </c>
      <c r="J54" s="1">
        <v>169910.19999999998</v>
      </c>
      <c r="K54" s="1">
        <f t="shared" si="1"/>
        <v>169910.19999999998</v>
      </c>
      <c r="L54" s="1">
        <f t="shared" si="13"/>
        <v>0</v>
      </c>
      <c r="M54" s="1">
        <f t="shared" si="14"/>
        <v>0</v>
      </c>
      <c r="N54" s="1" t="s">
        <v>8</v>
      </c>
      <c r="O54" s="1">
        <v>0</v>
      </c>
      <c r="P54" s="1" t="s">
        <v>31</v>
      </c>
      <c r="Q54" s="1">
        <v>73874</v>
      </c>
      <c r="R54" s="1">
        <v>169910.19999999998</v>
      </c>
    </row>
    <row r="55" spans="1:18">
      <c r="A55" s="1">
        <f t="shared" si="6"/>
        <v>54</v>
      </c>
      <c r="B55" s="1" t="s">
        <v>289</v>
      </c>
      <c r="C55" s="1" t="s">
        <v>14</v>
      </c>
      <c r="D55" s="1" t="s">
        <v>22</v>
      </c>
      <c r="E55" s="1" t="s">
        <v>30</v>
      </c>
      <c r="F55" s="4" t="s">
        <v>150</v>
      </c>
      <c r="G55" s="1" t="s">
        <v>166</v>
      </c>
      <c r="H55" s="12">
        <v>12.725110000000001</v>
      </c>
      <c r="I55" s="12">
        <v>30.658511000000001</v>
      </c>
      <c r="J55" s="1">
        <v>68643.5</v>
      </c>
      <c r="K55" s="1">
        <f t="shared" si="1"/>
        <v>68643.5</v>
      </c>
      <c r="L55" s="1">
        <f t="shared" si="13"/>
        <v>0</v>
      </c>
      <c r="M55" s="1">
        <f>0/7</f>
        <v>0</v>
      </c>
      <c r="N55" s="1" t="s">
        <v>8</v>
      </c>
      <c r="O55" s="1">
        <v>0</v>
      </c>
      <c r="P55" s="1" t="s">
        <v>31</v>
      </c>
      <c r="Q55" s="1">
        <v>29845</v>
      </c>
      <c r="R55" s="1">
        <v>68643.5</v>
      </c>
    </row>
    <row r="56" spans="1:18">
      <c r="A56" s="1">
        <f t="shared" si="6"/>
        <v>55</v>
      </c>
      <c r="B56" s="1" t="s">
        <v>289</v>
      </c>
      <c r="C56" s="1" t="s">
        <v>14</v>
      </c>
      <c r="D56" s="1" t="s">
        <v>22</v>
      </c>
      <c r="E56" s="1" t="s">
        <v>30</v>
      </c>
      <c r="F56" s="4" t="s">
        <v>150</v>
      </c>
      <c r="G56" s="1" t="s">
        <v>166</v>
      </c>
      <c r="H56" s="12">
        <v>12.725110000000001</v>
      </c>
      <c r="I56" s="12">
        <v>30.658511000000001</v>
      </c>
      <c r="J56" s="1">
        <v>68643.5</v>
      </c>
      <c r="K56" s="1">
        <f t="shared" si="1"/>
        <v>68643.5</v>
      </c>
      <c r="L56" s="1">
        <f t="shared" ref="L56:L62" si="15">M56*J56</f>
        <v>0</v>
      </c>
      <c r="M56" s="1">
        <f t="shared" ref="M56:M61" si="16">0/7</f>
        <v>0</v>
      </c>
      <c r="N56" s="1" t="s">
        <v>8</v>
      </c>
      <c r="O56" s="1">
        <v>0</v>
      </c>
      <c r="P56" s="1" t="s">
        <v>31</v>
      </c>
      <c r="Q56" s="1">
        <v>29845</v>
      </c>
      <c r="R56" s="1">
        <v>68643.5</v>
      </c>
    </row>
    <row r="57" spans="1:18">
      <c r="A57" s="1">
        <f t="shared" si="6"/>
        <v>56</v>
      </c>
      <c r="B57" s="1" t="s">
        <v>289</v>
      </c>
      <c r="C57" s="1" t="s">
        <v>14</v>
      </c>
      <c r="D57" s="1" t="s">
        <v>22</v>
      </c>
      <c r="E57" s="1" t="s">
        <v>30</v>
      </c>
      <c r="F57" s="4" t="s">
        <v>150</v>
      </c>
      <c r="G57" s="1" t="s">
        <v>166</v>
      </c>
      <c r="H57" s="12">
        <v>12.725110000000001</v>
      </c>
      <c r="I57" s="12">
        <v>30.658511000000001</v>
      </c>
      <c r="J57" s="1">
        <v>68643.5</v>
      </c>
      <c r="K57" s="1">
        <f t="shared" si="1"/>
        <v>68643.5</v>
      </c>
      <c r="L57" s="1">
        <f t="shared" si="15"/>
        <v>0</v>
      </c>
      <c r="M57" s="1">
        <f t="shared" si="16"/>
        <v>0</v>
      </c>
      <c r="N57" s="1" t="s">
        <v>8</v>
      </c>
      <c r="O57" s="1">
        <v>0</v>
      </c>
      <c r="P57" s="1" t="s">
        <v>31</v>
      </c>
      <c r="Q57" s="1">
        <v>29845</v>
      </c>
      <c r="R57" s="1">
        <v>68643.5</v>
      </c>
    </row>
    <row r="58" spans="1:18">
      <c r="A58" s="1">
        <f t="shared" si="6"/>
        <v>57</v>
      </c>
      <c r="B58" s="1" t="s">
        <v>289</v>
      </c>
      <c r="C58" s="1" t="s">
        <v>14</v>
      </c>
      <c r="D58" s="1" t="s">
        <v>22</v>
      </c>
      <c r="E58" s="1" t="s">
        <v>30</v>
      </c>
      <c r="F58" s="4" t="s">
        <v>150</v>
      </c>
      <c r="G58" s="1" t="s">
        <v>166</v>
      </c>
      <c r="H58" s="12">
        <v>12.725110000000001</v>
      </c>
      <c r="I58" s="12">
        <v>30.658511000000001</v>
      </c>
      <c r="J58" s="1">
        <v>68643.5</v>
      </c>
      <c r="K58" s="1">
        <f t="shared" si="1"/>
        <v>68643.5</v>
      </c>
      <c r="L58" s="1">
        <f t="shared" si="15"/>
        <v>0</v>
      </c>
      <c r="M58" s="1">
        <f t="shared" si="16"/>
        <v>0</v>
      </c>
      <c r="N58" s="1" t="s">
        <v>8</v>
      </c>
      <c r="O58" s="1">
        <v>0</v>
      </c>
      <c r="P58" s="1" t="s">
        <v>31</v>
      </c>
      <c r="Q58" s="1">
        <v>29845</v>
      </c>
      <c r="R58" s="1">
        <v>68643.5</v>
      </c>
    </row>
    <row r="59" spans="1:18">
      <c r="A59" s="1">
        <f t="shared" si="6"/>
        <v>58</v>
      </c>
      <c r="B59" s="1" t="s">
        <v>289</v>
      </c>
      <c r="C59" s="1" t="s">
        <v>14</v>
      </c>
      <c r="D59" s="1" t="s">
        <v>22</v>
      </c>
      <c r="E59" s="1" t="s">
        <v>30</v>
      </c>
      <c r="F59" s="4" t="s">
        <v>150</v>
      </c>
      <c r="G59" s="1" t="s">
        <v>166</v>
      </c>
      <c r="H59" s="12">
        <v>12.725110000000001</v>
      </c>
      <c r="I59" s="12">
        <v>30.658511000000001</v>
      </c>
      <c r="J59" s="1">
        <v>68643.5</v>
      </c>
      <c r="K59" s="1">
        <f t="shared" si="1"/>
        <v>68643.5</v>
      </c>
      <c r="L59" s="1">
        <f t="shared" si="15"/>
        <v>0</v>
      </c>
      <c r="M59" s="1">
        <f t="shared" si="16"/>
        <v>0</v>
      </c>
      <c r="N59" s="1" t="s">
        <v>8</v>
      </c>
      <c r="O59" s="1">
        <v>0</v>
      </c>
      <c r="P59" s="1" t="s">
        <v>31</v>
      </c>
      <c r="Q59" s="1">
        <v>29845</v>
      </c>
      <c r="R59" s="1">
        <v>68643.5</v>
      </c>
    </row>
    <row r="60" spans="1:18">
      <c r="A60" s="1">
        <f t="shared" si="6"/>
        <v>59</v>
      </c>
      <c r="B60" s="1" t="s">
        <v>289</v>
      </c>
      <c r="C60" s="1" t="s">
        <v>14</v>
      </c>
      <c r="D60" s="1" t="s">
        <v>22</v>
      </c>
      <c r="E60" s="1" t="s">
        <v>30</v>
      </c>
      <c r="F60" s="4" t="s">
        <v>150</v>
      </c>
      <c r="G60" s="1" t="s">
        <v>166</v>
      </c>
      <c r="H60" s="12">
        <v>12.725110000000001</v>
      </c>
      <c r="I60" s="12">
        <v>30.658511000000001</v>
      </c>
      <c r="J60" s="1">
        <v>68643.5</v>
      </c>
      <c r="K60" s="1">
        <f t="shared" si="1"/>
        <v>68643.5</v>
      </c>
      <c r="L60" s="1">
        <f t="shared" si="15"/>
        <v>0</v>
      </c>
      <c r="M60" s="1">
        <f t="shared" si="16"/>
        <v>0</v>
      </c>
      <c r="N60" s="1" t="s">
        <v>8</v>
      </c>
      <c r="O60" s="1">
        <v>0</v>
      </c>
      <c r="P60" s="1" t="s">
        <v>31</v>
      </c>
      <c r="Q60" s="1">
        <v>29845</v>
      </c>
      <c r="R60" s="1">
        <v>68643.5</v>
      </c>
    </row>
    <row r="61" spans="1:18">
      <c r="A61" s="1">
        <f t="shared" si="6"/>
        <v>60</v>
      </c>
      <c r="B61" s="1" t="s">
        <v>289</v>
      </c>
      <c r="C61" s="1" t="s">
        <v>14</v>
      </c>
      <c r="D61" s="1" t="s">
        <v>22</v>
      </c>
      <c r="E61" s="1" t="s">
        <v>30</v>
      </c>
      <c r="F61" s="4" t="s">
        <v>150</v>
      </c>
      <c r="G61" s="1" t="s">
        <v>166</v>
      </c>
      <c r="H61" s="12">
        <v>12.725110000000001</v>
      </c>
      <c r="I61" s="12">
        <v>30.658511000000001</v>
      </c>
      <c r="J61" s="1">
        <v>68643.5</v>
      </c>
      <c r="K61" s="1">
        <f t="shared" si="1"/>
        <v>68643.5</v>
      </c>
      <c r="L61" s="1">
        <f t="shared" si="15"/>
        <v>0</v>
      </c>
      <c r="M61" s="1">
        <f t="shared" si="16"/>
        <v>0</v>
      </c>
      <c r="N61" s="1" t="s">
        <v>8</v>
      </c>
      <c r="O61" s="1">
        <v>0</v>
      </c>
      <c r="P61" s="1" t="s">
        <v>31</v>
      </c>
      <c r="Q61" s="1">
        <v>29845</v>
      </c>
      <c r="R61" s="1">
        <v>68643.5</v>
      </c>
    </row>
    <row r="62" spans="1:18">
      <c r="A62" s="1">
        <f t="shared" si="6"/>
        <v>61</v>
      </c>
      <c r="B62" s="1" t="s">
        <v>289</v>
      </c>
      <c r="C62" s="1" t="s">
        <v>14</v>
      </c>
      <c r="D62" s="1" t="s">
        <v>22</v>
      </c>
      <c r="E62" s="1" t="s">
        <v>30</v>
      </c>
      <c r="F62" s="4" t="s">
        <v>151</v>
      </c>
      <c r="G62" s="1" t="s">
        <v>167</v>
      </c>
      <c r="H62" s="1">
        <v>13.40972</v>
      </c>
      <c r="I62" s="5">
        <v>28.273558999999999</v>
      </c>
      <c r="J62" s="1">
        <v>11371.199999999999</v>
      </c>
      <c r="K62" s="1">
        <f t="shared" si="1"/>
        <v>11371.199999999999</v>
      </c>
      <c r="L62" s="1">
        <f t="shared" si="15"/>
        <v>0</v>
      </c>
      <c r="M62" s="1">
        <f>0/5</f>
        <v>0</v>
      </c>
      <c r="N62" s="1" t="s">
        <v>8</v>
      </c>
      <c r="O62" s="1">
        <v>0</v>
      </c>
      <c r="P62" s="1" t="s">
        <v>31</v>
      </c>
      <c r="Q62" s="1">
        <v>4944</v>
      </c>
      <c r="R62" s="1">
        <v>11371.199999999999</v>
      </c>
    </row>
    <row r="63" spans="1:18">
      <c r="A63" s="1">
        <f t="shared" si="6"/>
        <v>62</v>
      </c>
      <c r="B63" s="1" t="s">
        <v>289</v>
      </c>
      <c r="C63" s="1" t="s">
        <v>14</v>
      </c>
      <c r="D63" s="1" t="s">
        <v>22</v>
      </c>
      <c r="E63" s="1" t="s">
        <v>30</v>
      </c>
      <c r="F63" s="4" t="s">
        <v>151</v>
      </c>
      <c r="G63" s="1" t="s">
        <v>167</v>
      </c>
      <c r="H63" s="1">
        <v>13.40972</v>
      </c>
      <c r="I63" s="5">
        <v>28.273558999999999</v>
      </c>
      <c r="J63" s="1">
        <v>11371.199999999999</v>
      </c>
      <c r="K63" s="1">
        <f t="shared" si="1"/>
        <v>11371.199999999999</v>
      </c>
      <c r="L63" s="1">
        <f t="shared" ref="L63:L67" si="17">M63*J63</f>
        <v>0</v>
      </c>
      <c r="M63" s="1">
        <f t="shared" ref="M63:M66" si="18">0/5</f>
        <v>0</v>
      </c>
      <c r="N63" s="1" t="s">
        <v>8</v>
      </c>
      <c r="O63" s="1">
        <v>0</v>
      </c>
      <c r="P63" s="1" t="s">
        <v>31</v>
      </c>
      <c r="Q63" s="1">
        <v>4944</v>
      </c>
      <c r="R63" s="1">
        <v>11371.199999999999</v>
      </c>
    </row>
    <row r="64" spans="1:18">
      <c r="A64" s="1">
        <f t="shared" si="6"/>
        <v>63</v>
      </c>
      <c r="B64" s="1" t="s">
        <v>289</v>
      </c>
      <c r="C64" s="1" t="s">
        <v>14</v>
      </c>
      <c r="D64" s="1" t="s">
        <v>22</v>
      </c>
      <c r="E64" s="1" t="s">
        <v>30</v>
      </c>
      <c r="F64" s="4" t="s">
        <v>151</v>
      </c>
      <c r="G64" s="1" t="s">
        <v>167</v>
      </c>
      <c r="H64" s="1">
        <v>13.40972</v>
      </c>
      <c r="I64" s="5">
        <v>28.273558999999999</v>
      </c>
      <c r="J64" s="1">
        <v>11371.199999999999</v>
      </c>
      <c r="K64" s="1">
        <f t="shared" si="1"/>
        <v>11371.199999999999</v>
      </c>
      <c r="L64" s="1">
        <f t="shared" si="17"/>
        <v>0</v>
      </c>
      <c r="M64" s="1">
        <f t="shared" si="18"/>
        <v>0</v>
      </c>
      <c r="N64" s="1" t="s">
        <v>8</v>
      </c>
      <c r="O64" s="1">
        <v>0</v>
      </c>
      <c r="P64" s="1" t="s">
        <v>31</v>
      </c>
      <c r="Q64" s="1">
        <v>4944</v>
      </c>
      <c r="R64" s="1">
        <v>11371.199999999999</v>
      </c>
    </row>
    <row r="65" spans="1:18">
      <c r="A65" s="1">
        <f t="shared" si="6"/>
        <v>64</v>
      </c>
      <c r="B65" s="1" t="s">
        <v>289</v>
      </c>
      <c r="C65" s="1" t="s">
        <v>14</v>
      </c>
      <c r="D65" s="1" t="s">
        <v>22</v>
      </c>
      <c r="E65" s="1" t="s">
        <v>30</v>
      </c>
      <c r="F65" s="4" t="s">
        <v>151</v>
      </c>
      <c r="G65" s="1" t="s">
        <v>167</v>
      </c>
      <c r="H65" s="1">
        <v>13.40972</v>
      </c>
      <c r="I65" s="5">
        <v>28.273558999999999</v>
      </c>
      <c r="J65" s="1">
        <v>11371.199999999999</v>
      </c>
      <c r="K65" s="1">
        <f t="shared" si="1"/>
        <v>11371.199999999999</v>
      </c>
      <c r="L65" s="1">
        <f t="shared" si="17"/>
        <v>0</v>
      </c>
      <c r="M65" s="1">
        <f t="shared" si="18"/>
        <v>0</v>
      </c>
      <c r="N65" s="1" t="s">
        <v>8</v>
      </c>
      <c r="O65" s="1">
        <v>0</v>
      </c>
      <c r="P65" s="1" t="s">
        <v>31</v>
      </c>
      <c r="Q65" s="1">
        <v>4944</v>
      </c>
      <c r="R65" s="1">
        <v>11371.199999999999</v>
      </c>
    </row>
    <row r="66" spans="1:18">
      <c r="A66" s="1">
        <f t="shared" si="6"/>
        <v>65</v>
      </c>
      <c r="B66" s="1" t="s">
        <v>289</v>
      </c>
      <c r="C66" s="1" t="s">
        <v>14</v>
      </c>
      <c r="D66" s="1" t="s">
        <v>22</v>
      </c>
      <c r="E66" s="1" t="s">
        <v>30</v>
      </c>
      <c r="F66" s="4" t="s">
        <v>151</v>
      </c>
      <c r="G66" s="1" t="s">
        <v>167</v>
      </c>
      <c r="H66" s="1">
        <v>13.40972</v>
      </c>
      <c r="I66" s="5">
        <v>28.273558999999999</v>
      </c>
      <c r="J66" s="1">
        <v>11371.199999999999</v>
      </c>
      <c r="K66" s="1">
        <f t="shared" si="1"/>
        <v>11371.199999999999</v>
      </c>
      <c r="L66" s="1">
        <f t="shared" si="17"/>
        <v>0</v>
      </c>
      <c r="M66" s="1">
        <f t="shared" si="18"/>
        <v>0</v>
      </c>
      <c r="N66" s="1" t="s">
        <v>8</v>
      </c>
      <c r="O66" s="1">
        <v>0</v>
      </c>
      <c r="P66" s="1" t="s">
        <v>31</v>
      </c>
      <c r="Q66" s="1">
        <v>4944</v>
      </c>
      <c r="R66" s="1">
        <v>11371.199999999999</v>
      </c>
    </row>
    <row r="67" spans="1:18">
      <c r="A67" s="1">
        <f t="shared" si="6"/>
        <v>66</v>
      </c>
      <c r="B67" s="1" t="s">
        <v>289</v>
      </c>
      <c r="C67" s="1" t="s">
        <v>14</v>
      </c>
      <c r="D67" s="1" t="s">
        <v>22</v>
      </c>
      <c r="E67" s="1" t="s">
        <v>30</v>
      </c>
      <c r="F67" s="4" t="s">
        <v>151</v>
      </c>
      <c r="G67" s="10" t="s">
        <v>168</v>
      </c>
      <c r="I67" s="5"/>
      <c r="J67" s="1">
        <v>19543.099999999999</v>
      </c>
      <c r="K67" s="1">
        <f t="shared" si="1"/>
        <v>11725.859999999999</v>
      </c>
      <c r="L67" s="1">
        <f t="shared" si="17"/>
        <v>7817.24</v>
      </c>
      <c r="M67" s="1">
        <f>2/5</f>
        <v>0.4</v>
      </c>
      <c r="N67" s="1" t="s">
        <v>8</v>
      </c>
      <c r="O67" s="1">
        <v>0</v>
      </c>
      <c r="P67" s="1" t="s">
        <v>31</v>
      </c>
      <c r="Q67" s="1">
        <v>8497</v>
      </c>
      <c r="R67" s="1">
        <v>19543.099999999999</v>
      </c>
    </row>
    <row r="68" spans="1:18">
      <c r="A68" s="1">
        <f t="shared" si="6"/>
        <v>67</v>
      </c>
      <c r="B68" s="1" t="s">
        <v>289</v>
      </c>
      <c r="C68" s="1" t="s">
        <v>14</v>
      </c>
      <c r="D68" s="1" t="s">
        <v>22</v>
      </c>
      <c r="E68" s="1" t="s">
        <v>30</v>
      </c>
      <c r="F68" s="4" t="s">
        <v>151</v>
      </c>
      <c r="G68" s="10" t="s">
        <v>168</v>
      </c>
      <c r="I68" s="5"/>
      <c r="J68" s="1">
        <v>19543.099999999999</v>
      </c>
      <c r="K68" s="1">
        <f t="shared" si="1"/>
        <v>11725.859999999999</v>
      </c>
      <c r="L68" s="1">
        <f t="shared" ref="L68:L72" si="19">M68*J68</f>
        <v>7817.24</v>
      </c>
      <c r="M68" s="1">
        <f t="shared" ref="M68:M71" si="20">2/5</f>
        <v>0.4</v>
      </c>
      <c r="N68" s="1" t="s">
        <v>8</v>
      </c>
      <c r="O68" s="1">
        <v>1</v>
      </c>
      <c r="P68" s="1" t="s">
        <v>31</v>
      </c>
      <c r="Q68" s="1">
        <v>8497</v>
      </c>
      <c r="R68" s="1">
        <v>19543.099999999999</v>
      </c>
    </row>
    <row r="69" spans="1:18">
      <c r="A69" s="1">
        <f t="shared" si="6"/>
        <v>68</v>
      </c>
      <c r="B69" s="1" t="s">
        <v>289</v>
      </c>
      <c r="C69" s="1" t="s">
        <v>14</v>
      </c>
      <c r="D69" s="1" t="s">
        <v>22</v>
      </c>
      <c r="E69" s="1" t="s">
        <v>30</v>
      </c>
      <c r="F69" s="4" t="s">
        <v>151</v>
      </c>
      <c r="G69" s="10" t="s">
        <v>168</v>
      </c>
      <c r="I69" s="5"/>
      <c r="J69" s="1">
        <v>19543.099999999999</v>
      </c>
      <c r="K69" s="1">
        <f t="shared" ref="K69:K132" si="21">J69-L69</f>
        <v>11725.859999999999</v>
      </c>
      <c r="L69" s="1">
        <f t="shared" si="19"/>
        <v>7817.24</v>
      </c>
      <c r="M69" s="1">
        <f t="shared" si="20"/>
        <v>0.4</v>
      </c>
      <c r="N69" s="1" t="s">
        <v>8</v>
      </c>
      <c r="O69" s="1">
        <v>0</v>
      </c>
      <c r="P69" s="1" t="s">
        <v>31</v>
      </c>
      <c r="Q69" s="1">
        <v>8497</v>
      </c>
      <c r="R69" s="1">
        <v>19543.099999999999</v>
      </c>
    </row>
    <row r="70" spans="1:18">
      <c r="A70" s="1">
        <f t="shared" si="6"/>
        <v>69</v>
      </c>
      <c r="B70" s="1" t="s">
        <v>289</v>
      </c>
      <c r="C70" s="1" t="s">
        <v>14</v>
      </c>
      <c r="D70" s="1" t="s">
        <v>22</v>
      </c>
      <c r="E70" s="1" t="s">
        <v>30</v>
      </c>
      <c r="F70" s="4" t="s">
        <v>151</v>
      </c>
      <c r="G70" s="10" t="s">
        <v>168</v>
      </c>
      <c r="I70" s="5"/>
      <c r="J70" s="1">
        <v>19543.099999999999</v>
      </c>
      <c r="K70" s="1">
        <f t="shared" si="21"/>
        <v>11725.859999999999</v>
      </c>
      <c r="L70" s="1">
        <f t="shared" si="19"/>
        <v>7817.24</v>
      </c>
      <c r="M70" s="1">
        <f t="shared" si="20"/>
        <v>0.4</v>
      </c>
      <c r="N70" s="1" t="s">
        <v>8</v>
      </c>
      <c r="O70" s="1">
        <v>1</v>
      </c>
      <c r="P70" s="1" t="s">
        <v>31</v>
      </c>
      <c r="Q70" s="1">
        <v>8497</v>
      </c>
      <c r="R70" s="1">
        <v>19543.099999999999</v>
      </c>
    </row>
    <row r="71" spans="1:18">
      <c r="A71" s="1">
        <f t="shared" si="6"/>
        <v>70</v>
      </c>
      <c r="B71" s="1" t="s">
        <v>289</v>
      </c>
      <c r="C71" s="1" t="s">
        <v>14</v>
      </c>
      <c r="D71" s="1" t="s">
        <v>22</v>
      </c>
      <c r="E71" s="1" t="s">
        <v>30</v>
      </c>
      <c r="F71" s="4" t="s">
        <v>151</v>
      </c>
      <c r="G71" s="10" t="s">
        <v>168</v>
      </c>
      <c r="I71" s="5"/>
      <c r="J71" s="1">
        <v>19543.099999999999</v>
      </c>
      <c r="K71" s="1">
        <f t="shared" si="21"/>
        <v>11725.859999999999</v>
      </c>
      <c r="L71" s="1">
        <f t="shared" si="19"/>
        <v>7817.24</v>
      </c>
      <c r="M71" s="1">
        <f t="shared" si="20"/>
        <v>0.4</v>
      </c>
      <c r="N71" s="1" t="s">
        <v>8</v>
      </c>
      <c r="O71" s="1">
        <v>0</v>
      </c>
      <c r="P71" s="1" t="s">
        <v>31</v>
      </c>
      <c r="Q71" s="1">
        <v>8497</v>
      </c>
      <c r="R71" s="1">
        <v>19543.099999999999</v>
      </c>
    </row>
    <row r="72" spans="1:18">
      <c r="A72" s="1">
        <f t="shared" si="6"/>
        <v>71</v>
      </c>
      <c r="B72" s="1" t="s">
        <v>289</v>
      </c>
      <c r="C72" s="1" t="s">
        <v>14</v>
      </c>
      <c r="D72" s="1" t="s">
        <v>22</v>
      </c>
      <c r="E72" s="1" t="s">
        <v>30</v>
      </c>
      <c r="F72" s="4" t="s">
        <v>151</v>
      </c>
      <c r="G72" s="1" t="s">
        <v>169</v>
      </c>
      <c r="H72" s="12">
        <v>12.688577</v>
      </c>
      <c r="I72" s="12">
        <v>28.420895999999999</v>
      </c>
      <c r="J72" s="1">
        <v>71610.5</v>
      </c>
      <c r="K72" s="1">
        <f t="shared" si="21"/>
        <v>71610.5</v>
      </c>
      <c r="L72" s="1">
        <f t="shared" si="19"/>
        <v>0</v>
      </c>
      <c r="M72" s="1">
        <f>0/5</f>
        <v>0</v>
      </c>
      <c r="N72" s="1" t="s">
        <v>8</v>
      </c>
      <c r="O72" s="1">
        <v>0</v>
      </c>
      <c r="P72" s="1" t="s">
        <v>31</v>
      </c>
      <c r="Q72" s="1">
        <v>31135</v>
      </c>
      <c r="R72" s="1">
        <v>71610.5</v>
      </c>
    </row>
    <row r="73" spans="1:18">
      <c r="A73" s="1">
        <f t="shared" si="6"/>
        <v>72</v>
      </c>
      <c r="B73" s="1" t="s">
        <v>289</v>
      </c>
      <c r="C73" s="1" t="s">
        <v>14</v>
      </c>
      <c r="D73" s="1" t="s">
        <v>22</v>
      </c>
      <c r="E73" s="1" t="s">
        <v>30</v>
      </c>
      <c r="F73" s="4" t="s">
        <v>151</v>
      </c>
      <c r="G73" s="1" t="s">
        <v>169</v>
      </c>
      <c r="H73" s="12">
        <v>12.688577</v>
      </c>
      <c r="I73" s="12">
        <v>28.420895999999999</v>
      </c>
      <c r="J73" s="1">
        <v>71610.5</v>
      </c>
      <c r="K73" s="1">
        <f t="shared" si="21"/>
        <v>71610.5</v>
      </c>
      <c r="L73" s="1">
        <f t="shared" ref="L73:L77" si="22">M73*J73</f>
        <v>0</v>
      </c>
      <c r="M73" s="1">
        <f t="shared" ref="M73:M76" si="23">0/5</f>
        <v>0</v>
      </c>
      <c r="N73" s="1" t="s">
        <v>8</v>
      </c>
      <c r="O73" s="1">
        <v>0</v>
      </c>
      <c r="P73" s="1" t="s">
        <v>31</v>
      </c>
      <c r="Q73" s="1">
        <v>31135</v>
      </c>
      <c r="R73" s="1">
        <v>71610.5</v>
      </c>
    </row>
    <row r="74" spans="1:18">
      <c r="A74" s="1">
        <f t="shared" si="6"/>
        <v>73</v>
      </c>
      <c r="B74" s="1" t="s">
        <v>289</v>
      </c>
      <c r="C74" s="1" t="s">
        <v>14</v>
      </c>
      <c r="D74" s="1" t="s">
        <v>22</v>
      </c>
      <c r="E74" s="1" t="s">
        <v>30</v>
      </c>
      <c r="F74" s="4" t="s">
        <v>151</v>
      </c>
      <c r="G74" s="1" t="s">
        <v>169</v>
      </c>
      <c r="H74" s="12">
        <v>12.688577</v>
      </c>
      <c r="I74" s="12">
        <v>28.420895999999999</v>
      </c>
      <c r="J74" s="1">
        <v>71610.5</v>
      </c>
      <c r="K74" s="1">
        <f t="shared" si="21"/>
        <v>71610.5</v>
      </c>
      <c r="L74" s="1">
        <f t="shared" si="22"/>
        <v>0</v>
      </c>
      <c r="M74" s="1">
        <f t="shared" si="23"/>
        <v>0</v>
      </c>
      <c r="N74" s="1" t="s">
        <v>8</v>
      </c>
      <c r="O74" s="1">
        <v>0</v>
      </c>
      <c r="P74" s="1" t="s">
        <v>31</v>
      </c>
      <c r="Q74" s="1">
        <v>31135</v>
      </c>
      <c r="R74" s="1">
        <v>71610.5</v>
      </c>
    </row>
    <row r="75" spans="1:18">
      <c r="A75" s="1">
        <f t="shared" si="6"/>
        <v>74</v>
      </c>
      <c r="B75" s="1" t="s">
        <v>289</v>
      </c>
      <c r="C75" s="1" t="s">
        <v>14</v>
      </c>
      <c r="D75" s="1" t="s">
        <v>22</v>
      </c>
      <c r="E75" s="1" t="s">
        <v>30</v>
      </c>
      <c r="F75" s="4" t="s">
        <v>151</v>
      </c>
      <c r="G75" s="1" t="s">
        <v>169</v>
      </c>
      <c r="H75" s="12">
        <v>12.688577</v>
      </c>
      <c r="I75" s="12">
        <v>28.420895999999999</v>
      </c>
      <c r="J75" s="1">
        <v>71610.5</v>
      </c>
      <c r="K75" s="1">
        <f t="shared" si="21"/>
        <v>71610.5</v>
      </c>
      <c r="L75" s="1">
        <f t="shared" si="22"/>
        <v>0</v>
      </c>
      <c r="M75" s="1">
        <f t="shared" si="23"/>
        <v>0</v>
      </c>
      <c r="N75" s="1" t="s">
        <v>8</v>
      </c>
      <c r="O75" s="1">
        <v>0</v>
      </c>
      <c r="P75" s="1" t="s">
        <v>31</v>
      </c>
      <c r="Q75" s="1">
        <v>31135</v>
      </c>
      <c r="R75" s="1">
        <v>71610.5</v>
      </c>
    </row>
    <row r="76" spans="1:18">
      <c r="A76" s="1">
        <f t="shared" si="6"/>
        <v>75</v>
      </c>
      <c r="B76" s="1" t="s">
        <v>289</v>
      </c>
      <c r="C76" s="1" t="s">
        <v>14</v>
      </c>
      <c r="D76" s="1" t="s">
        <v>22</v>
      </c>
      <c r="E76" s="1" t="s">
        <v>30</v>
      </c>
      <c r="F76" s="4" t="s">
        <v>151</v>
      </c>
      <c r="G76" s="1" t="s">
        <v>169</v>
      </c>
      <c r="H76" s="12">
        <v>12.688577</v>
      </c>
      <c r="I76" s="12">
        <v>28.420895999999999</v>
      </c>
      <c r="J76" s="1">
        <v>71610.5</v>
      </c>
      <c r="K76" s="1">
        <f t="shared" si="21"/>
        <v>71610.5</v>
      </c>
      <c r="L76" s="1">
        <f t="shared" si="22"/>
        <v>0</v>
      </c>
      <c r="M76" s="1">
        <f t="shared" si="23"/>
        <v>0</v>
      </c>
      <c r="N76" s="1" t="s">
        <v>8</v>
      </c>
      <c r="O76" s="1">
        <v>0</v>
      </c>
      <c r="P76" s="1" t="s">
        <v>31</v>
      </c>
      <c r="Q76" s="1">
        <v>31135</v>
      </c>
      <c r="R76" s="1">
        <v>71610.5</v>
      </c>
    </row>
    <row r="77" spans="1:18">
      <c r="A77" s="1">
        <f t="shared" si="6"/>
        <v>76</v>
      </c>
      <c r="B77" s="1" t="s">
        <v>289</v>
      </c>
      <c r="C77" s="1" t="s">
        <v>14</v>
      </c>
      <c r="D77" s="1" t="s">
        <v>22</v>
      </c>
      <c r="E77" s="1" t="s">
        <v>30</v>
      </c>
      <c r="F77" s="4" t="s">
        <v>152</v>
      </c>
      <c r="G77" s="1" t="s">
        <v>170</v>
      </c>
      <c r="H77" s="1">
        <v>13.1782149</v>
      </c>
      <c r="I77" s="5">
        <v>30.216651899999999</v>
      </c>
      <c r="J77" s="1">
        <v>158318.19999999998</v>
      </c>
      <c r="K77" s="1">
        <f t="shared" si="21"/>
        <v>158318.19999999998</v>
      </c>
      <c r="L77" s="1">
        <f t="shared" si="22"/>
        <v>0</v>
      </c>
      <c r="M77" s="1">
        <f>0/5</f>
        <v>0</v>
      </c>
      <c r="N77" s="1" t="s">
        <v>8</v>
      </c>
      <c r="O77" s="1">
        <v>0</v>
      </c>
      <c r="P77" s="1" t="s">
        <v>31</v>
      </c>
      <c r="Q77" s="1">
        <v>68834</v>
      </c>
      <c r="R77" s="1">
        <v>158318.19999999998</v>
      </c>
    </row>
    <row r="78" spans="1:18">
      <c r="A78" s="1">
        <f t="shared" si="6"/>
        <v>77</v>
      </c>
      <c r="B78" s="1" t="s">
        <v>289</v>
      </c>
      <c r="C78" s="1" t="s">
        <v>14</v>
      </c>
      <c r="D78" s="1" t="s">
        <v>22</v>
      </c>
      <c r="E78" s="1" t="s">
        <v>30</v>
      </c>
      <c r="F78" s="4" t="s">
        <v>152</v>
      </c>
      <c r="G78" s="1" t="s">
        <v>170</v>
      </c>
      <c r="H78" s="1">
        <v>13.1782149</v>
      </c>
      <c r="I78" s="5">
        <v>30.216651899999999</v>
      </c>
      <c r="J78" s="1">
        <v>158318.19999999998</v>
      </c>
      <c r="K78" s="1">
        <f t="shared" si="21"/>
        <v>158318.19999999998</v>
      </c>
      <c r="L78" s="1">
        <f t="shared" ref="L78:L82" si="24">M78*J78</f>
        <v>0</v>
      </c>
      <c r="M78" s="1">
        <f t="shared" ref="M78:M81" si="25">0/5</f>
        <v>0</v>
      </c>
      <c r="N78" s="1" t="s">
        <v>8</v>
      </c>
      <c r="O78" s="1">
        <v>0</v>
      </c>
      <c r="P78" s="1" t="s">
        <v>31</v>
      </c>
      <c r="Q78" s="1">
        <v>68834</v>
      </c>
      <c r="R78" s="1">
        <v>158318.19999999998</v>
      </c>
    </row>
    <row r="79" spans="1:18">
      <c r="A79" s="1">
        <f t="shared" si="6"/>
        <v>78</v>
      </c>
      <c r="B79" s="1" t="s">
        <v>289</v>
      </c>
      <c r="C79" s="1" t="s">
        <v>14</v>
      </c>
      <c r="D79" s="1" t="s">
        <v>22</v>
      </c>
      <c r="E79" s="1" t="s">
        <v>30</v>
      </c>
      <c r="F79" s="4" t="s">
        <v>152</v>
      </c>
      <c r="G79" s="1" t="s">
        <v>170</v>
      </c>
      <c r="H79" s="1">
        <v>13.1782149</v>
      </c>
      <c r="I79" s="5">
        <v>30.216651899999999</v>
      </c>
      <c r="J79" s="1">
        <v>158318.19999999998</v>
      </c>
      <c r="K79" s="1">
        <f t="shared" si="21"/>
        <v>158318.19999999998</v>
      </c>
      <c r="L79" s="1">
        <f t="shared" si="24"/>
        <v>0</v>
      </c>
      <c r="M79" s="1">
        <f t="shared" si="25"/>
        <v>0</v>
      </c>
      <c r="N79" s="1" t="s">
        <v>8</v>
      </c>
      <c r="O79" s="1">
        <v>0</v>
      </c>
      <c r="P79" s="1" t="s">
        <v>31</v>
      </c>
      <c r="Q79" s="1">
        <v>68834</v>
      </c>
      <c r="R79" s="1">
        <v>158318.19999999998</v>
      </c>
    </row>
    <row r="80" spans="1:18">
      <c r="A80" s="1">
        <f t="shared" si="6"/>
        <v>79</v>
      </c>
      <c r="B80" s="1" t="s">
        <v>289</v>
      </c>
      <c r="C80" s="1" t="s">
        <v>14</v>
      </c>
      <c r="D80" s="1" t="s">
        <v>22</v>
      </c>
      <c r="E80" s="1" t="s">
        <v>30</v>
      </c>
      <c r="F80" s="4" t="s">
        <v>152</v>
      </c>
      <c r="G80" s="1" t="s">
        <v>170</v>
      </c>
      <c r="H80" s="1">
        <v>13.1782149</v>
      </c>
      <c r="I80" s="5">
        <v>30.216651899999999</v>
      </c>
      <c r="J80" s="1">
        <v>158318.19999999998</v>
      </c>
      <c r="K80" s="1">
        <f t="shared" si="21"/>
        <v>158318.19999999998</v>
      </c>
      <c r="L80" s="1">
        <f t="shared" si="24"/>
        <v>0</v>
      </c>
      <c r="M80" s="1">
        <f t="shared" si="25"/>
        <v>0</v>
      </c>
      <c r="N80" s="1" t="s">
        <v>8</v>
      </c>
      <c r="O80" s="1">
        <v>0</v>
      </c>
      <c r="P80" s="1" t="s">
        <v>31</v>
      </c>
      <c r="Q80" s="1">
        <v>68834</v>
      </c>
      <c r="R80" s="1">
        <v>158318.19999999998</v>
      </c>
    </row>
    <row r="81" spans="1:18">
      <c r="A81" s="1">
        <f t="shared" ref="A81:A137" si="26">A80+1</f>
        <v>80</v>
      </c>
      <c r="B81" s="1" t="s">
        <v>289</v>
      </c>
      <c r="C81" s="1" t="s">
        <v>14</v>
      </c>
      <c r="D81" s="1" t="s">
        <v>22</v>
      </c>
      <c r="E81" s="1" t="s">
        <v>30</v>
      </c>
      <c r="F81" s="4" t="s">
        <v>152</v>
      </c>
      <c r="G81" s="1" t="s">
        <v>170</v>
      </c>
      <c r="H81" s="1">
        <v>13.1782149</v>
      </c>
      <c r="I81" s="5">
        <v>30.216651899999999</v>
      </c>
      <c r="J81" s="1">
        <v>158318.19999999998</v>
      </c>
      <c r="K81" s="1">
        <f t="shared" si="21"/>
        <v>158318.19999999998</v>
      </c>
      <c r="L81" s="1">
        <f t="shared" si="24"/>
        <v>0</v>
      </c>
      <c r="M81" s="1">
        <f t="shared" si="25"/>
        <v>0</v>
      </c>
      <c r="N81" s="1" t="s">
        <v>8</v>
      </c>
      <c r="O81" s="1">
        <v>0</v>
      </c>
      <c r="P81" s="1" t="s">
        <v>31</v>
      </c>
      <c r="Q81" s="1">
        <v>68834</v>
      </c>
      <c r="R81" s="1">
        <v>158318.19999999998</v>
      </c>
    </row>
    <row r="82" spans="1:18">
      <c r="A82" s="1">
        <f t="shared" si="26"/>
        <v>81</v>
      </c>
      <c r="B82" s="1" t="s">
        <v>289</v>
      </c>
      <c r="C82" s="1" t="s">
        <v>14</v>
      </c>
      <c r="D82" s="1" t="s">
        <v>22</v>
      </c>
      <c r="E82" s="1" t="s">
        <v>30</v>
      </c>
      <c r="F82" s="4" t="s">
        <v>152</v>
      </c>
      <c r="G82" s="1" t="s">
        <v>171</v>
      </c>
      <c r="H82" s="1">
        <v>14.405988000000001</v>
      </c>
      <c r="I82" s="5">
        <v>33.514004300000003</v>
      </c>
      <c r="J82" s="1">
        <v>34684</v>
      </c>
      <c r="K82" s="1">
        <f t="shared" si="21"/>
        <v>27747.200000000001</v>
      </c>
      <c r="L82" s="1">
        <f t="shared" si="24"/>
        <v>6936.8</v>
      </c>
      <c r="M82" s="1">
        <f>1/5</f>
        <v>0.2</v>
      </c>
      <c r="N82" s="1" t="s">
        <v>8</v>
      </c>
      <c r="O82" s="1">
        <v>0</v>
      </c>
      <c r="P82" s="1" t="s">
        <v>31</v>
      </c>
      <c r="Q82" s="1">
        <v>15080</v>
      </c>
      <c r="R82" s="1">
        <v>34684</v>
      </c>
    </row>
    <row r="83" spans="1:18">
      <c r="A83" s="1">
        <f t="shared" si="26"/>
        <v>82</v>
      </c>
      <c r="B83" s="1" t="s">
        <v>289</v>
      </c>
      <c r="C83" s="1" t="s">
        <v>14</v>
      </c>
      <c r="D83" s="1" t="s">
        <v>22</v>
      </c>
      <c r="E83" s="1" t="s">
        <v>30</v>
      </c>
      <c r="F83" s="4" t="s">
        <v>152</v>
      </c>
      <c r="G83" s="1" t="s">
        <v>171</v>
      </c>
      <c r="H83" s="1">
        <v>14.405988000000001</v>
      </c>
      <c r="I83" s="5">
        <v>33.514004300000003</v>
      </c>
      <c r="J83" s="1">
        <v>34684</v>
      </c>
      <c r="K83" s="1">
        <f t="shared" si="21"/>
        <v>27747.200000000001</v>
      </c>
      <c r="L83" s="1">
        <f t="shared" ref="L83:L87" si="27">M83*J83</f>
        <v>6936.8</v>
      </c>
      <c r="M83" s="1">
        <f t="shared" ref="M83:M86" si="28">1/5</f>
        <v>0.2</v>
      </c>
      <c r="N83" s="1" t="s">
        <v>8</v>
      </c>
      <c r="O83" s="1">
        <v>1</v>
      </c>
      <c r="P83" s="1" t="s">
        <v>31</v>
      </c>
      <c r="Q83" s="1">
        <v>15080</v>
      </c>
      <c r="R83" s="1">
        <v>34684</v>
      </c>
    </row>
    <row r="84" spans="1:18">
      <c r="A84" s="1">
        <f t="shared" si="26"/>
        <v>83</v>
      </c>
      <c r="B84" s="1" t="s">
        <v>289</v>
      </c>
      <c r="C84" s="1" t="s">
        <v>14</v>
      </c>
      <c r="D84" s="1" t="s">
        <v>22</v>
      </c>
      <c r="E84" s="1" t="s">
        <v>30</v>
      </c>
      <c r="F84" s="4" t="s">
        <v>152</v>
      </c>
      <c r="G84" s="1" t="s">
        <v>171</v>
      </c>
      <c r="H84" s="1">
        <v>14.405988000000001</v>
      </c>
      <c r="I84" s="5">
        <v>33.514004300000003</v>
      </c>
      <c r="J84" s="1">
        <v>34684</v>
      </c>
      <c r="K84" s="1">
        <f t="shared" si="21"/>
        <v>27747.200000000001</v>
      </c>
      <c r="L84" s="1">
        <f t="shared" si="27"/>
        <v>6936.8</v>
      </c>
      <c r="M84" s="1">
        <f t="shared" si="28"/>
        <v>0.2</v>
      </c>
      <c r="N84" s="1" t="s">
        <v>8</v>
      </c>
      <c r="O84" s="1">
        <v>0</v>
      </c>
      <c r="P84" s="1" t="s">
        <v>31</v>
      </c>
      <c r="Q84" s="1">
        <v>15080</v>
      </c>
      <c r="R84" s="1">
        <v>34684</v>
      </c>
    </row>
    <row r="85" spans="1:18">
      <c r="A85" s="1">
        <f t="shared" si="26"/>
        <v>84</v>
      </c>
      <c r="B85" s="1" t="s">
        <v>289</v>
      </c>
      <c r="C85" s="1" t="s">
        <v>14</v>
      </c>
      <c r="D85" s="1" t="s">
        <v>22</v>
      </c>
      <c r="E85" s="1" t="s">
        <v>30</v>
      </c>
      <c r="F85" s="4" t="s">
        <v>152</v>
      </c>
      <c r="G85" s="1" t="s">
        <v>171</v>
      </c>
      <c r="H85" s="1">
        <v>14.405988000000001</v>
      </c>
      <c r="I85" s="5">
        <v>33.514004300000003</v>
      </c>
      <c r="J85" s="1">
        <v>34684</v>
      </c>
      <c r="K85" s="1">
        <f t="shared" si="21"/>
        <v>27747.200000000001</v>
      </c>
      <c r="L85" s="1">
        <f t="shared" si="27"/>
        <v>6936.8</v>
      </c>
      <c r="M85" s="1">
        <f t="shared" si="28"/>
        <v>0.2</v>
      </c>
      <c r="N85" s="1" t="s">
        <v>8</v>
      </c>
      <c r="O85" s="1">
        <v>0</v>
      </c>
      <c r="P85" s="1" t="s">
        <v>31</v>
      </c>
      <c r="Q85" s="1">
        <v>15080</v>
      </c>
      <c r="R85" s="1">
        <v>34684</v>
      </c>
    </row>
    <row r="86" spans="1:18">
      <c r="A86" s="1">
        <f t="shared" si="26"/>
        <v>85</v>
      </c>
      <c r="B86" s="1" t="s">
        <v>289</v>
      </c>
      <c r="C86" s="1" t="s">
        <v>14</v>
      </c>
      <c r="D86" s="1" t="s">
        <v>22</v>
      </c>
      <c r="E86" s="1" t="s">
        <v>30</v>
      </c>
      <c r="F86" s="4" t="s">
        <v>152</v>
      </c>
      <c r="G86" s="1" t="s">
        <v>171</v>
      </c>
      <c r="H86" s="1">
        <v>14.405988000000001</v>
      </c>
      <c r="I86" s="5">
        <v>33.514004300000003</v>
      </c>
      <c r="J86" s="1">
        <v>34684</v>
      </c>
      <c r="K86" s="1">
        <f t="shared" si="21"/>
        <v>27747.200000000001</v>
      </c>
      <c r="L86" s="1">
        <f t="shared" si="27"/>
        <v>6936.8</v>
      </c>
      <c r="M86" s="1">
        <f t="shared" si="28"/>
        <v>0.2</v>
      </c>
      <c r="N86" s="1" t="s">
        <v>8</v>
      </c>
      <c r="O86" s="1">
        <v>0</v>
      </c>
      <c r="P86" s="1" t="s">
        <v>31</v>
      </c>
      <c r="Q86" s="1">
        <v>15080</v>
      </c>
      <c r="R86" s="1">
        <v>34684</v>
      </c>
    </row>
    <row r="87" spans="1:18">
      <c r="A87" s="1">
        <f t="shared" si="26"/>
        <v>86</v>
      </c>
      <c r="B87" s="1" t="s">
        <v>289</v>
      </c>
      <c r="C87" s="1" t="s">
        <v>14</v>
      </c>
      <c r="D87" s="1" t="s">
        <v>22</v>
      </c>
      <c r="E87" s="1" t="s">
        <v>30</v>
      </c>
      <c r="F87" s="4" t="s">
        <v>152</v>
      </c>
      <c r="G87" s="1" t="s">
        <v>172</v>
      </c>
      <c r="H87" s="1">
        <v>12.766920000000001</v>
      </c>
      <c r="I87" s="5">
        <v>30.149560999999999</v>
      </c>
      <c r="J87" s="1">
        <v>25187.299999999996</v>
      </c>
      <c r="K87" s="1">
        <f t="shared" si="21"/>
        <v>25187.299999999996</v>
      </c>
      <c r="L87" s="1">
        <f t="shared" si="27"/>
        <v>0</v>
      </c>
      <c r="M87" s="1">
        <f>0/5</f>
        <v>0</v>
      </c>
      <c r="N87" s="1" t="s">
        <v>8</v>
      </c>
      <c r="O87" s="1">
        <v>0</v>
      </c>
      <c r="P87" s="1" t="s">
        <v>31</v>
      </c>
      <c r="Q87" s="1">
        <v>10951</v>
      </c>
      <c r="R87" s="1">
        <v>25187.299999999996</v>
      </c>
    </row>
    <row r="88" spans="1:18">
      <c r="A88" s="1">
        <f t="shared" si="26"/>
        <v>87</v>
      </c>
      <c r="B88" s="1" t="s">
        <v>289</v>
      </c>
      <c r="C88" s="1" t="s">
        <v>14</v>
      </c>
      <c r="D88" s="1" t="s">
        <v>22</v>
      </c>
      <c r="E88" s="1" t="s">
        <v>30</v>
      </c>
      <c r="F88" s="4" t="s">
        <v>152</v>
      </c>
      <c r="G88" s="1" t="s">
        <v>172</v>
      </c>
      <c r="H88" s="1">
        <v>12.766920000000001</v>
      </c>
      <c r="I88" s="5">
        <v>30.149560999999999</v>
      </c>
      <c r="J88" s="1">
        <v>25187.299999999996</v>
      </c>
      <c r="K88" s="1">
        <f t="shared" si="21"/>
        <v>25187.299999999996</v>
      </c>
      <c r="L88" s="1">
        <f t="shared" ref="L88:L92" si="29">M88*J88</f>
        <v>0</v>
      </c>
      <c r="M88" s="1">
        <f t="shared" ref="M88:M91" si="30">0/5</f>
        <v>0</v>
      </c>
      <c r="N88" s="1" t="s">
        <v>8</v>
      </c>
      <c r="O88" s="1">
        <v>0</v>
      </c>
      <c r="P88" s="1" t="s">
        <v>31</v>
      </c>
      <c r="Q88" s="1">
        <v>10951</v>
      </c>
      <c r="R88" s="1">
        <v>25187.299999999996</v>
      </c>
    </row>
    <row r="89" spans="1:18">
      <c r="A89" s="1">
        <f t="shared" si="26"/>
        <v>88</v>
      </c>
      <c r="B89" s="1" t="s">
        <v>289</v>
      </c>
      <c r="C89" s="1" t="s">
        <v>14</v>
      </c>
      <c r="D89" s="1" t="s">
        <v>22</v>
      </c>
      <c r="E89" s="1" t="s">
        <v>30</v>
      </c>
      <c r="F89" s="4" t="s">
        <v>152</v>
      </c>
      <c r="G89" s="1" t="s">
        <v>172</v>
      </c>
      <c r="H89" s="1">
        <v>12.766920000000001</v>
      </c>
      <c r="I89" s="5">
        <v>30.149560999999999</v>
      </c>
      <c r="J89" s="1">
        <v>25187.299999999996</v>
      </c>
      <c r="K89" s="1">
        <f t="shared" si="21"/>
        <v>25187.299999999996</v>
      </c>
      <c r="L89" s="1">
        <f t="shared" si="29"/>
        <v>0</v>
      </c>
      <c r="M89" s="1">
        <f t="shared" si="30"/>
        <v>0</v>
      </c>
      <c r="N89" s="1" t="s">
        <v>8</v>
      </c>
      <c r="O89" s="1">
        <v>0</v>
      </c>
      <c r="P89" s="1" t="s">
        <v>31</v>
      </c>
      <c r="Q89" s="1">
        <v>10951</v>
      </c>
      <c r="R89" s="1">
        <v>25187.299999999996</v>
      </c>
    </row>
    <row r="90" spans="1:18">
      <c r="A90" s="1">
        <f t="shared" si="26"/>
        <v>89</v>
      </c>
      <c r="B90" s="1" t="s">
        <v>289</v>
      </c>
      <c r="C90" s="1" t="s">
        <v>14</v>
      </c>
      <c r="D90" s="1" t="s">
        <v>22</v>
      </c>
      <c r="E90" s="1" t="s">
        <v>30</v>
      </c>
      <c r="F90" s="4" t="s">
        <v>152</v>
      </c>
      <c r="G90" s="1" t="s">
        <v>172</v>
      </c>
      <c r="H90" s="1">
        <v>12.766920000000001</v>
      </c>
      <c r="I90" s="5">
        <v>30.149560999999999</v>
      </c>
      <c r="J90" s="1">
        <v>25187.299999999996</v>
      </c>
      <c r="K90" s="1">
        <f t="shared" si="21"/>
        <v>25187.299999999996</v>
      </c>
      <c r="L90" s="1">
        <f t="shared" si="29"/>
        <v>0</v>
      </c>
      <c r="M90" s="1">
        <f t="shared" si="30"/>
        <v>0</v>
      </c>
      <c r="N90" s="1" t="s">
        <v>8</v>
      </c>
      <c r="O90" s="1">
        <v>0</v>
      </c>
      <c r="P90" s="1" t="s">
        <v>31</v>
      </c>
      <c r="Q90" s="1">
        <v>10951</v>
      </c>
      <c r="R90" s="1">
        <v>25187.299999999996</v>
      </c>
    </row>
    <row r="91" spans="1:18">
      <c r="A91" s="1">
        <f t="shared" si="26"/>
        <v>90</v>
      </c>
      <c r="B91" s="1" t="s">
        <v>289</v>
      </c>
      <c r="C91" s="1" t="s">
        <v>14</v>
      </c>
      <c r="D91" s="1" t="s">
        <v>22</v>
      </c>
      <c r="E91" s="1" t="s">
        <v>30</v>
      </c>
      <c r="F91" s="4" t="s">
        <v>152</v>
      </c>
      <c r="G91" s="1" t="s">
        <v>172</v>
      </c>
      <c r="H91" s="1">
        <v>12.766920000000001</v>
      </c>
      <c r="I91" s="5">
        <v>30.149560999999999</v>
      </c>
      <c r="J91" s="1">
        <v>25187.299999999996</v>
      </c>
      <c r="K91" s="1">
        <f t="shared" si="21"/>
        <v>25187.299999999996</v>
      </c>
      <c r="L91" s="1">
        <f t="shared" si="29"/>
        <v>0</v>
      </c>
      <c r="M91" s="1">
        <f t="shared" si="30"/>
        <v>0</v>
      </c>
      <c r="N91" s="1" t="s">
        <v>8</v>
      </c>
      <c r="O91" s="1">
        <v>0</v>
      </c>
      <c r="P91" s="1" t="s">
        <v>31</v>
      </c>
      <c r="Q91" s="1">
        <v>10951</v>
      </c>
      <c r="R91" s="1">
        <v>25187.299999999996</v>
      </c>
    </row>
    <row r="92" spans="1:18">
      <c r="A92" s="1">
        <f t="shared" si="26"/>
        <v>91</v>
      </c>
      <c r="B92" s="1" t="s">
        <v>289</v>
      </c>
      <c r="C92" s="1" t="s">
        <v>14</v>
      </c>
      <c r="D92" s="1" t="s">
        <v>22</v>
      </c>
      <c r="E92" s="1" t="s">
        <v>30</v>
      </c>
      <c r="F92" s="4" t="s">
        <v>153</v>
      </c>
      <c r="G92" s="1" t="s">
        <v>173</v>
      </c>
      <c r="H92" s="1">
        <v>12.3576715</v>
      </c>
      <c r="I92" s="5">
        <v>29.237888999999999</v>
      </c>
      <c r="J92" s="1">
        <v>46837.2</v>
      </c>
      <c r="K92" s="1">
        <f t="shared" si="21"/>
        <v>43714.720000000001</v>
      </c>
      <c r="L92" s="1">
        <f t="shared" si="29"/>
        <v>3122.4799999999996</v>
      </c>
      <c r="M92" s="8">
        <f>1/15</f>
        <v>6.6666666666666666E-2</v>
      </c>
      <c r="N92" s="1" t="s">
        <v>8</v>
      </c>
      <c r="O92" s="1">
        <v>0</v>
      </c>
      <c r="P92" s="1" t="s">
        <v>31</v>
      </c>
      <c r="Q92" s="1">
        <v>20364</v>
      </c>
      <c r="R92" s="1">
        <v>46837.2</v>
      </c>
    </row>
    <row r="93" spans="1:18">
      <c r="A93" s="1">
        <f t="shared" si="26"/>
        <v>92</v>
      </c>
      <c r="B93" s="1" t="s">
        <v>289</v>
      </c>
      <c r="C93" s="1" t="s">
        <v>14</v>
      </c>
      <c r="D93" s="1" t="s">
        <v>22</v>
      </c>
      <c r="E93" s="1" t="s">
        <v>30</v>
      </c>
      <c r="F93" s="4" t="s">
        <v>153</v>
      </c>
      <c r="G93" s="1" t="s">
        <v>173</v>
      </c>
      <c r="H93" s="1">
        <v>12.3576715</v>
      </c>
      <c r="I93" s="5">
        <v>29.237888999999999</v>
      </c>
      <c r="J93" s="1">
        <v>46837.2</v>
      </c>
      <c r="K93" s="1">
        <f t="shared" si="21"/>
        <v>43714.720000000001</v>
      </c>
      <c r="L93" s="1">
        <f t="shared" ref="L93:L107" si="31">M93*J93</f>
        <v>3122.4799999999996</v>
      </c>
      <c r="M93" s="8">
        <f t="shared" ref="M93:M106" si="32">1/15</f>
        <v>6.6666666666666666E-2</v>
      </c>
      <c r="N93" s="1" t="s">
        <v>8</v>
      </c>
      <c r="O93" s="1">
        <v>1</v>
      </c>
      <c r="P93" s="1" t="s">
        <v>31</v>
      </c>
      <c r="Q93" s="1">
        <v>20364</v>
      </c>
      <c r="R93" s="1">
        <v>46837.2</v>
      </c>
    </row>
    <row r="94" spans="1:18">
      <c r="A94" s="1">
        <f t="shared" si="26"/>
        <v>93</v>
      </c>
      <c r="B94" s="1" t="s">
        <v>289</v>
      </c>
      <c r="C94" s="1" t="s">
        <v>14</v>
      </c>
      <c r="D94" s="1" t="s">
        <v>22</v>
      </c>
      <c r="E94" s="1" t="s">
        <v>30</v>
      </c>
      <c r="F94" s="4" t="s">
        <v>153</v>
      </c>
      <c r="G94" s="1" t="s">
        <v>173</v>
      </c>
      <c r="H94" s="1">
        <v>12.3576715</v>
      </c>
      <c r="I94" s="5">
        <v>29.237888999999999</v>
      </c>
      <c r="J94" s="1">
        <v>46837.2</v>
      </c>
      <c r="K94" s="1">
        <f t="shared" si="21"/>
        <v>43714.720000000001</v>
      </c>
      <c r="L94" s="1">
        <f t="shared" si="31"/>
        <v>3122.4799999999996</v>
      </c>
      <c r="M94" s="8">
        <f t="shared" si="32"/>
        <v>6.6666666666666666E-2</v>
      </c>
      <c r="N94" s="1" t="s">
        <v>8</v>
      </c>
      <c r="O94" s="1">
        <v>0</v>
      </c>
      <c r="P94" s="1" t="s">
        <v>31</v>
      </c>
      <c r="Q94" s="1">
        <v>20364</v>
      </c>
      <c r="R94" s="1">
        <v>46837.2</v>
      </c>
    </row>
    <row r="95" spans="1:18">
      <c r="A95" s="1">
        <f t="shared" si="26"/>
        <v>94</v>
      </c>
      <c r="B95" s="1" t="s">
        <v>289</v>
      </c>
      <c r="C95" s="1" t="s">
        <v>14</v>
      </c>
      <c r="D95" s="1" t="s">
        <v>22</v>
      </c>
      <c r="E95" s="1" t="s">
        <v>30</v>
      </c>
      <c r="F95" s="4" t="s">
        <v>153</v>
      </c>
      <c r="G95" s="1" t="s">
        <v>173</v>
      </c>
      <c r="H95" s="1">
        <v>12.3576715</v>
      </c>
      <c r="I95" s="5">
        <v>29.237888999999999</v>
      </c>
      <c r="J95" s="1">
        <v>46837.2</v>
      </c>
      <c r="K95" s="1">
        <f t="shared" si="21"/>
        <v>43714.720000000001</v>
      </c>
      <c r="L95" s="1">
        <f t="shared" si="31"/>
        <v>3122.4799999999996</v>
      </c>
      <c r="M95" s="8">
        <f t="shared" si="32"/>
        <v>6.6666666666666666E-2</v>
      </c>
      <c r="N95" s="1" t="s">
        <v>8</v>
      </c>
      <c r="O95" s="1">
        <v>0</v>
      </c>
      <c r="P95" s="1" t="s">
        <v>31</v>
      </c>
      <c r="Q95" s="1">
        <v>20364</v>
      </c>
      <c r="R95" s="1">
        <v>46837.2</v>
      </c>
    </row>
    <row r="96" spans="1:18">
      <c r="A96" s="1">
        <f t="shared" si="26"/>
        <v>95</v>
      </c>
      <c r="B96" s="1" t="s">
        <v>289</v>
      </c>
      <c r="C96" s="1" t="s">
        <v>14</v>
      </c>
      <c r="D96" s="1" t="s">
        <v>22</v>
      </c>
      <c r="E96" s="1" t="s">
        <v>30</v>
      </c>
      <c r="F96" s="4" t="s">
        <v>153</v>
      </c>
      <c r="G96" s="1" t="s">
        <v>173</v>
      </c>
      <c r="H96" s="1">
        <v>12.3576715</v>
      </c>
      <c r="I96" s="5">
        <v>29.237888999999999</v>
      </c>
      <c r="J96" s="1">
        <v>46837.2</v>
      </c>
      <c r="K96" s="1">
        <f t="shared" si="21"/>
        <v>43714.720000000001</v>
      </c>
      <c r="L96" s="1">
        <f t="shared" si="31"/>
        <v>3122.4799999999996</v>
      </c>
      <c r="M96" s="8">
        <f t="shared" si="32"/>
        <v>6.6666666666666666E-2</v>
      </c>
      <c r="N96" s="1" t="s">
        <v>8</v>
      </c>
      <c r="O96" s="1">
        <v>0</v>
      </c>
      <c r="P96" s="1" t="s">
        <v>31</v>
      </c>
      <c r="Q96" s="1">
        <v>20364</v>
      </c>
      <c r="R96" s="1">
        <v>46837.2</v>
      </c>
    </row>
    <row r="97" spans="1:18">
      <c r="A97" s="1">
        <f t="shared" si="26"/>
        <v>96</v>
      </c>
      <c r="B97" s="1" t="s">
        <v>289</v>
      </c>
      <c r="C97" s="1" t="s">
        <v>14</v>
      </c>
      <c r="D97" s="1" t="s">
        <v>22</v>
      </c>
      <c r="E97" s="1" t="s">
        <v>30</v>
      </c>
      <c r="F97" s="4" t="s">
        <v>153</v>
      </c>
      <c r="G97" s="1" t="s">
        <v>173</v>
      </c>
      <c r="H97" s="1">
        <v>12.3576715</v>
      </c>
      <c r="I97" s="5">
        <v>29.237888999999999</v>
      </c>
      <c r="J97" s="1">
        <v>46837.2</v>
      </c>
      <c r="K97" s="1">
        <f t="shared" si="21"/>
        <v>43714.720000000001</v>
      </c>
      <c r="L97" s="1">
        <f t="shared" si="31"/>
        <v>3122.4799999999996</v>
      </c>
      <c r="M97" s="8">
        <f t="shared" si="32"/>
        <v>6.6666666666666666E-2</v>
      </c>
      <c r="N97" s="1" t="s">
        <v>8</v>
      </c>
      <c r="O97" s="1">
        <v>0</v>
      </c>
      <c r="P97" s="1" t="s">
        <v>31</v>
      </c>
      <c r="Q97" s="1">
        <v>20364</v>
      </c>
      <c r="R97" s="1">
        <v>46837.2</v>
      </c>
    </row>
    <row r="98" spans="1:18">
      <c r="A98" s="1">
        <f t="shared" si="26"/>
        <v>97</v>
      </c>
      <c r="B98" s="1" t="s">
        <v>289</v>
      </c>
      <c r="C98" s="1" t="s">
        <v>14</v>
      </c>
      <c r="D98" s="1" t="s">
        <v>22</v>
      </c>
      <c r="E98" s="1" t="s">
        <v>30</v>
      </c>
      <c r="F98" s="4" t="s">
        <v>153</v>
      </c>
      <c r="G98" s="1" t="s">
        <v>173</v>
      </c>
      <c r="H98" s="1">
        <v>12.3576715</v>
      </c>
      <c r="I98" s="5">
        <v>29.237888999999999</v>
      </c>
      <c r="J98" s="1">
        <v>46837.2</v>
      </c>
      <c r="K98" s="1">
        <f t="shared" si="21"/>
        <v>43714.720000000001</v>
      </c>
      <c r="L98" s="1">
        <f t="shared" si="31"/>
        <v>3122.4799999999996</v>
      </c>
      <c r="M98" s="8">
        <f t="shared" si="32"/>
        <v>6.6666666666666666E-2</v>
      </c>
      <c r="N98" s="1" t="s">
        <v>8</v>
      </c>
      <c r="O98" s="1">
        <v>0</v>
      </c>
      <c r="P98" s="1" t="s">
        <v>31</v>
      </c>
      <c r="Q98" s="1">
        <v>20364</v>
      </c>
      <c r="R98" s="1">
        <v>46837.2</v>
      </c>
    </row>
    <row r="99" spans="1:18">
      <c r="A99" s="1">
        <f t="shared" si="26"/>
        <v>98</v>
      </c>
      <c r="B99" s="1" t="s">
        <v>289</v>
      </c>
      <c r="C99" s="1" t="s">
        <v>14</v>
      </c>
      <c r="D99" s="1" t="s">
        <v>22</v>
      </c>
      <c r="E99" s="1" t="s">
        <v>30</v>
      </c>
      <c r="F99" s="4" t="s">
        <v>153</v>
      </c>
      <c r="G99" s="1" t="s">
        <v>173</v>
      </c>
      <c r="H99" s="1">
        <v>12.3576715</v>
      </c>
      <c r="I99" s="5">
        <v>29.237888999999999</v>
      </c>
      <c r="J99" s="1">
        <v>46837.2</v>
      </c>
      <c r="K99" s="1">
        <f t="shared" si="21"/>
        <v>43714.720000000001</v>
      </c>
      <c r="L99" s="1">
        <f t="shared" si="31"/>
        <v>3122.4799999999996</v>
      </c>
      <c r="M99" s="8">
        <f t="shared" si="32"/>
        <v>6.6666666666666666E-2</v>
      </c>
      <c r="N99" s="1" t="s">
        <v>8</v>
      </c>
      <c r="O99" s="1">
        <v>0</v>
      </c>
      <c r="P99" s="1" t="s">
        <v>31</v>
      </c>
      <c r="Q99" s="1">
        <v>20364</v>
      </c>
      <c r="R99" s="1">
        <v>46837.2</v>
      </c>
    </row>
    <row r="100" spans="1:18">
      <c r="A100" s="1">
        <f t="shared" si="26"/>
        <v>99</v>
      </c>
      <c r="B100" s="1" t="s">
        <v>289</v>
      </c>
      <c r="C100" s="1" t="s">
        <v>14</v>
      </c>
      <c r="D100" s="1" t="s">
        <v>22</v>
      </c>
      <c r="E100" s="1" t="s">
        <v>30</v>
      </c>
      <c r="F100" s="4" t="s">
        <v>153</v>
      </c>
      <c r="G100" s="1" t="s">
        <v>173</v>
      </c>
      <c r="H100" s="1">
        <v>12.3576715</v>
      </c>
      <c r="I100" s="5">
        <v>29.237888999999999</v>
      </c>
      <c r="J100" s="1">
        <v>46837.2</v>
      </c>
      <c r="K100" s="1">
        <f t="shared" si="21"/>
        <v>43714.720000000001</v>
      </c>
      <c r="L100" s="1">
        <f t="shared" si="31"/>
        <v>3122.4799999999996</v>
      </c>
      <c r="M100" s="8">
        <f t="shared" si="32"/>
        <v>6.6666666666666666E-2</v>
      </c>
      <c r="N100" s="1" t="s">
        <v>8</v>
      </c>
      <c r="O100" s="1">
        <v>0</v>
      </c>
      <c r="P100" s="1" t="s">
        <v>31</v>
      </c>
      <c r="Q100" s="1">
        <v>20364</v>
      </c>
      <c r="R100" s="1">
        <v>46837.2</v>
      </c>
    </row>
    <row r="101" spans="1:18">
      <c r="A101" s="1">
        <f t="shared" si="26"/>
        <v>100</v>
      </c>
      <c r="B101" s="1" t="s">
        <v>289</v>
      </c>
      <c r="C101" s="1" t="s">
        <v>14</v>
      </c>
      <c r="D101" s="1" t="s">
        <v>22</v>
      </c>
      <c r="E101" s="1" t="s">
        <v>30</v>
      </c>
      <c r="F101" s="4" t="s">
        <v>153</v>
      </c>
      <c r="G101" s="1" t="s">
        <v>173</v>
      </c>
      <c r="H101" s="1">
        <v>12.3576715</v>
      </c>
      <c r="I101" s="5">
        <v>29.237888999999999</v>
      </c>
      <c r="J101" s="1">
        <v>46837.2</v>
      </c>
      <c r="K101" s="1">
        <f t="shared" si="21"/>
        <v>43714.720000000001</v>
      </c>
      <c r="L101" s="1">
        <f t="shared" si="31"/>
        <v>3122.4799999999996</v>
      </c>
      <c r="M101" s="8">
        <f t="shared" si="32"/>
        <v>6.6666666666666666E-2</v>
      </c>
      <c r="N101" s="1" t="s">
        <v>8</v>
      </c>
      <c r="O101" s="1">
        <v>0</v>
      </c>
      <c r="P101" s="1" t="s">
        <v>31</v>
      </c>
      <c r="Q101" s="1">
        <v>20364</v>
      </c>
      <c r="R101" s="1">
        <v>46837.2</v>
      </c>
    </row>
    <row r="102" spans="1:18">
      <c r="A102" s="1">
        <f t="shared" si="26"/>
        <v>101</v>
      </c>
      <c r="B102" s="1" t="s">
        <v>289</v>
      </c>
      <c r="C102" s="1" t="s">
        <v>14</v>
      </c>
      <c r="D102" s="1" t="s">
        <v>22</v>
      </c>
      <c r="E102" s="1" t="s">
        <v>30</v>
      </c>
      <c r="F102" s="4" t="s">
        <v>153</v>
      </c>
      <c r="G102" s="1" t="s">
        <v>173</v>
      </c>
      <c r="H102" s="1">
        <v>12.3576715</v>
      </c>
      <c r="I102" s="5">
        <v>29.237888999999999</v>
      </c>
      <c r="J102" s="1">
        <v>46837.2</v>
      </c>
      <c r="K102" s="1">
        <f t="shared" si="21"/>
        <v>43714.720000000001</v>
      </c>
      <c r="L102" s="1">
        <f t="shared" si="31"/>
        <v>3122.4799999999996</v>
      </c>
      <c r="M102" s="8">
        <f t="shared" si="32"/>
        <v>6.6666666666666666E-2</v>
      </c>
      <c r="N102" s="1" t="s">
        <v>8</v>
      </c>
      <c r="O102" s="1">
        <v>0</v>
      </c>
      <c r="P102" s="1" t="s">
        <v>31</v>
      </c>
      <c r="Q102" s="1">
        <v>20364</v>
      </c>
      <c r="R102" s="1">
        <v>46837.2</v>
      </c>
    </row>
    <row r="103" spans="1:18">
      <c r="A103" s="1">
        <f t="shared" si="26"/>
        <v>102</v>
      </c>
      <c r="B103" s="1" t="s">
        <v>289</v>
      </c>
      <c r="C103" s="1" t="s">
        <v>14</v>
      </c>
      <c r="D103" s="1" t="s">
        <v>22</v>
      </c>
      <c r="E103" s="1" t="s">
        <v>30</v>
      </c>
      <c r="F103" s="4" t="s">
        <v>153</v>
      </c>
      <c r="G103" s="1" t="s">
        <v>173</v>
      </c>
      <c r="H103" s="1">
        <v>12.3576715</v>
      </c>
      <c r="I103" s="5">
        <v>29.237888999999999</v>
      </c>
      <c r="J103" s="1">
        <v>46837.2</v>
      </c>
      <c r="K103" s="1">
        <f t="shared" si="21"/>
        <v>43714.720000000001</v>
      </c>
      <c r="L103" s="1">
        <f t="shared" si="31"/>
        <v>3122.4799999999996</v>
      </c>
      <c r="M103" s="8">
        <f t="shared" si="32"/>
        <v>6.6666666666666666E-2</v>
      </c>
      <c r="N103" s="1" t="s">
        <v>8</v>
      </c>
      <c r="O103" s="1">
        <v>0</v>
      </c>
      <c r="P103" s="1" t="s">
        <v>31</v>
      </c>
      <c r="Q103" s="1">
        <v>20364</v>
      </c>
      <c r="R103" s="1">
        <v>46837.2</v>
      </c>
    </row>
    <row r="104" spans="1:18">
      <c r="A104" s="1">
        <f t="shared" si="26"/>
        <v>103</v>
      </c>
      <c r="B104" s="1" t="s">
        <v>289</v>
      </c>
      <c r="C104" s="1" t="s">
        <v>14</v>
      </c>
      <c r="D104" s="1" t="s">
        <v>22</v>
      </c>
      <c r="E104" s="1" t="s">
        <v>30</v>
      </c>
      <c r="F104" s="4" t="s">
        <v>153</v>
      </c>
      <c r="G104" s="1" t="s">
        <v>173</v>
      </c>
      <c r="H104" s="1">
        <v>12.3576715</v>
      </c>
      <c r="I104" s="5">
        <v>29.237888999999999</v>
      </c>
      <c r="J104" s="1">
        <v>46837.2</v>
      </c>
      <c r="K104" s="1">
        <f t="shared" si="21"/>
        <v>43714.720000000001</v>
      </c>
      <c r="L104" s="1">
        <f t="shared" si="31"/>
        <v>3122.4799999999996</v>
      </c>
      <c r="M104" s="8">
        <f t="shared" si="32"/>
        <v>6.6666666666666666E-2</v>
      </c>
      <c r="N104" s="1" t="s">
        <v>8</v>
      </c>
      <c r="O104" s="1">
        <v>0</v>
      </c>
      <c r="P104" s="1" t="s">
        <v>31</v>
      </c>
      <c r="Q104" s="1">
        <v>20364</v>
      </c>
      <c r="R104" s="1">
        <v>46837.2</v>
      </c>
    </row>
    <row r="105" spans="1:18">
      <c r="A105" s="1">
        <f t="shared" si="26"/>
        <v>104</v>
      </c>
      <c r="B105" s="1" t="s">
        <v>289</v>
      </c>
      <c r="C105" s="1" t="s">
        <v>14</v>
      </c>
      <c r="D105" s="1" t="s">
        <v>22</v>
      </c>
      <c r="E105" s="1" t="s">
        <v>30</v>
      </c>
      <c r="F105" s="4" t="s">
        <v>153</v>
      </c>
      <c r="G105" s="1" t="s">
        <v>173</v>
      </c>
      <c r="H105" s="1">
        <v>12.3576715</v>
      </c>
      <c r="I105" s="5">
        <v>29.237888999999999</v>
      </c>
      <c r="J105" s="1">
        <v>46837.2</v>
      </c>
      <c r="K105" s="1">
        <f t="shared" si="21"/>
        <v>43714.720000000001</v>
      </c>
      <c r="L105" s="1">
        <f t="shared" si="31"/>
        <v>3122.4799999999996</v>
      </c>
      <c r="M105" s="8">
        <f t="shared" si="32"/>
        <v>6.6666666666666666E-2</v>
      </c>
      <c r="N105" s="1" t="s">
        <v>8</v>
      </c>
      <c r="O105" s="1">
        <v>0</v>
      </c>
      <c r="P105" s="1" t="s">
        <v>31</v>
      </c>
      <c r="Q105" s="1">
        <v>20364</v>
      </c>
      <c r="R105" s="1">
        <v>46837.2</v>
      </c>
    </row>
    <row r="106" spans="1:18">
      <c r="A106" s="1">
        <f t="shared" si="26"/>
        <v>105</v>
      </c>
      <c r="B106" s="1" t="s">
        <v>289</v>
      </c>
      <c r="C106" s="1" t="s">
        <v>14</v>
      </c>
      <c r="D106" s="1" t="s">
        <v>22</v>
      </c>
      <c r="E106" s="1" t="s">
        <v>30</v>
      </c>
      <c r="F106" s="4" t="s">
        <v>153</v>
      </c>
      <c r="G106" s="1" t="s">
        <v>173</v>
      </c>
      <c r="H106" s="1">
        <v>12.3576715</v>
      </c>
      <c r="I106" s="5">
        <v>29.237888999999999</v>
      </c>
      <c r="J106" s="1">
        <v>46837.2</v>
      </c>
      <c r="K106" s="1">
        <f t="shared" si="21"/>
        <v>43714.720000000001</v>
      </c>
      <c r="L106" s="1">
        <f t="shared" si="31"/>
        <v>3122.4799999999996</v>
      </c>
      <c r="M106" s="8">
        <f t="shared" si="32"/>
        <v>6.6666666666666666E-2</v>
      </c>
      <c r="N106" s="1" t="s">
        <v>8</v>
      </c>
      <c r="O106" s="1">
        <v>0</v>
      </c>
      <c r="P106" s="1" t="s">
        <v>31</v>
      </c>
      <c r="Q106" s="1">
        <v>20364</v>
      </c>
      <c r="R106" s="1">
        <v>46837.2</v>
      </c>
    </row>
    <row r="107" spans="1:18">
      <c r="A107" s="1">
        <f t="shared" si="26"/>
        <v>106</v>
      </c>
      <c r="B107" s="1" t="s">
        <v>289</v>
      </c>
      <c r="C107" s="1" t="s">
        <v>14</v>
      </c>
      <c r="D107" s="1" t="s">
        <v>22</v>
      </c>
      <c r="E107" s="1" t="s">
        <v>30</v>
      </c>
      <c r="F107" s="4" t="s">
        <v>154</v>
      </c>
      <c r="G107" s="1" t="s">
        <v>174</v>
      </c>
      <c r="H107" s="1">
        <v>13.089984400000001</v>
      </c>
      <c r="I107" s="5">
        <v>27.942474300000001</v>
      </c>
      <c r="J107" s="1">
        <v>30921.199999999997</v>
      </c>
      <c r="K107" s="1">
        <f t="shared" si="21"/>
        <v>30921.199999999997</v>
      </c>
      <c r="L107" s="1">
        <f t="shared" si="31"/>
        <v>0</v>
      </c>
      <c r="M107" s="1">
        <f>0/8</f>
        <v>0</v>
      </c>
      <c r="N107" s="1" t="s">
        <v>8</v>
      </c>
      <c r="O107" s="1">
        <v>0</v>
      </c>
      <c r="P107" s="1" t="s">
        <v>31</v>
      </c>
      <c r="Q107" s="1">
        <v>13444</v>
      </c>
      <c r="R107" s="1">
        <v>30921.199999999997</v>
      </c>
    </row>
    <row r="108" spans="1:18">
      <c r="A108" s="1">
        <f t="shared" si="26"/>
        <v>107</v>
      </c>
      <c r="B108" s="1" t="s">
        <v>289</v>
      </c>
      <c r="C108" s="1" t="s">
        <v>14</v>
      </c>
      <c r="D108" s="1" t="s">
        <v>22</v>
      </c>
      <c r="E108" s="1" t="s">
        <v>30</v>
      </c>
      <c r="F108" s="4" t="s">
        <v>154</v>
      </c>
      <c r="G108" s="1" t="s">
        <v>174</v>
      </c>
      <c r="H108" s="1">
        <v>13.089984400000001</v>
      </c>
      <c r="I108" s="5">
        <v>27.942474300000001</v>
      </c>
      <c r="J108" s="1">
        <v>30921.199999999997</v>
      </c>
      <c r="K108" s="1">
        <f t="shared" si="21"/>
        <v>30921.199999999997</v>
      </c>
      <c r="L108" s="1">
        <f t="shared" ref="L108:L115" si="33">M108*J108</f>
        <v>0</v>
      </c>
      <c r="M108" s="1">
        <f t="shared" ref="M108:M114" si="34">0/8</f>
        <v>0</v>
      </c>
      <c r="N108" s="1" t="s">
        <v>8</v>
      </c>
      <c r="O108" s="1">
        <v>0</v>
      </c>
      <c r="P108" s="1" t="s">
        <v>31</v>
      </c>
      <c r="Q108" s="1">
        <v>13444</v>
      </c>
      <c r="R108" s="1">
        <v>30921.199999999997</v>
      </c>
    </row>
    <row r="109" spans="1:18">
      <c r="A109" s="1">
        <f t="shared" si="26"/>
        <v>108</v>
      </c>
      <c r="B109" s="1" t="s">
        <v>289</v>
      </c>
      <c r="C109" s="1" t="s">
        <v>14</v>
      </c>
      <c r="D109" s="1" t="s">
        <v>22</v>
      </c>
      <c r="E109" s="1" t="s">
        <v>30</v>
      </c>
      <c r="F109" s="4" t="s">
        <v>154</v>
      </c>
      <c r="G109" s="1" t="s">
        <v>174</v>
      </c>
      <c r="H109" s="1">
        <v>13.089984400000001</v>
      </c>
      <c r="I109" s="5">
        <v>27.942474300000001</v>
      </c>
      <c r="J109" s="1">
        <v>30921.199999999997</v>
      </c>
      <c r="K109" s="1">
        <f t="shared" si="21"/>
        <v>30921.199999999997</v>
      </c>
      <c r="L109" s="1">
        <f t="shared" si="33"/>
        <v>0</v>
      </c>
      <c r="M109" s="1">
        <f t="shared" si="34"/>
        <v>0</v>
      </c>
      <c r="N109" s="1" t="s">
        <v>8</v>
      </c>
      <c r="O109" s="1">
        <v>0</v>
      </c>
      <c r="P109" s="1" t="s">
        <v>31</v>
      </c>
      <c r="Q109" s="1">
        <v>13444</v>
      </c>
      <c r="R109" s="1">
        <v>30921.199999999997</v>
      </c>
    </row>
    <row r="110" spans="1:18">
      <c r="A110" s="1">
        <f t="shared" si="26"/>
        <v>109</v>
      </c>
      <c r="B110" s="1" t="s">
        <v>289</v>
      </c>
      <c r="C110" s="1" t="s">
        <v>14</v>
      </c>
      <c r="D110" s="1" t="s">
        <v>22</v>
      </c>
      <c r="E110" s="1" t="s">
        <v>30</v>
      </c>
      <c r="F110" s="4" t="s">
        <v>154</v>
      </c>
      <c r="G110" s="1" t="s">
        <v>174</v>
      </c>
      <c r="H110" s="1">
        <v>13.089984400000001</v>
      </c>
      <c r="I110" s="5">
        <v>27.942474300000001</v>
      </c>
      <c r="J110" s="1">
        <v>30921.199999999997</v>
      </c>
      <c r="K110" s="1">
        <f t="shared" si="21"/>
        <v>30921.199999999997</v>
      </c>
      <c r="L110" s="1">
        <f t="shared" si="33"/>
        <v>0</v>
      </c>
      <c r="M110" s="1">
        <f t="shared" si="34"/>
        <v>0</v>
      </c>
      <c r="N110" s="1" t="s">
        <v>8</v>
      </c>
      <c r="O110" s="1">
        <v>0</v>
      </c>
      <c r="P110" s="1" t="s">
        <v>31</v>
      </c>
      <c r="Q110" s="1">
        <v>13444</v>
      </c>
      <c r="R110" s="1">
        <v>30921.199999999997</v>
      </c>
    </row>
    <row r="111" spans="1:18">
      <c r="A111" s="1">
        <f t="shared" si="26"/>
        <v>110</v>
      </c>
      <c r="B111" s="1" t="s">
        <v>289</v>
      </c>
      <c r="C111" s="1" t="s">
        <v>14</v>
      </c>
      <c r="D111" s="1" t="s">
        <v>22</v>
      </c>
      <c r="E111" s="1" t="s">
        <v>30</v>
      </c>
      <c r="F111" s="4" t="s">
        <v>154</v>
      </c>
      <c r="G111" s="1" t="s">
        <v>174</v>
      </c>
      <c r="H111" s="1">
        <v>13.089984400000001</v>
      </c>
      <c r="I111" s="5">
        <v>27.942474300000001</v>
      </c>
      <c r="J111" s="1">
        <v>30921.199999999997</v>
      </c>
      <c r="K111" s="1">
        <f t="shared" si="21"/>
        <v>30921.199999999997</v>
      </c>
      <c r="L111" s="1">
        <f t="shared" si="33"/>
        <v>0</v>
      </c>
      <c r="M111" s="1">
        <f t="shared" si="34"/>
        <v>0</v>
      </c>
      <c r="N111" s="1" t="s">
        <v>8</v>
      </c>
      <c r="O111" s="1">
        <v>0</v>
      </c>
      <c r="P111" s="1" t="s">
        <v>31</v>
      </c>
      <c r="Q111" s="1">
        <v>13444</v>
      </c>
      <c r="R111" s="1">
        <v>30921.199999999997</v>
      </c>
    </row>
    <row r="112" spans="1:18">
      <c r="A112" s="1">
        <f t="shared" si="26"/>
        <v>111</v>
      </c>
      <c r="B112" s="1" t="s">
        <v>289</v>
      </c>
      <c r="C112" s="1" t="s">
        <v>14</v>
      </c>
      <c r="D112" s="1" t="s">
        <v>22</v>
      </c>
      <c r="E112" s="1" t="s">
        <v>30</v>
      </c>
      <c r="F112" s="4" t="s">
        <v>154</v>
      </c>
      <c r="G112" s="1" t="s">
        <v>174</v>
      </c>
      <c r="H112" s="1">
        <v>13.089984400000001</v>
      </c>
      <c r="I112" s="5">
        <v>27.942474300000001</v>
      </c>
      <c r="J112" s="1">
        <v>30921.199999999997</v>
      </c>
      <c r="K112" s="1">
        <f t="shared" si="21"/>
        <v>30921.199999999997</v>
      </c>
      <c r="L112" s="1">
        <f t="shared" si="33"/>
        <v>0</v>
      </c>
      <c r="M112" s="1">
        <f t="shared" si="34"/>
        <v>0</v>
      </c>
      <c r="N112" s="1" t="s">
        <v>8</v>
      </c>
      <c r="O112" s="1">
        <v>0</v>
      </c>
      <c r="P112" s="1" t="s">
        <v>31</v>
      </c>
      <c r="Q112" s="1">
        <v>13444</v>
      </c>
      <c r="R112" s="1">
        <v>30921.199999999997</v>
      </c>
    </row>
    <row r="113" spans="1:18">
      <c r="A113" s="1">
        <f t="shared" si="26"/>
        <v>112</v>
      </c>
      <c r="B113" s="1" t="s">
        <v>289</v>
      </c>
      <c r="C113" s="1" t="s">
        <v>14</v>
      </c>
      <c r="D113" s="1" t="s">
        <v>22</v>
      </c>
      <c r="E113" s="1" t="s">
        <v>30</v>
      </c>
      <c r="F113" s="4" t="s">
        <v>154</v>
      </c>
      <c r="G113" s="1" t="s">
        <v>174</v>
      </c>
      <c r="H113" s="1">
        <v>13.089984400000001</v>
      </c>
      <c r="I113" s="5">
        <v>27.942474300000001</v>
      </c>
      <c r="J113" s="1">
        <v>30921.199999999997</v>
      </c>
      <c r="K113" s="1">
        <f t="shared" si="21"/>
        <v>30921.199999999997</v>
      </c>
      <c r="L113" s="1">
        <f t="shared" si="33"/>
        <v>0</v>
      </c>
      <c r="M113" s="1">
        <f t="shared" si="34"/>
        <v>0</v>
      </c>
      <c r="N113" s="1" t="s">
        <v>8</v>
      </c>
      <c r="O113" s="1">
        <v>0</v>
      </c>
      <c r="P113" s="1" t="s">
        <v>31</v>
      </c>
      <c r="Q113" s="1">
        <v>13444</v>
      </c>
      <c r="R113" s="1">
        <v>30921.199999999997</v>
      </c>
    </row>
    <row r="114" spans="1:18">
      <c r="A114" s="1">
        <f t="shared" si="26"/>
        <v>113</v>
      </c>
      <c r="B114" s="1" t="s">
        <v>289</v>
      </c>
      <c r="C114" s="1" t="s">
        <v>14</v>
      </c>
      <c r="D114" s="1" t="s">
        <v>22</v>
      </c>
      <c r="E114" s="1" t="s">
        <v>30</v>
      </c>
      <c r="F114" s="4" t="s">
        <v>154</v>
      </c>
      <c r="G114" s="1" t="s">
        <v>174</v>
      </c>
      <c r="H114" s="1">
        <v>13.089984400000001</v>
      </c>
      <c r="I114" s="5">
        <v>27.942474300000001</v>
      </c>
      <c r="J114" s="1">
        <v>30921.199999999997</v>
      </c>
      <c r="K114" s="1">
        <f t="shared" si="21"/>
        <v>30921.199999999997</v>
      </c>
      <c r="L114" s="1">
        <f t="shared" si="33"/>
        <v>0</v>
      </c>
      <c r="M114" s="1">
        <f t="shared" si="34"/>
        <v>0</v>
      </c>
      <c r="N114" s="1" t="s">
        <v>8</v>
      </c>
      <c r="O114" s="1">
        <v>0</v>
      </c>
      <c r="P114" s="1" t="s">
        <v>31</v>
      </c>
      <c r="Q114" s="1">
        <v>13444</v>
      </c>
      <c r="R114" s="1">
        <v>30921.199999999997</v>
      </c>
    </row>
    <row r="115" spans="1:18">
      <c r="A115" s="1">
        <f t="shared" si="26"/>
        <v>114</v>
      </c>
      <c r="B115" s="1" t="s">
        <v>289</v>
      </c>
      <c r="C115" s="1" t="s">
        <v>14</v>
      </c>
      <c r="D115" s="1" t="s">
        <v>22</v>
      </c>
      <c r="E115" s="1" t="s">
        <v>30</v>
      </c>
      <c r="F115" s="4" t="s">
        <v>154</v>
      </c>
      <c r="G115" s="10" t="s">
        <v>175</v>
      </c>
      <c r="I115" s="5"/>
      <c r="J115" s="1">
        <v>31215.599999999995</v>
      </c>
      <c r="K115" s="1">
        <f t="shared" si="21"/>
        <v>31215.599999999995</v>
      </c>
      <c r="L115" s="1">
        <f t="shared" si="33"/>
        <v>0</v>
      </c>
      <c r="M115" s="1">
        <f>0/7</f>
        <v>0</v>
      </c>
      <c r="N115" s="1" t="s">
        <v>8</v>
      </c>
      <c r="O115" s="1">
        <v>0</v>
      </c>
      <c r="P115" s="1" t="s">
        <v>31</v>
      </c>
      <c r="Q115" s="1">
        <v>13572</v>
      </c>
      <c r="R115" s="1">
        <v>31215.599999999995</v>
      </c>
    </row>
    <row r="116" spans="1:18">
      <c r="A116" s="1">
        <f t="shared" si="26"/>
        <v>115</v>
      </c>
      <c r="B116" s="1" t="s">
        <v>289</v>
      </c>
      <c r="C116" s="1" t="s">
        <v>14</v>
      </c>
      <c r="D116" s="1" t="s">
        <v>22</v>
      </c>
      <c r="E116" s="1" t="s">
        <v>30</v>
      </c>
      <c r="F116" s="4" t="s">
        <v>154</v>
      </c>
      <c r="G116" s="10" t="s">
        <v>175</v>
      </c>
      <c r="I116" s="5"/>
      <c r="J116" s="1">
        <v>31215.599999999995</v>
      </c>
      <c r="K116" s="1">
        <f t="shared" si="21"/>
        <v>31215.599999999995</v>
      </c>
      <c r="L116" s="1">
        <f t="shared" ref="L116:L122" si="35">M116*J116</f>
        <v>0</v>
      </c>
      <c r="M116" s="1">
        <f t="shared" ref="M116:M121" si="36">0/7</f>
        <v>0</v>
      </c>
      <c r="N116" s="1" t="s">
        <v>8</v>
      </c>
      <c r="O116" s="1">
        <v>0</v>
      </c>
      <c r="P116" s="1" t="s">
        <v>31</v>
      </c>
      <c r="Q116" s="1">
        <v>13572</v>
      </c>
      <c r="R116" s="1">
        <v>31215.599999999995</v>
      </c>
    </row>
    <row r="117" spans="1:18">
      <c r="A117" s="1">
        <f t="shared" si="26"/>
        <v>116</v>
      </c>
      <c r="B117" s="1" t="s">
        <v>289</v>
      </c>
      <c r="C117" s="1" t="s">
        <v>14</v>
      </c>
      <c r="D117" s="1" t="s">
        <v>22</v>
      </c>
      <c r="E117" s="1" t="s">
        <v>30</v>
      </c>
      <c r="F117" s="4" t="s">
        <v>154</v>
      </c>
      <c r="G117" s="10" t="s">
        <v>175</v>
      </c>
      <c r="I117" s="5"/>
      <c r="J117" s="1">
        <v>31215.599999999995</v>
      </c>
      <c r="K117" s="1">
        <f t="shared" si="21"/>
        <v>31215.599999999995</v>
      </c>
      <c r="L117" s="1">
        <f t="shared" si="35"/>
        <v>0</v>
      </c>
      <c r="M117" s="1">
        <f t="shared" si="36"/>
        <v>0</v>
      </c>
      <c r="N117" s="1" t="s">
        <v>8</v>
      </c>
      <c r="O117" s="1">
        <v>0</v>
      </c>
      <c r="P117" s="1" t="s">
        <v>31</v>
      </c>
      <c r="Q117" s="1">
        <v>13572</v>
      </c>
      <c r="R117" s="1">
        <v>31215.599999999995</v>
      </c>
    </row>
    <row r="118" spans="1:18">
      <c r="A118" s="1">
        <f t="shared" si="26"/>
        <v>117</v>
      </c>
      <c r="B118" s="1" t="s">
        <v>289</v>
      </c>
      <c r="C118" s="1" t="s">
        <v>14</v>
      </c>
      <c r="D118" s="1" t="s">
        <v>22</v>
      </c>
      <c r="E118" s="1" t="s">
        <v>30</v>
      </c>
      <c r="F118" s="4" t="s">
        <v>154</v>
      </c>
      <c r="G118" s="10" t="s">
        <v>175</v>
      </c>
      <c r="I118" s="5"/>
      <c r="J118" s="1">
        <v>31215.599999999995</v>
      </c>
      <c r="K118" s="1">
        <f t="shared" si="21"/>
        <v>31215.599999999995</v>
      </c>
      <c r="L118" s="1">
        <f t="shared" si="35"/>
        <v>0</v>
      </c>
      <c r="M118" s="1">
        <f t="shared" si="36"/>
        <v>0</v>
      </c>
      <c r="N118" s="1" t="s">
        <v>8</v>
      </c>
      <c r="O118" s="1">
        <v>0</v>
      </c>
      <c r="P118" s="1" t="s">
        <v>31</v>
      </c>
      <c r="Q118" s="1">
        <v>13572</v>
      </c>
      <c r="R118" s="1">
        <v>31215.599999999995</v>
      </c>
    </row>
    <row r="119" spans="1:18">
      <c r="A119" s="1">
        <f t="shared" si="26"/>
        <v>118</v>
      </c>
      <c r="B119" s="1" t="s">
        <v>289</v>
      </c>
      <c r="C119" s="1" t="s">
        <v>14</v>
      </c>
      <c r="D119" s="1" t="s">
        <v>22</v>
      </c>
      <c r="E119" s="1" t="s">
        <v>30</v>
      </c>
      <c r="F119" s="4" t="s">
        <v>154</v>
      </c>
      <c r="G119" s="10" t="s">
        <v>175</v>
      </c>
      <c r="I119" s="5"/>
      <c r="J119" s="1">
        <v>31215.599999999995</v>
      </c>
      <c r="K119" s="1">
        <f t="shared" si="21"/>
        <v>31215.599999999995</v>
      </c>
      <c r="L119" s="1">
        <f t="shared" si="35"/>
        <v>0</v>
      </c>
      <c r="M119" s="1">
        <f t="shared" si="36"/>
        <v>0</v>
      </c>
      <c r="N119" s="1" t="s">
        <v>8</v>
      </c>
      <c r="O119" s="1">
        <v>0</v>
      </c>
      <c r="P119" s="1" t="s">
        <v>31</v>
      </c>
      <c r="Q119" s="1">
        <v>13572</v>
      </c>
      <c r="R119" s="1">
        <v>31215.599999999995</v>
      </c>
    </row>
    <row r="120" spans="1:18">
      <c r="A120" s="1">
        <f t="shared" si="26"/>
        <v>119</v>
      </c>
      <c r="B120" s="1" t="s">
        <v>289</v>
      </c>
      <c r="C120" s="1" t="s">
        <v>14</v>
      </c>
      <c r="D120" s="1" t="s">
        <v>22</v>
      </c>
      <c r="E120" s="1" t="s">
        <v>30</v>
      </c>
      <c r="F120" s="4" t="s">
        <v>154</v>
      </c>
      <c r="G120" s="10" t="s">
        <v>175</v>
      </c>
      <c r="I120" s="5"/>
      <c r="J120" s="1">
        <v>31215.599999999995</v>
      </c>
      <c r="K120" s="1">
        <f t="shared" si="21"/>
        <v>31215.599999999995</v>
      </c>
      <c r="L120" s="1">
        <f t="shared" si="35"/>
        <v>0</v>
      </c>
      <c r="M120" s="1">
        <f t="shared" si="36"/>
        <v>0</v>
      </c>
      <c r="N120" s="1" t="s">
        <v>8</v>
      </c>
      <c r="O120" s="1">
        <v>0</v>
      </c>
      <c r="P120" s="1" t="s">
        <v>31</v>
      </c>
      <c r="Q120" s="1">
        <v>13572</v>
      </c>
      <c r="R120" s="1">
        <v>31215.599999999995</v>
      </c>
    </row>
    <row r="121" spans="1:18">
      <c r="A121" s="1">
        <f t="shared" si="26"/>
        <v>120</v>
      </c>
      <c r="B121" s="1" t="s">
        <v>289</v>
      </c>
      <c r="C121" s="1" t="s">
        <v>14</v>
      </c>
      <c r="D121" s="1" t="s">
        <v>22</v>
      </c>
      <c r="E121" s="1" t="s">
        <v>30</v>
      </c>
      <c r="F121" s="4" t="s">
        <v>154</v>
      </c>
      <c r="G121" s="10" t="s">
        <v>175</v>
      </c>
      <c r="I121" s="5"/>
      <c r="J121" s="1">
        <v>31215.599999999995</v>
      </c>
      <c r="K121" s="1">
        <f t="shared" si="21"/>
        <v>31215.599999999995</v>
      </c>
      <c r="L121" s="1">
        <f t="shared" si="35"/>
        <v>0</v>
      </c>
      <c r="M121" s="1">
        <f t="shared" si="36"/>
        <v>0</v>
      </c>
      <c r="N121" s="1" t="s">
        <v>8</v>
      </c>
      <c r="O121" s="1">
        <v>0</v>
      </c>
      <c r="P121" s="1" t="s">
        <v>31</v>
      </c>
      <c r="Q121" s="1">
        <v>13572</v>
      </c>
      <c r="R121" s="1">
        <v>31215.599999999995</v>
      </c>
    </row>
    <row r="122" spans="1:18">
      <c r="A122" s="1">
        <f t="shared" si="26"/>
        <v>121</v>
      </c>
      <c r="B122" s="1" t="s">
        <v>289</v>
      </c>
      <c r="C122" s="1" t="s">
        <v>14</v>
      </c>
      <c r="D122" s="1" t="s">
        <v>22</v>
      </c>
      <c r="E122" s="1" t="s">
        <v>30</v>
      </c>
      <c r="F122" s="4" t="s">
        <v>155</v>
      </c>
      <c r="G122" s="1" t="s">
        <v>176</v>
      </c>
      <c r="H122" s="1">
        <v>12.146308700000001</v>
      </c>
      <c r="I122" s="5">
        <v>27.332266099999998</v>
      </c>
      <c r="J122" s="1">
        <v>49109.599999999991</v>
      </c>
      <c r="K122" s="1">
        <f t="shared" si="21"/>
        <v>49109.599999999991</v>
      </c>
      <c r="L122" s="1">
        <f t="shared" si="35"/>
        <v>0</v>
      </c>
      <c r="M122" s="1">
        <f>0/16</f>
        <v>0</v>
      </c>
      <c r="N122" s="1" t="s">
        <v>8</v>
      </c>
      <c r="O122" s="1">
        <v>0</v>
      </c>
      <c r="P122" s="1" t="s">
        <v>31</v>
      </c>
      <c r="Q122" s="1">
        <v>21352</v>
      </c>
      <c r="R122" s="1">
        <v>49109.599999999991</v>
      </c>
    </row>
    <row r="123" spans="1:18">
      <c r="A123" s="1">
        <f t="shared" si="26"/>
        <v>122</v>
      </c>
      <c r="B123" s="1" t="s">
        <v>289</v>
      </c>
      <c r="C123" s="1" t="s">
        <v>14</v>
      </c>
      <c r="D123" s="1" t="s">
        <v>22</v>
      </c>
      <c r="E123" s="1" t="s">
        <v>30</v>
      </c>
      <c r="F123" s="4" t="s">
        <v>155</v>
      </c>
      <c r="G123" s="1" t="s">
        <v>176</v>
      </c>
      <c r="H123" s="1">
        <v>12.146308700000001</v>
      </c>
      <c r="I123" s="5">
        <v>27.332266099999998</v>
      </c>
      <c r="J123" s="1">
        <v>49109.599999999991</v>
      </c>
      <c r="K123" s="1">
        <f t="shared" si="21"/>
        <v>49109.599999999991</v>
      </c>
      <c r="L123" s="1">
        <f t="shared" ref="L123:L137" si="37">M123*J123</f>
        <v>0</v>
      </c>
      <c r="M123" s="1">
        <f t="shared" ref="M123:M137" si="38">0/16</f>
        <v>0</v>
      </c>
      <c r="N123" s="1" t="s">
        <v>8</v>
      </c>
      <c r="O123" s="1">
        <v>0</v>
      </c>
      <c r="P123" s="1" t="s">
        <v>31</v>
      </c>
      <c r="Q123" s="1">
        <v>21352</v>
      </c>
      <c r="R123" s="1">
        <v>49109.599999999991</v>
      </c>
    </row>
    <row r="124" spans="1:18">
      <c r="A124" s="1">
        <f t="shared" si="26"/>
        <v>123</v>
      </c>
      <c r="B124" s="1" t="s">
        <v>289</v>
      </c>
      <c r="C124" s="1" t="s">
        <v>14</v>
      </c>
      <c r="D124" s="1" t="s">
        <v>22</v>
      </c>
      <c r="E124" s="1" t="s">
        <v>30</v>
      </c>
      <c r="F124" s="4" t="s">
        <v>155</v>
      </c>
      <c r="G124" s="1" t="s">
        <v>176</v>
      </c>
      <c r="H124" s="1">
        <v>12.146308700000001</v>
      </c>
      <c r="I124" s="5">
        <v>27.332266099999998</v>
      </c>
      <c r="J124" s="1">
        <v>49109.599999999991</v>
      </c>
      <c r="K124" s="1">
        <f t="shared" si="21"/>
        <v>49109.599999999991</v>
      </c>
      <c r="L124" s="1">
        <f t="shared" si="37"/>
        <v>0</v>
      </c>
      <c r="M124" s="1">
        <f t="shared" si="38"/>
        <v>0</v>
      </c>
      <c r="N124" s="1" t="s">
        <v>8</v>
      </c>
      <c r="O124" s="1">
        <v>0</v>
      </c>
      <c r="P124" s="1" t="s">
        <v>31</v>
      </c>
      <c r="Q124" s="1">
        <v>21352</v>
      </c>
      <c r="R124" s="1">
        <v>49109.599999999991</v>
      </c>
    </row>
    <row r="125" spans="1:18">
      <c r="A125" s="1">
        <f t="shared" si="26"/>
        <v>124</v>
      </c>
      <c r="B125" s="1" t="s">
        <v>289</v>
      </c>
      <c r="C125" s="1" t="s">
        <v>14</v>
      </c>
      <c r="D125" s="1" t="s">
        <v>22</v>
      </c>
      <c r="E125" s="1" t="s">
        <v>30</v>
      </c>
      <c r="F125" s="4" t="s">
        <v>155</v>
      </c>
      <c r="G125" s="1" t="s">
        <v>176</v>
      </c>
      <c r="H125" s="1">
        <v>12.146308700000001</v>
      </c>
      <c r="I125" s="5">
        <v>27.332266099999998</v>
      </c>
      <c r="J125" s="1">
        <v>49109.599999999991</v>
      </c>
      <c r="K125" s="1">
        <f t="shared" si="21"/>
        <v>49109.599999999991</v>
      </c>
      <c r="L125" s="1">
        <f t="shared" si="37"/>
        <v>0</v>
      </c>
      <c r="M125" s="1">
        <f t="shared" si="38"/>
        <v>0</v>
      </c>
      <c r="N125" s="1" t="s">
        <v>8</v>
      </c>
      <c r="O125" s="1">
        <v>0</v>
      </c>
      <c r="P125" s="1" t="s">
        <v>31</v>
      </c>
      <c r="Q125" s="1">
        <v>21352</v>
      </c>
      <c r="R125" s="1">
        <v>49109.599999999991</v>
      </c>
    </row>
    <row r="126" spans="1:18">
      <c r="A126" s="1">
        <f t="shared" si="26"/>
        <v>125</v>
      </c>
      <c r="B126" s="1" t="s">
        <v>289</v>
      </c>
      <c r="C126" s="1" t="s">
        <v>14</v>
      </c>
      <c r="D126" s="1" t="s">
        <v>22</v>
      </c>
      <c r="E126" s="1" t="s">
        <v>30</v>
      </c>
      <c r="F126" s="4" t="s">
        <v>155</v>
      </c>
      <c r="G126" s="1" t="s">
        <v>176</v>
      </c>
      <c r="H126" s="1">
        <v>12.146308700000001</v>
      </c>
      <c r="I126" s="5">
        <v>27.332266099999998</v>
      </c>
      <c r="J126" s="1">
        <v>49109.599999999991</v>
      </c>
      <c r="K126" s="1">
        <f t="shared" si="21"/>
        <v>49109.599999999991</v>
      </c>
      <c r="L126" s="1">
        <f t="shared" si="37"/>
        <v>0</v>
      </c>
      <c r="M126" s="1">
        <f t="shared" si="38"/>
        <v>0</v>
      </c>
      <c r="N126" s="1" t="s">
        <v>8</v>
      </c>
      <c r="O126" s="1">
        <v>0</v>
      </c>
      <c r="P126" s="1" t="s">
        <v>31</v>
      </c>
      <c r="Q126" s="1">
        <v>21352</v>
      </c>
      <c r="R126" s="1">
        <v>49109.599999999991</v>
      </c>
    </row>
    <row r="127" spans="1:18">
      <c r="A127" s="1">
        <f t="shared" si="26"/>
        <v>126</v>
      </c>
      <c r="B127" s="1" t="s">
        <v>289</v>
      </c>
      <c r="C127" s="1" t="s">
        <v>14</v>
      </c>
      <c r="D127" s="1" t="s">
        <v>22</v>
      </c>
      <c r="E127" s="1" t="s">
        <v>30</v>
      </c>
      <c r="F127" s="4" t="s">
        <v>155</v>
      </c>
      <c r="G127" s="1" t="s">
        <v>176</v>
      </c>
      <c r="H127" s="1">
        <v>12.146308700000001</v>
      </c>
      <c r="I127" s="5">
        <v>27.332266099999998</v>
      </c>
      <c r="J127" s="1">
        <v>49109.599999999991</v>
      </c>
      <c r="K127" s="1">
        <f t="shared" si="21"/>
        <v>49109.599999999991</v>
      </c>
      <c r="L127" s="1">
        <f t="shared" si="37"/>
        <v>0</v>
      </c>
      <c r="M127" s="1">
        <f t="shared" si="38"/>
        <v>0</v>
      </c>
      <c r="N127" s="1" t="s">
        <v>8</v>
      </c>
      <c r="O127" s="1">
        <v>0</v>
      </c>
      <c r="P127" s="1" t="s">
        <v>31</v>
      </c>
      <c r="Q127" s="1">
        <v>21352</v>
      </c>
      <c r="R127" s="1">
        <v>49109.599999999991</v>
      </c>
    </row>
    <row r="128" spans="1:18">
      <c r="A128" s="1">
        <f t="shared" si="26"/>
        <v>127</v>
      </c>
      <c r="B128" s="1" t="s">
        <v>289</v>
      </c>
      <c r="C128" s="1" t="s">
        <v>14</v>
      </c>
      <c r="D128" s="1" t="s">
        <v>22</v>
      </c>
      <c r="E128" s="1" t="s">
        <v>30</v>
      </c>
      <c r="F128" s="4" t="s">
        <v>155</v>
      </c>
      <c r="G128" s="1" t="s">
        <v>176</v>
      </c>
      <c r="H128" s="1">
        <v>12.146308700000001</v>
      </c>
      <c r="I128" s="5">
        <v>27.332266099999998</v>
      </c>
      <c r="J128" s="1">
        <v>49109.599999999991</v>
      </c>
      <c r="K128" s="1">
        <f t="shared" si="21"/>
        <v>49109.599999999991</v>
      </c>
      <c r="L128" s="1">
        <f t="shared" si="37"/>
        <v>0</v>
      </c>
      <c r="M128" s="1">
        <f t="shared" si="38"/>
        <v>0</v>
      </c>
      <c r="N128" s="1" t="s">
        <v>8</v>
      </c>
      <c r="O128" s="1">
        <v>0</v>
      </c>
      <c r="P128" s="1" t="s">
        <v>31</v>
      </c>
      <c r="Q128" s="1">
        <v>21352</v>
      </c>
      <c r="R128" s="1">
        <v>49109.599999999991</v>
      </c>
    </row>
    <row r="129" spans="1:18">
      <c r="A129" s="1">
        <f t="shared" si="26"/>
        <v>128</v>
      </c>
      <c r="B129" s="1" t="s">
        <v>289</v>
      </c>
      <c r="C129" s="1" t="s">
        <v>14</v>
      </c>
      <c r="D129" s="1" t="s">
        <v>22</v>
      </c>
      <c r="E129" s="1" t="s">
        <v>30</v>
      </c>
      <c r="F129" s="4" t="s">
        <v>155</v>
      </c>
      <c r="G129" s="1" t="s">
        <v>176</v>
      </c>
      <c r="H129" s="1">
        <v>12.146308700000001</v>
      </c>
      <c r="I129" s="5">
        <v>27.332266099999998</v>
      </c>
      <c r="J129" s="1">
        <v>49109.599999999991</v>
      </c>
      <c r="K129" s="1">
        <f t="shared" si="21"/>
        <v>49109.599999999991</v>
      </c>
      <c r="L129" s="1">
        <f t="shared" si="37"/>
        <v>0</v>
      </c>
      <c r="M129" s="1">
        <f t="shared" si="38"/>
        <v>0</v>
      </c>
      <c r="N129" s="1" t="s">
        <v>8</v>
      </c>
      <c r="O129" s="1">
        <v>0</v>
      </c>
      <c r="P129" s="1" t="s">
        <v>31</v>
      </c>
      <c r="Q129" s="1">
        <v>21352</v>
      </c>
      <c r="R129" s="1">
        <v>49109.599999999991</v>
      </c>
    </row>
    <row r="130" spans="1:18">
      <c r="A130" s="1">
        <f t="shared" si="26"/>
        <v>129</v>
      </c>
      <c r="B130" s="1" t="s">
        <v>289</v>
      </c>
      <c r="C130" s="1" t="s">
        <v>14</v>
      </c>
      <c r="D130" s="1" t="s">
        <v>22</v>
      </c>
      <c r="E130" s="1" t="s">
        <v>30</v>
      </c>
      <c r="F130" s="4" t="s">
        <v>155</v>
      </c>
      <c r="G130" s="1" t="s">
        <v>176</v>
      </c>
      <c r="H130" s="1">
        <v>12.146308700000001</v>
      </c>
      <c r="I130" s="5">
        <v>27.332266099999998</v>
      </c>
      <c r="J130" s="1">
        <v>49109.599999999991</v>
      </c>
      <c r="K130" s="1">
        <f t="shared" si="21"/>
        <v>49109.599999999991</v>
      </c>
      <c r="L130" s="1">
        <f t="shared" si="37"/>
        <v>0</v>
      </c>
      <c r="M130" s="1">
        <f t="shared" si="38"/>
        <v>0</v>
      </c>
      <c r="N130" s="1" t="s">
        <v>8</v>
      </c>
      <c r="O130" s="1">
        <v>0</v>
      </c>
      <c r="P130" s="1" t="s">
        <v>31</v>
      </c>
      <c r="Q130" s="1">
        <v>21352</v>
      </c>
      <c r="R130" s="1">
        <v>49109.599999999991</v>
      </c>
    </row>
    <row r="131" spans="1:18">
      <c r="A131" s="1">
        <f t="shared" si="26"/>
        <v>130</v>
      </c>
      <c r="B131" s="1" t="s">
        <v>289</v>
      </c>
      <c r="C131" s="1" t="s">
        <v>14</v>
      </c>
      <c r="D131" s="1" t="s">
        <v>22</v>
      </c>
      <c r="E131" s="1" t="s">
        <v>30</v>
      </c>
      <c r="F131" s="4" t="s">
        <v>155</v>
      </c>
      <c r="G131" s="1" t="s">
        <v>176</v>
      </c>
      <c r="H131" s="1">
        <v>12.146308700000001</v>
      </c>
      <c r="I131" s="5">
        <v>27.332266099999998</v>
      </c>
      <c r="J131" s="1">
        <v>49109.599999999991</v>
      </c>
      <c r="K131" s="1">
        <f t="shared" si="21"/>
        <v>49109.599999999991</v>
      </c>
      <c r="L131" s="1">
        <f t="shared" si="37"/>
        <v>0</v>
      </c>
      <c r="M131" s="1">
        <f t="shared" si="38"/>
        <v>0</v>
      </c>
      <c r="N131" s="1" t="s">
        <v>8</v>
      </c>
      <c r="O131" s="1">
        <v>0</v>
      </c>
      <c r="P131" s="1" t="s">
        <v>31</v>
      </c>
      <c r="Q131" s="1">
        <v>21352</v>
      </c>
      <c r="R131" s="1">
        <v>49109.599999999991</v>
      </c>
    </row>
    <row r="132" spans="1:18">
      <c r="A132" s="1">
        <f t="shared" si="26"/>
        <v>131</v>
      </c>
      <c r="B132" s="1" t="s">
        <v>289</v>
      </c>
      <c r="C132" s="1" t="s">
        <v>14</v>
      </c>
      <c r="D132" s="1" t="s">
        <v>22</v>
      </c>
      <c r="E132" s="1" t="s">
        <v>30</v>
      </c>
      <c r="F132" s="4" t="s">
        <v>155</v>
      </c>
      <c r="G132" s="1" t="s">
        <v>176</v>
      </c>
      <c r="H132" s="1">
        <v>12.146308700000001</v>
      </c>
      <c r="I132" s="5">
        <v>27.332266099999998</v>
      </c>
      <c r="J132" s="1">
        <v>49109.599999999991</v>
      </c>
      <c r="K132" s="1">
        <f t="shared" si="21"/>
        <v>49109.599999999991</v>
      </c>
      <c r="L132" s="1">
        <f t="shared" si="37"/>
        <v>0</v>
      </c>
      <c r="M132" s="1">
        <f t="shared" si="38"/>
        <v>0</v>
      </c>
      <c r="N132" s="1" t="s">
        <v>8</v>
      </c>
      <c r="O132" s="1">
        <v>0</v>
      </c>
      <c r="P132" s="1" t="s">
        <v>31</v>
      </c>
      <c r="Q132" s="1">
        <v>21352</v>
      </c>
      <c r="R132" s="1">
        <v>49109.599999999991</v>
      </c>
    </row>
    <row r="133" spans="1:18">
      <c r="A133" s="1">
        <f t="shared" si="26"/>
        <v>132</v>
      </c>
      <c r="B133" s="1" t="s">
        <v>289</v>
      </c>
      <c r="C133" s="1" t="s">
        <v>14</v>
      </c>
      <c r="D133" s="1" t="s">
        <v>22</v>
      </c>
      <c r="E133" s="1" t="s">
        <v>30</v>
      </c>
      <c r="F133" s="4" t="s">
        <v>155</v>
      </c>
      <c r="G133" s="1" t="s">
        <v>176</v>
      </c>
      <c r="H133" s="1">
        <v>12.146308700000001</v>
      </c>
      <c r="I133" s="5">
        <v>27.332266099999998</v>
      </c>
      <c r="J133" s="1">
        <v>49109.599999999991</v>
      </c>
      <c r="K133" s="1">
        <f t="shared" ref="K133:K137" si="39">J133-L133</f>
        <v>49109.599999999991</v>
      </c>
      <c r="L133" s="1">
        <f t="shared" si="37"/>
        <v>0</v>
      </c>
      <c r="M133" s="1">
        <f t="shared" si="38"/>
        <v>0</v>
      </c>
      <c r="N133" s="1" t="s">
        <v>8</v>
      </c>
      <c r="O133" s="1">
        <v>0</v>
      </c>
      <c r="P133" s="1" t="s">
        <v>31</v>
      </c>
      <c r="Q133" s="1">
        <v>21352</v>
      </c>
      <c r="R133" s="1">
        <v>49109.599999999991</v>
      </c>
    </row>
    <row r="134" spans="1:18">
      <c r="A134" s="1">
        <f t="shared" si="26"/>
        <v>133</v>
      </c>
      <c r="B134" s="1" t="s">
        <v>289</v>
      </c>
      <c r="C134" s="1" t="s">
        <v>14</v>
      </c>
      <c r="D134" s="1" t="s">
        <v>22</v>
      </c>
      <c r="E134" s="1" t="s">
        <v>30</v>
      </c>
      <c r="F134" s="4" t="s">
        <v>155</v>
      </c>
      <c r="G134" s="1" t="s">
        <v>176</v>
      </c>
      <c r="H134" s="1">
        <v>12.146308700000001</v>
      </c>
      <c r="I134" s="5">
        <v>27.332266099999998</v>
      </c>
      <c r="J134" s="1">
        <v>49109.599999999991</v>
      </c>
      <c r="K134" s="1">
        <f t="shared" si="39"/>
        <v>49109.599999999991</v>
      </c>
      <c r="L134" s="1">
        <f t="shared" si="37"/>
        <v>0</v>
      </c>
      <c r="M134" s="1">
        <f t="shared" si="38"/>
        <v>0</v>
      </c>
      <c r="N134" s="1" t="s">
        <v>8</v>
      </c>
      <c r="O134" s="1">
        <v>0</v>
      </c>
      <c r="P134" s="1" t="s">
        <v>31</v>
      </c>
      <c r="Q134" s="1">
        <v>21352</v>
      </c>
      <c r="R134" s="1">
        <v>49109.599999999991</v>
      </c>
    </row>
    <row r="135" spans="1:18">
      <c r="A135" s="1">
        <f t="shared" si="26"/>
        <v>134</v>
      </c>
      <c r="B135" s="1" t="s">
        <v>289</v>
      </c>
      <c r="C135" s="1" t="s">
        <v>14</v>
      </c>
      <c r="D135" s="1" t="s">
        <v>22</v>
      </c>
      <c r="E135" s="1" t="s">
        <v>30</v>
      </c>
      <c r="F135" s="4" t="s">
        <v>155</v>
      </c>
      <c r="G135" s="1" t="s">
        <v>176</v>
      </c>
      <c r="H135" s="1">
        <v>12.146308700000001</v>
      </c>
      <c r="I135" s="5">
        <v>27.332266099999998</v>
      </c>
      <c r="J135" s="1">
        <v>49109.599999999991</v>
      </c>
      <c r="K135" s="1">
        <f t="shared" si="39"/>
        <v>49109.599999999991</v>
      </c>
      <c r="L135" s="1">
        <f t="shared" si="37"/>
        <v>0</v>
      </c>
      <c r="M135" s="1">
        <f t="shared" si="38"/>
        <v>0</v>
      </c>
      <c r="N135" s="1" t="s">
        <v>8</v>
      </c>
      <c r="O135" s="1">
        <v>0</v>
      </c>
      <c r="P135" s="1" t="s">
        <v>31</v>
      </c>
      <c r="Q135" s="1">
        <v>21352</v>
      </c>
      <c r="R135" s="1">
        <v>49109.599999999991</v>
      </c>
    </row>
    <row r="136" spans="1:18">
      <c r="A136" s="1">
        <f t="shared" si="26"/>
        <v>135</v>
      </c>
      <c r="B136" s="1" t="s">
        <v>289</v>
      </c>
      <c r="C136" s="1" t="s">
        <v>14</v>
      </c>
      <c r="D136" s="1" t="s">
        <v>22</v>
      </c>
      <c r="E136" s="1" t="s">
        <v>30</v>
      </c>
      <c r="F136" s="4" t="s">
        <v>155</v>
      </c>
      <c r="G136" s="1" t="s">
        <v>176</v>
      </c>
      <c r="H136" s="1">
        <v>12.146308700000001</v>
      </c>
      <c r="I136" s="5">
        <v>27.332266099999998</v>
      </c>
      <c r="J136" s="1">
        <v>49109.599999999991</v>
      </c>
      <c r="K136" s="1">
        <f t="shared" si="39"/>
        <v>49109.599999999991</v>
      </c>
      <c r="L136" s="1">
        <f t="shared" si="37"/>
        <v>0</v>
      </c>
      <c r="M136" s="1">
        <f t="shared" si="38"/>
        <v>0</v>
      </c>
      <c r="N136" s="1" t="s">
        <v>8</v>
      </c>
      <c r="O136" s="1">
        <v>0</v>
      </c>
      <c r="P136" s="1" t="s">
        <v>31</v>
      </c>
      <c r="Q136" s="1">
        <v>21352</v>
      </c>
      <c r="R136" s="1">
        <v>49109.599999999991</v>
      </c>
    </row>
    <row r="137" spans="1:18">
      <c r="A137" s="1">
        <f t="shared" si="26"/>
        <v>136</v>
      </c>
      <c r="B137" s="1" t="s">
        <v>289</v>
      </c>
      <c r="C137" s="1" t="s">
        <v>14</v>
      </c>
      <c r="D137" s="1" t="s">
        <v>22</v>
      </c>
      <c r="E137" s="1" t="s">
        <v>30</v>
      </c>
      <c r="F137" s="4" t="s">
        <v>155</v>
      </c>
      <c r="G137" s="1" t="s">
        <v>176</v>
      </c>
      <c r="H137" s="1">
        <v>12.146308700000001</v>
      </c>
      <c r="I137" s="5">
        <v>27.332266099999998</v>
      </c>
      <c r="J137" s="1">
        <v>49109.599999999991</v>
      </c>
      <c r="K137" s="1">
        <f t="shared" si="39"/>
        <v>49109.599999999991</v>
      </c>
      <c r="L137" s="1">
        <f t="shared" si="37"/>
        <v>0</v>
      </c>
      <c r="M137" s="1">
        <f t="shared" si="38"/>
        <v>0</v>
      </c>
      <c r="N137" s="1" t="s">
        <v>8</v>
      </c>
      <c r="O137" s="1">
        <v>0</v>
      </c>
      <c r="P137" s="1" t="s">
        <v>31</v>
      </c>
      <c r="Q137" s="1">
        <v>21352</v>
      </c>
      <c r="R137" s="1">
        <v>49109.599999999991</v>
      </c>
    </row>
  </sheetData>
  <pageMargins left="0.7" right="0.7" top="0.75" bottom="0.75" header="0.3" footer="0.3"/>
  <pageSetup orientation="portrait" copies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2"/>
  <sheetViews>
    <sheetView topLeftCell="A89" workbookViewId="0">
      <selection activeCell="B2" sqref="B2:B122"/>
    </sheetView>
  </sheetViews>
  <sheetFormatPr defaultRowHeight="11.25"/>
  <cols>
    <col min="1" max="1" width="9.140625" style="1"/>
    <col min="2" max="2" width="18.5703125" style="1" customWidth="1"/>
    <col min="3" max="3" width="9.7109375" style="1" customWidth="1"/>
    <col min="4" max="4" width="8.42578125" style="1" customWidth="1"/>
    <col min="5" max="5" width="9.7109375" style="1" customWidth="1"/>
    <col min="6" max="6" width="10.7109375" style="1" customWidth="1"/>
    <col min="7" max="7" width="10.42578125" style="1" customWidth="1"/>
    <col min="8" max="12" width="8.5703125" style="1" customWidth="1"/>
    <col min="13" max="13" width="11" style="1" customWidth="1"/>
    <col min="14" max="15" width="9.140625" style="1"/>
    <col min="16" max="16" width="8" style="1" customWidth="1"/>
    <col min="17" max="17" width="7.85546875" style="1" customWidth="1"/>
    <col min="18" max="18" width="8.140625" style="1" customWidth="1"/>
    <col min="19" max="16384" width="9.140625" style="1"/>
  </cols>
  <sheetData>
    <row r="1" spans="1:18" s="2" customFormat="1">
      <c r="A1" s="2" t="s">
        <v>15</v>
      </c>
      <c r="B1" s="2" t="s">
        <v>16</v>
      </c>
      <c r="C1" s="2" t="s">
        <v>17</v>
      </c>
      <c r="D1" s="2" t="s">
        <v>18</v>
      </c>
      <c r="E1" s="2" t="s">
        <v>29</v>
      </c>
      <c r="F1" s="2" t="s">
        <v>20</v>
      </c>
      <c r="G1" s="2" t="s">
        <v>54</v>
      </c>
      <c r="H1" s="2" t="s">
        <v>50</v>
      </c>
      <c r="I1" s="2" t="s">
        <v>51</v>
      </c>
      <c r="J1" s="2" t="s">
        <v>52</v>
      </c>
      <c r="K1" s="2" t="s">
        <v>57</v>
      </c>
      <c r="L1" s="2" t="s">
        <v>53</v>
      </c>
      <c r="M1" s="2" t="s">
        <v>60</v>
      </c>
      <c r="N1" s="2" t="s">
        <v>32</v>
      </c>
      <c r="O1" s="2" t="s">
        <v>37</v>
      </c>
      <c r="P1" s="2" t="s">
        <v>38</v>
      </c>
      <c r="Q1" s="2" t="s">
        <v>58</v>
      </c>
      <c r="R1" s="2" t="s">
        <v>59</v>
      </c>
    </row>
    <row r="2" spans="1:18">
      <c r="A2" s="1">
        <v>1</v>
      </c>
      <c r="B2" s="1" t="s">
        <v>289</v>
      </c>
      <c r="C2" s="1" t="s">
        <v>39</v>
      </c>
      <c r="D2" s="1" t="s">
        <v>22</v>
      </c>
      <c r="E2" s="1" t="s">
        <v>40</v>
      </c>
      <c r="F2" s="21" t="s">
        <v>177</v>
      </c>
      <c r="G2" s="10" t="s">
        <v>186</v>
      </c>
      <c r="I2" s="5"/>
      <c r="J2" s="1">
        <v>92473.799999999988</v>
      </c>
      <c r="K2" s="1">
        <f>J2-L2</f>
        <v>92473.799999999988</v>
      </c>
      <c r="L2" s="1">
        <f>M2*J2</f>
        <v>0</v>
      </c>
      <c r="M2" s="1">
        <f>0/5</f>
        <v>0</v>
      </c>
      <c r="N2" s="1" t="s">
        <v>8</v>
      </c>
      <c r="O2" s="1">
        <v>0</v>
      </c>
      <c r="P2" s="1" t="s">
        <v>36</v>
      </c>
      <c r="Q2" s="1">
        <v>40206</v>
      </c>
      <c r="R2" s="1">
        <v>92473.799999999988</v>
      </c>
    </row>
    <row r="3" spans="1:18">
      <c r="A3" s="1">
        <f t="shared" ref="A3" si="0">A2+1</f>
        <v>2</v>
      </c>
      <c r="B3" s="1" t="s">
        <v>289</v>
      </c>
      <c r="C3" s="1" t="s">
        <v>39</v>
      </c>
      <c r="D3" s="1" t="s">
        <v>22</v>
      </c>
      <c r="E3" s="1" t="s">
        <v>40</v>
      </c>
      <c r="F3" s="21" t="s">
        <v>177</v>
      </c>
      <c r="G3" s="10" t="s">
        <v>186</v>
      </c>
      <c r="I3" s="5"/>
      <c r="J3" s="1">
        <v>92473.799999999988</v>
      </c>
      <c r="K3" s="1">
        <f t="shared" ref="K3:K68" si="1">J3-L3</f>
        <v>92473.799999999988</v>
      </c>
      <c r="L3" s="1">
        <f t="shared" ref="L3:L7" si="2">M3*J3</f>
        <v>0</v>
      </c>
      <c r="M3" s="1">
        <f t="shared" ref="M3:M6" si="3">0/5</f>
        <v>0</v>
      </c>
      <c r="N3" s="1" t="s">
        <v>8</v>
      </c>
      <c r="O3" s="1">
        <v>0</v>
      </c>
      <c r="P3" s="1" t="s">
        <v>36</v>
      </c>
      <c r="Q3" s="1">
        <v>40206</v>
      </c>
      <c r="R3" s="1">
        <v>92473.799999999988</v>
      </c>
    </row>
    <row r="4" spans="1:18">
      <c r="A4" s="1">
        <f>A3+1</f>
        <v>3</v>
      </c>
      <c r="B4" s="1" t="s">
        <v>289</v>
      </c>
      <c r="C4" s="1" t="s">
        <v>39</v>
      </c>
      <c r="D4" s="1" t="s">
        <v>22</v>
      </c>
      <c r="E4" s="1" t="s">
        <v>40</v>
      </c>
      <c r="F4" s="21" t="s">
        <v>177</v>
      </c>
      <c r="G4" s="10" t="s">
        <v>186</v>
      </c>
      <c r="I4" s="5"/>
      <c r="J4" s="1">
        <v>92473.799999999988</v>
      </c>
      <c r="K4" s="1">
        <f t="shared" si="1"/>
        <v>92473.799999999988</v>
      </c>
      <c r="L4" s="1">
        <f t="shared" si="2"/>
        <v>0</v>
      </c>
      <c r="M4" s="1">
        <f t="shared" si="3"/>
        <v>0</v>
      </c>
      <c r="N4" s="1" t="s">
        <v>8</v>
      </c>
      <c r="O4" s="1">
        <v>0</v>
      </c>
      <c r="P4" s="1" t="s">
        <v>36</v>
      </c>
      <c r="Q4" s="1">
        <v>40206</v>
      </c>
      <c r="R4" s="1">
        <v>92473.799999999988</v>
      </c>
    </row>
    <row r="5" spans="1:18">
      <c r="A5" s="1">
        <f t="shared" ref="A5:A21" si="4">A4+1</f>
        <v>4</v>
      </c>
      <c r="B5" s="1" t="s">
        <v>289</v>
      </c>
      <c r="C5" s="1" t="s">
        <v>39</v>
      </c>
      <c r="D5" s="1" t="s">
        <v>22</v>
      </c>
      <c r="E5" s="1" t="s">
        <v>40</v>
      </c>
      <c r="F5" s="21" t="s">
        <v>177</v>
      </c>
      <c r="G5" s="10" t="s">
        <v>186</v>
      </c>
      <c r="I5" s="5"/>
      <c r="J5" s="1">
        <v>92473.799999999988</v>
      </c>
      <c r="K5" s="1">
        <f t="shared" si="1"/>
        <v>92473.799999999988</v>
      </c>
      <c r="L5" s="1">
        <f t="shared" si="2"/>
        <v>0</v>
      </c>
      <c r="M5" s="1">
        <f t="shared" si="3"/>
        <v>0</v>
      </c>
      <c r="N5" s="1" t="s">
        <v>8</v>
      </c>
      <c r="O5" s="1">
        <v>0</v>
      </c>
      <c r="P5" s="1" t="s">
        <v>36</v>
      </c>
      <c r="Q5" s="1">
        <v>40206</v>
      </c>
      <c r="R5" s="1">
        <v>92473.799999999988</v>
      </c>
    </row>
    <row r="6" spans="1:18">
      <c r="A6" s="1">
        <f t="shared" si="4"/>
        <v>5</v>
      </c>
      <c r="B6" s="1" t="s">
        <v>289</v>
      </c>
      <c r="C6" s="1" t="s">
        <v>39</v>
      </c>
      <c r="D6" s="1" t="s">
        <v>22</v>
      </c>
      <c r="E6" s="1" t="s">
        <v>40</v>
      </c>
      <c r="F6" s="21" t="s">
        <v>177</v>
      </c>
      <c r="G6" s="10" t="s">
        <v>186</v>
      </c>
      <c r="I6" s="5"/>
      <c r="J6" s="1">
        <v>92473.799999999988</v>
      </c>
      <c r="K6" s="1">
        <f t="shared" si="1"/>
        <v>92473.799999999988</v>
      </c>
      <c r="L6" s="1">
        <f t="shared" si="2"/>
        <v>0</v>
      </c>
      <c r="M6" s="1">
        <f t="shared" si="3"/>
        <v>0</v>
      </c>
      <c r="N6" s="1" t="s">
        <v>8</v>
      </c>
      <c r="O6" s="1">
        <v>0</v>
      </c>
      <c r="P6" s="1" t="s">
        <v>36</v>
      </c>
      <c r="Q6" s="1">
        <v>40206</v>
      </c>
      <c r="R6" s="1">
        <v>92473.8</v>
      </c>
    </row>
    <row r="7" spans="1:18">
      <c r="A7" s="1">
        <f t="shared" si="4"/>
        <v>6</v>
      </c>
      <c r="B7" s="1" t="s">
        <v>289</v>
      </c>
      <c r="C7" s="1" t="s">
        <v>39</v>
      </c>
      <c r="D7" s="1" t="s">
        <v>22</v>
      </c>
      <c r="E7" s="1" t="s">
        <v>40</v>
      </c>
      <c r="F7" s="21" t="s">
        <v>177</v>
      </c>
      <c r="G7" s="10" t="s">
        <v>187</v>
      </c>
      <c r="I7" s="5"/>
      <c r="J7" s="1">
        <v>38479</v>
      </c>
      <c r="K7" s="1">
        <f t="shared" si="1"/>
        <v>38479</v>
      </c>
      <c r="L7" s="1">
        <f t="shared" si="2"/>
        <v>0</v>
      </c>
      <c r="M7" s="1">
        <f>0/4</f>
        <v>0</v>
      </c>
      <c r="N7" s="1" t="s">
        <v>8</v>
      </c>
      <c r="O7" s="1">
        <v>0</v>
      </c>
      <c r="P7" s="1" t="s">
        <v>36</v>
      </c>
      <c r="Q7" s="1">
        <v>16730</v>
      </c>
      <c r="R7" s="1">
        <v>38479</v>
      </c>
    </row>
    <row r="8" spans="1:18">
      <c r="A8" s="1">
        <f t="shared" si="4"/>
        <v>7</v>
      </c>
      <c r="B8" s="1" t="s">
        <v>289</v>
      </c>
      <c r="C8" s="1" t="s">
        <v>39</v>
      </c>
      <c r="D8" s="1" t="s">
        <v>22</v>
      </c>
      <c r="E8" s="1" t="s">
        <v>40</v>
      </c>
      <c r="F8" s="21" t="s">
        <v>177</v>
      </c>
      <c r="G8" s="10" t="s">
        <v>187</v>
      </c>
      <c r="I8" s="5"/>
      <c r="J8" s="1">
        <v>38479</v>
      </c>
      <c r="K8" s="1">
        <f t="shared" si="1"/>
        <v>38479</v>
      </c>
      <c r="L8" s="1">
        <f t="shared" ref="L8:L11" si="5">M8*J8</f>
        <v>0</v>
      </c>
      <c r="M8" s="1">
        <f t="shared" ref="M8:M10" si="6">0/4</f>
        <v>0</v>
      </c>
      <c r="N8" s="1" t="s">
        <v>8</v>
      </c>
      <c r="O8" s="1">
        <v>0</v>
      </c>
      <c r="P8" s="1" t="s">
        <v>36</v>
      </c>
      <c r="Q8" s="1">
        <v>16730</v>
      </c>
      <c r="R8" s="1">
        <v>38479</v>
      </c>
    </row>
    <row r="9" spans="1:18">
      <c r="A9" s="1">
        <f t="shared" si="4"/>
        <v>8</v>
      </c>
      <c r="B9" s="1" t="s">
        <v>289</v>
      </c>
      <c r="C9" s="1" t="s">
        <v>39</v>
      </c>
      <c r="D9" s="1" t="s">
        <v>22</v>
      </c>
      <c r="E9" s="1" t="s">
        <v>40</v>
      </c>
      <c r="F9" s="21" t="s">
        <v>177</v>
      </c>
      <c r="G9" s="10" t="s">
        <v>187</v>
      </c>
      <c r="I9" s="5"/>
      <c r="J9" s="1">
        <v>38479</v>
      </c>
      <c r="K9" s="1">
        <f t="shared" si="1"/>
        <v>38479</v>
      </c>
      <c r="L9" s="1">
        <f t="shared" si="5"/>
        <v>0</v>
      </c>
      <c r="M9" s="1">
        <f t="shared" si="6"/>
        <v>0</v>
      </c>
      <c r="N9" s="1" t="s">
        <v>8</v>
      </c>
      <c r="O9" s="1">
        <v>0</v>
      </c>
      <c r="P9" s="1" t="s">
        <v>36</v>
      </c>
      <c r="Q9" s="1">
        <v>16730</v>
      </c>
      <c r="R9" s="1">
        <v>38479</v>
      </c>
    </row>
    <row r="10" spans="1:18">
      <c r="A10" s="1">
        <f t="shared" si="4"/>
        <v>9</v>
      </c>
      <c r="B10" s="1" t="s">
        <v>289</v>
      </c>
      <c r="C10" s="1" t="s">
        <v>39</v>
      </c>
      <c r="D10" s="1" t="s">
        <v>22</v>
      </c>
      <c r="E10" s="1" t="s">
        <v>40</v>
      </c>
      <c r="F10" s="21" t="s">
        <v>177</v>
      </c>
      <c r="G10" s="10" t="s">
        <v>187</v>
      </c>
      <c r="I10" s="5"/>
      <c r="J10" s="1">
        <v>38479</v>
      </c>
      <c r="K10" s="1">
        <f t="shared" si="1"/>
        <v>38479</v>
      </c>
      <c r="L10" s="1">
        <f t="shared" si="5"/>
        <v>0</v>
      </c>
      <c r="M10" s="1">
        <f t="shared" si="6"/>
        <v>0</v>
      </c>
      <c r="N10" s="1" t="s">
        <v>8</v>
      </c>
      <c r="O10" s="1">
        <v>0</v>
      </c>
      <c r="P10" s="1" t="s">
        <v>36</v>
      </c>
      <c r="Q10" s="1">
        <v>16730</v>
      </c>
      <c r="R10" s="1">
        <v>38479</v>
      </c>
    </row>
    <row r="11" spans="1:18">
      <c r="A11" s="1">
        <f t="shared" si="4"/>
        <v>10</v>
      </c>
      <c r="B11" s="1" t="s">
        <v>289</v>
      </c>
      <c r="C11" s="1" t="s">
        <v>39</v>
      </c>
      <c r="D11" s="1" t="s">
        <v>22</v>
      </c>
      <c r="E11" s="1" t="s">
        <v>40</v>
      </c>
      <c r="F11" s="21" t="s">
        <v>177</v>
      </c>
      <c r="G11" s="1" t="s">
        <v>188</v>
      </c>
      <c r="H11" s="1">
        <v>12.143723</v>
      </c>
      <c r="I11" s="5">
        <v>30.789585500000001</v>
      </c>
      <c r="J11" s="1">
        <v>19743.199999999997</v>
      </c>
      <c r="K11" s="1">
        <f t="shared" si="1"/>
        <v>19743.199999999997</v>
      </c>
      <c r="L11" s="1">
        <f t="shared" si="5"/>
        <v>0</v>
      </c>
      <c r="M11" s="1">
        <f>0/4</f>
        <v>0</v>
      </c>
      <c r="N11" s="1" t="s">
        <v>8</v>
      </c>
      <c r="O11" s="1">
        <v>0</v>
      </c>
      <c r="P11" s="1" t="s">
        <v>36</v>
      </c>
      <c r="Q11" s="1">
        <v>8584</v>
      </c>
      <c r="R11" s="1">
        <v>19743.199999999997</v>
      </c>
    </row>
    <row r="12" spans="1:18">
      <c r="A12" s="1">
        <f t="shared" si="4"/>
        <v>11</v>
      </c>
      <c r="B12" s="1" t="s">
        <v>289</v>
      </c>
      <c r="C12" s="1" t="s">
        <v>39</v>
      </c>
      <c r="D12" s="1" t="s">
        <v>22</v>
      </c>
      <c r="E12" s="1" t="s">
        <v>40</v>
      </c>
      <c r="F12" s="21" t="s">
        <v>177</v>
      </c>
      <c r="G12" s="1" t="s">
        <v>188</v>
      </c>
      <c r="H12" s="1">
        <v>12.143723</v>
      </c>
      <c r="I12" s="5">
        <v>30.789585500000001</v>
      </c>
      <c r="J12" s="1">
        <v>19743.199999999997</v>
      </c>
      <c r="K12" s="1">
        <f t="shared" si="1"/>
        <v>19743.199999999997</v>
      </c>
      <c r="L12" s="1">
        <f t="shared" ref="L12:L15" si="7">M12*J12</f>
        <v>0</v>
      </c>
      <c r="M12" s="1">
        <f t="shared" ref="M12:M14" si="8">0/4</f>
        <v>0</v>
      </c>
      <c r="N12" s="1" t="s">
        <v>8</v>
      </c>
      <c r="O12" s="1">
        <v>0</v>
      </c>
      <c r="P12" s="1" t="s">
        <v>36</v>
      </c>
      <c r="Q12" s="1">
        <v>8584</v>
      </c>
      <c r="R12" s="1">
        <v>19743.199999999997</v>
      </c>
    </row>
    <row r="13" spans="1:18">
      <c r="A13" s="1">
        <f t="shared" si="4"/>
        <v>12</v>
      </c>
      <c r="B13" s="1" t="s">
        <v>289</v>
      </c>
      <c r="C13" s="1" t="s">
        <v>39</v>
      </c>
      <c r="D13" s="1" t="s">
        <v>22</v>
      </c>
      <c r="E13" s="1" t="s">
        <v>40</v>
      </c>
      <c r="F13" s="21" t="s">
        <v>177</v>
      </c>
      <c r="G13" s="1" t="s">
        <v>188</v>
      </c>
      <c r="H13" s="1">
        <v>12.143723</v>
      </c>
      <c r="I13" s="5">
        <v>30.789585500000001</v>
      </c>
      <c r="J13" s="1">
        <v>19743.199999999997</v>
      </c>
      <c r="K13" s="1">
        <f t="shared" si="1"/>
        <v>19743.199999999997</v>
      </c>
      <c r="L13" s="1">
        <f t="shared" si="7"/>
        <v>0</v>
      </c>
      <c r="M13" s="1">
        <f t="shared" si="8"/>
        <v>0</v>
      </c>
      <c r="N13" s="1" t="s">
        <v>8</v>
      </c>
      <c r="O13" s="1">
        <v>0</v>
      </c>
      <c r="P13" s="1" t="s">
        <v>36</v>
      </c>
      <c r="Q13" s="1">
        <v>8584</v>
      </c>
      <c r="R13" s="1">
        <v>19743.199999999997</v>
      </c>
    </row>
    <row r="14" spans="1:18">
      <c r="A14" s="1">
        <f t="shared" si="4"/>
        <v>13</v>
      </c>
      <c r="B14" s="1" t="s">
        <v>289</v>
      </c>
      <c r="C14" s="1" t="s">
        <v>39</v>
      </c>
      <c r="D14" s="1" t="s">
        <v>22</v>
      </c>
      <c r="E14" s="1" t="s">
        <v>40</v>
      </c>
      <c r="F14" s="21" t="s">
        <v>177</v>
      </c>
      <c r="G14" s="1" t="s">
        <v>188</v>
      </c>
      <c r="H14" s="1">
        <v>12.143723</v>
      </c>
      <c r="I14" s="5">
        <v>30.789585500000001</v>
      </c>
      <c r="J14" s="1">
        <v>19743.199999999997</v>
      </c>
      <c r="K14" s="1">
        <f t="shared" si="1"/>
        <v>19743.199999999997</v>
      </c>
      <c r="L14" s="1">
        <f t="shared" si="7"/>
        <v>0</v>
      </c>
      <c r="M14" s="1">
        <f t="shared" si="8"/>
        <v>0</v>
      </c>
      <c r="N14" s="1" t="s">
        <v>8</v>
      </c>
      <c r="O14" s="1">
        <v>0</v>
      </c>
      <c r="P14" s="1" t="s">
        <v>36</v>
      </c>
      <c r="Q14" s="1">
        <v>8584</v>
      </c>
      <c r="R14" s="1">
        <v>19743.199999999997</v>
      </c>
    </row>
    <row r="15" spans="1:18">
      <c r="A15" s="1">
        <f t="shared" si="4"/>
        <v>14</v>
      </c>
      <c r="B15" s="1" t="s">
        <v>289</v>
      </c>
      <c r="C15" s="1" t="s">
        <v>39</v>
      </c>
      <c r="D15" s="1" t="s">
        <v>22</v>
      </c>
      <c r="E15" s="1" t="s">
        <v>40</v>
      </c>
      <c r="F15" s="21" t="s">
        <v>178</v>
      </c>
      <c r="G15" s="10" t="s">
        <v>189</v>
      </c>
      <c r="I15" s="5"/>
      <c r="J15" s="1">
        <v>14547.499999999998</v>
      </c>
      <c r="K15" s="1">
        <f t="shared" si="1"/>
        <v>14547.499999999998</v>
      </c>
      <c r="L15" s="1">
        <f t="shared" si="7"/>
        <v>0</v>
      </c>
      <c r="M15" s="1">
        <f>0/4</f>
        <v>0</v>
      </c>
      <c r="N15" s="1" t="s">
        <v>8</v>
      </c>
      <c r="O15" s="1">
        <v>0</v>
      </c>
      <c r="P15" s="1" t="s">
        <v>36</v>
      </c>
      <c r="Q15" s="1">
        <v>6325</v>
      </c>
      <c r="R15" s="1">
        <v>14547.499999999998</v>
      </c>
    </row>
    <row r="16" spans="1:18">
      <c r="A16" s="1">
        <f t="shared" si="4"/>
        <v>15</v>
      </c>
      <c r="B16" s="1" t="s">
        <v>289</v>
      </c>
      <c r="C16" s="1" t="s">
        <v>39</v>
      </c>
      <c r="D16" s="1" t="s">
        <v>22</v>
      </c>
      <c r="E16" s="1" t="s">
        <v>40</v>
      </c>
      <c r="F16" s="21" t="s">
        <v>178</v>
      </c>
      <c r="G16" s="10" t="s">
        <v>189</v>
      </c>
      <c r="I16" s="5"/>
      <c r="J16" s="1">
        <v>14547.499999999998</v>
      </c>
      <c r="K16" s="1">
        <f t="shared" si="1"/>
        <v>14547.499999999998</v>
      </c>
      <c r="L16" s="1">
        <f t="shared" ref="L16:L19" si="9">M16*J16</f>
        <v>0</v>
      </c>
      <c r="M16" s="1">
        <f t="shared" ref="M16:M18" si="10">0/4</f>
        <v>0</v>
      </c>
      <c r="N16" s="1" t="s">
        <v>8</v>
      </c>
      <c r="O16" s="1">
        <v>0</v>
      </c>
      <c r="P16" s="1" t="s">
        <v>36</v>
      </c>
      <c r="Q16" s="1">
        <v>6325</v>
      </c>
      <c r="R16" s="1">
        <v>14547.499999999998</v>
      </c>
    </row>
    <row r="17" spans="1:18">
      <c r="A17" s="1">
        <f t="shared" si="4"/>
        <v>16</v>
      </c>
      <c r="B17" s="1" t="s">
        <v>289</v>
      </c>
      <c r="C17" s="1" t="s">
        <v>39</v>
      </c>
      <c r="D17" s="1" t="s">
        <v>22</v>
      </c>
      <c r="E17" s="1" t="s">
        <v>40</v>
      </c>
      <c r="F17" s="21" t="s">
        <v>178</v>
      </c>
      <c r="G17" s="10" t="s">
        <v>189</v>
      </c>
      <c r="I17" s="5"/>
      <c r="J17" s="1">
        <v>14547.499999999998</v>
      </c>
      <c r="K17" s="1">
        <f t="shared" si="1"/>
        <v>14547.499999999998</v>
      </c>
      <c r="L17" s="1">
        <f t="shared" si="9"/>
        <v>0</v>
      </c>
      <c r="M17" s="1">
        <f t="shared" si="10"/>
        <v>0</v>
      </c>
      <c r="N17" s="1" t="s">
        <v>8</v>
      </c>
      <c r="O17" s="1">
        <v>0</v>
      </c>
      <c r="P17" s="1" t="s">
        <v>36</v>
      </c>
      <c r="Q17" s="1">
        <v>6325</v>
      </c>
      <c r="R17" s="1">
        <v>14547.499999999998</v>
      </c>
    </row>
    <row r="18" spans="1:18">
      <c r="A18" s="1">
        <f t="shared" si="4"/>
        <v>17</v>
      </c>
      <c r="B18" s="1" t="s">
        <v>289</v>
      </c>
      <c r="C18" s="1" t="s">
        <v>39</v>
      </c>
      <c r="D18" s="1" t="s">
        <v>22</v>
      </c>
      <c r="E18" s="1" t="s">
        <v>40</v>
      </c>
      <c r="F18" s="21" t="s">
        <v>178</v>
      </c>
      <c r="G18" s="10" t="s">
        <v>189</v>
      </c>
      <c r="I18" s="5"/>
      <c r="J18" s="1">
        <v>14547.499999999998</v>
      </c>
      <c r="K18" s="1">
        <f t="shared" si="1"/>
        <v>14547.499999999998</v>
      </c>
      <c r="L18" s="1">
        <f t="shared" si="9"/>
        <v>0</v>
      </c>
      <c r="M18" s="1">
        <f t="shared" si="10"/>
        <v>0</v>
      </c>
      <c r="N18" s="1" t="s">
        <v>8</v>
      </c>
      <c r="O18" s="1">
        <v>0</v>
      </c>
      <c r="P18" s="1" t="s">
        <v>36</v>
      </c>
      <c r="Q18" s="1">
        <v>6325</v>
      </c>
      <c r="R18" s="1">
        <v>14547.499999999998</v>
      </c>
    </row>
    <row r="19" spans="1:18">
      <c r="A19" s="1">
        <f t="shared" si="4"/>
        <v>18</v>
      </c>
      <c r="B19" s="1" t="s">
        <v>289</v>
      </c>
      <c r="C19" s="1" t="s">
        <v>39</v>
      </c>
      <c r="D19" s="1" t="s">
        <v>22</v>
      </c>
      <c r="E19" s="1" t="s">
        <v>40</v>
      </c>
      <c r="F19" s="21" t="s">
        <v>178</v>
      </c>
      <c r="G19" s="10" t="s">
        <v>190</v>
      </c>
      <c r="I19" s="5"/>
      <c r="J19" s="1">
        <v>25888.799999999996</v>
      </c>
      <c r="K19" s="1">
        <f t="shared" si="1"/>
        <v>25888.799999999996</v>
      </c>
      <c r="L19" s="1">
        <f t="shared" si="9"/>
        <v>0</v>
      </c>
      <c r="M19" s="1">
        <f>0/5</f>
        <v>0</v>
      </c>
      <c r="N19" s="1" t="s">
        <v>8</v>
      </c>
      <c r="O19" s="1">
        <v>0</v>
      </c>
      <c r="P19" s="1" t="s">
        <v>36</v>
      </c>
      <c r="Q19" s="1">
        <v>11256</v>
      </c>
      <c r="R19" s="1">
        <v>25888.799999999996</v>
      </c>
    </row>
    <row r="20" spans="1:18">
      <c r="A20" s="1">
        <f t="shared" si="4"/>
        <v>19</v>
      </c>
      <c r="B20" s="1" t="s">
        <v>289</v>
      </c>
      <c r="C20" s="1" t="s">
        <v>39</v>
      </c>
      <c r="D20" s="1" t="s">
        <v>22</v>
      </c>
      <c r="E20" s="1" t="s">
        <v>40</v>
      </c>
      <c r="F20" s="21" t="s">
        <v>178</v>
      </c>
      <c r="G20" s="10" t="s">
        <v>190</v>
      </c>
      <c r="I20" s="5"/>
      <c r="J20" s="1">
        <v>25888.799999999996</v>
      </c>
      <c r="K20" s="1">
        <f t="shared" si="1"/>
        <v>25888.799999999996</v>
      </c>
      <c r="L20" s="1">
        <f t="shared" ref="L20:L24" si="11">M20*J20</f>
        <v>0</v>
      </c>
      <c r="M20" s="1">
        <f t="shared" ref="M20:M23" si="12">0/5</f>
        <v>0</v>
      </c>
      <c r="N20" s="1" t="s">
        <v>8</v>
      </c>
      <c r="O20" s="1">
        <v>0</v>
      </c>
      <c r="P20" s="1" t="s">
        <v>36</v>
      </c>
      <c r="Q20" s="1">
        <v>11256</v>
      </c>
      <c r="R20" s="1">
        <v>25888.799999999996</v>
      </c>
    </row>
    <row r="21" spans="1:18">
      <c r="A21" s="1">
        <f t="shared" si="4"/>
        <v>20</v>
      </c>
      <c r="B21" s="1" t="s">
        <v>289</v>
      </c>
      <c r="C21" s="1" t="s">
        <v>39</v>
      </c>
      <c r="D21" s="1" t="s">
        <v>22</v>
      </c>
      <c r="E21" s="1" t="s">
        <v>40</v>
      </c>
      <c r="F21" s="21" t="s">
        <v>178</v>
      </c>
      <c r="G21" s="10" t="s">
        <v>190</v>
      </c>
      <c r="I21" s="5"/>
      <c r="J21" s="1">
        <v>25888.799999999996</v>
      </c>
      <c r="K21" s="1">
        <f t="shared" si="1"/>
        <v>25888.799999999996</v>
      </c>
      <c r="L21" s="1">
        <f t="shared" si="11"/>
        <v>0</v>
      </c>
      <c r="M21" s="1">
        <f t="shared" si="12"/>
        <v>0</v>
      </c>
      <c r="N21" s="1" t="s">
        <v>8</v>
      </c>
      <c r="O21" s="1">
        <v>0</v>
      </c>
      <c r="P21" s="1" t="s">
        <v>36</v>
      </c>
      <c r="Q21" s="1">
        <v>11256</v>
      </c>
      <c r="R21" s="1">
        <v>25888.799999999996</v>
      </c>
    </row>
    <row r="22" spans="1:18">
      <c r="A22" s="1">
        <f>A21+1</f>
        <v>21</v>
      </c>
      <c r="B22" s="1" t="s">
        <v>289</v>
      </c>
      <c r="C22" s="1" t="s">
        <v>39</v>
      </c>
      <c r="D22" s="1" t="s">
        <v>22</v>
      </c>
      <c r="E22" s="1" t="s">
        <v>40</v>
      </c>
      <c r="F22" s="21" t="s">
        <v>178</v>
      </c>
      <c r="G22" s="10" t="s">
        <v>190</v>
      </c>
      <c r="I22" s="5"/>
      <c r="J22" s="1">
        <v>25888.799999999996</v>
      </c>
      <c r="K22" s="1">
        <f t="shared" si="1"/>
        <v>25888.799999999996</v>
      </c>
      <c r="L22" s="1">
        <f t="shared" si="11"/>
        <v>0</v>
      </c>
      <c r="M22" s="1">
        <f t="shared" si="12"/>
        <v>0</v>
      </c>
      <c r="N22" s="1" t="s">
        <v>8</v>
      </c>
      <c r="O22" s="1">
        <v>0</v>
      </c>
      <c r="P22" s="1" t="s">
        <v>36</v>
      </c>
      <c r="Q22" s="1">
        <v>11256</v>
      </c>
      <c r="R22" s="1">
        <v>25888.799999999996</v>
      </c>
    </row>
    <row r="23" spans="1:18">
      <c r="A23" s="1">
        <f t="shared" ref="A23:A43" si="13">A22+1</f>
        <v>22</v>
      </c>
      <c r="B23" s="1" t="s">
        <v>289</v>
      </c>
      <c r="C23" s="1" t="s">
        <v>39</v>
      </c>
      <c r="D23" s="1" t="s">
        <v>22</v>
      </c>
      <c r="E23" s="1" t="s">
        <v>40</v>
      </c>
      <c r="F23" s="21" t="s">
        <v>178</v>
      </c>
      <c r="G23" s="10" t="s">
        <v>190</v>
      </c>
      <c r="I23" s="5"/>
      <c r="J23" s="1">
        <v>25888.799999999996</v>
      </c>
      <c r="K23" s="1">
        <f t="shared" si="1"/>
        <v>25888.799999999996</v>
      </c>
      <c r="L23" s="1">
        <f t="shared" si="11"/>
        <v>0</v>
      </c>
      <c r="M23" s="1">
        <f t="shared" si="12"/>
        <v>0</v>
      </c>
      <c r="N23" s="1" t="s">
        <v>8</v>
      </c>
      <c r="O23" s="1">
        <v>0</v>
      </c>
      <c r="P23" s="1" t="s">
        <v>36</v>
      </c>
      <c r="Q23" s="1">
        <v>11256</v>
      </c>
      <c r="R23" s="1">
        <v>25888.799999999996</v>
      </c>
    </row>
    <row r="24" spans="1:18">
      <c r="A24" s="1">
        <f t="shared" si="13"/>
        <v>23</v>
      </c>
      <c r="B24" s="1" t="s">
        <v>289</v>
      </c>
      <c r="C24" s="1" t="s">
        <v>39</v>
      </c>
      <c r="D24" s="1" t="s">
        <v>22</v>
      </c>
      <c r="E24" s="1" t="s">
        <v>40</v>
      </c>
      <c r="F24" s="21" t="s">
        <v>178</v>
      </c>
      <c r="G24" s="10" t="s">
        <v>191</v>
      </c>
      <c r="I24" s="5"/>
      <c r="J24" s="1">
        <v>13947.199999999999</v>
      </c>
      <c r="K24" s="1">
        <f t="shared" si="1"/>
        <v>13947.199999999999</v>
      </c>
      <c r="L24" s="1">
        <f t="shared" si="11"/>
        <v>0</v>
      </c>
      <c r="M24" s="1">
        <f>0/4</f>
        <v>0</v>
      </c>
      <c r="N24" s="1" t="s">
        <v>8</v>
      </c>
      <c r="O24" s="1">
        <v>0</v>
      </c>
      <c r="P24" s="1" t="s">
        <v>36</v>
      </c>
      <c r="Q24" s="1">
        <v>6064</v>
      </c>
      <c r="R24" s="1">
        <v>13947.199999999999</v>
      </c>
    </row>
    <row r="25" spans="1:18">
      <c r="A25" s="1">
        <f t="shared" si="13"/>
        <v>24</v>
      </c>
      <c r="B25" s="1" t="s">
        <v>289</v>
      </c>
      <c r="C25" s="1" t="s">
        <v>39</v>
      </c>
      <c r="D25" s="1" t="s">
        <v>22</v>
      </c>
      <c r="E25" s="1" t="s">
        <v>40</v>
      </c>
      <c r="F25" s="21" t="s">
        <v>178</v>
      </c>
      <c r="G25" s="10" t="s">
        <v>191</v>
      </c>
      <c r="I25" s="5"/>
      <c r="J25" s="1">
        <v>13947.199999999999</v>
      </c>
      <c r="K25" s="1">
        <f t="shared" si="1"/>
        <v>13947.199999999999</v>
      </c>
      <c r="L25" s="1">
        <f t="shared" ref="L25:L28" si="14">M25*J25</f>
        <v>0</v>
      </c>
      <c r="M25" s="1">
        <f t="shared" ref="M25:M27" si="15">0/4</f>
        <v>0</v>
      </c>
      <c r="N25" s="1" t="s">
        <v>8</v>
      </c>
      <c r="O25" s="1">
        <v>0</v>
      </c>
      <c r="P25" s="1" t="s">
        <v>36</v>
      </c>
      <c r="Q25" s="1">
        <v>6064</v>
      </c>
      <c r="R25" s="1">
        <v>13947.199999999999</v>
      </c>
    </row>
    <row r="26" spans="1:18">
      <c r="A26" s="1">
        <f t="shared" si="13"/>
        <v>25</v>
      </c>
      <c r="B26" s="1" t="s">
        <v>289</v>
      </c>
      <c r="C26" s="1" t="s">
        <v>39</v>
      </c>
      <c r="D26" s="1" t="s">
        <v>22</v>
      </c>
      <c r="E26" s="1" t="s">
        <v>40</v>
      </c>
      <c r="F26" s="21" t="s">
        <v>178</v>
      </c>
      <c r="G26" s="10" t="s">
        <v>191</v>
      </c>
      <c r="I26" s="5"/>
      <c r="J26" s="1">
        <v>13947.199999999999</v>
      </c>
      <c r="K26" s="1">
        <f t="shared" si="1"/>
        <v>13947.199999999999</v>
      </c>
      <c r="L26" s="1">
        <f t="shared" si="14"/>
        <v>0</v>
      </c>
      <c r="M26" s="1">
        <f t="shared" si="15"/>
        <v>0</v>
      </c>
      <c r="N26" s="1" t="s">
        <v>8</v>
      </c>
      <c r="O26" s="1">
        <v>0</v>
      </c>
      <c r="P26" s="1" t="s">
        <v>36</v>
      </c>
      <c r="Q26" s="1">
        <v>6064</v>
      </c>
      <c r="R26" s="1">
        <v>13947.199999999999</v>
      </c>
    </row>
    <row r="27" spans="1:18">
      <c r="A27" s="1">
        <f t="shared" si="13"/>
        <v>26</v>
      </c>
      <c r="B27" s="1" t="s">
        <v>289</v>
      </c>
      <c r="C27" s="1" t="s">
        <v>39</v>
      </c>
      <c r="D27" s="1" t="s">
        <v>22</v>
      </c>
      <c r="E27" s="1" t="s">
        <v>40</v>
      </c>
      <c r="F27" s="21" t="s">
        <v>178</v>
      </c>
      <c r="G27" s="10" t="s">
        <v>191</v>
      </c>
      <c r="I27" s="5"/>
      <c r="J27" s="1">
        <v>13947.199999999999</v>
      </c>
      <c r="K27" s="1">
        <f t="shared" si="1"/>
        <v>13947.199999999999</v>
      </c>
      <c r="L27" s="1">
        <f t="shared" si="14"/>
        <v>0</v>
      </c>
      <c r="M27" s="1">
        <f t="shared" si="15"/>
        <v>0</v>
      </c>
      <c r="N27" s="1" t="s">
        <v>8</v>
      </c>
      <c r="O27" s="1">
        <v>0</v>
      </c>
      <c r="P27" s="1" t="s">
        <v>36</v>
      </c>
      <c r="Q27" s="1">
        <v>6064</v>
      </c>
      <c r="R27" s="1">
        <v>13947.199999999999</v>
      </c>
    </row>
    <row r="28" spans="1:18">
      <c r="A28" s="1">
        <f t="shared" si="13"/>
        <v>27</v>
      </c>
      <c r="B28" s="1" t="s">
        <v>289</v>
      </c>
      <c r="C28" s="1" t="s">
        <v>39</v>
      </c>
      <c r="D28" s="1" t="s">
        <v>22</v>
      </c>
      <c r="E28" s="1" t="s">
        <v>40</v>
      </c>
      <c r="F28" s="21" t="s">
        <v>179</v>
      </c>
      <c r="G28" s="10" t="s">
        <v>192</v>
      </c>
      <c r="I28" s="5"/>
      <c r="J28" s="1">
        <v>17654.8</v>
      </c>
      <c r="K28" s="1">
        <f t="shared" si="1"/>
        <v>17654.8</v>
      </c>
      <c r="L28" s="1">
        <f t="shared" si="14"/>
        <v>0</v>
      </c>
      <c r="M28" s="1">
        <f>0/2</f>
        <v>0</v>
      </c>
      <c r="N28" s="1" t="s">
        <v>8</v>
      </c>
      <c r="O28" s="1">
        <v>0</v>
      </c>
      <c r="P28" s="1" t="s">
        <v>36</v>
      </c>
      <c r="Q28" s="1">
        <v>7676</v>
      </c>
      <c r="R28" s="1">
        <v>17654.8</v>
      </c>
    </row>
    <row r="29" spans="1:18">
      <c r="A29" s="1">
        <f t="shared" si="13"/>
        <v>28</v>
      </c>
      <c r="B29" s="1" t="s">
        <v>289</v>
      </c>
      <c r="C29" s="1" t="s">
        <v>39</v>
      </c>
      <c r="D29" s="1" t="s">
        <v>22</v>
      </c>
      <c r="E29" s="1" t="s">
        <v>40</v>
      </c>
      <c r="F29" s="21" t="s">
        <v>179</v>
      </c>
      <c r="G29" s="10" t="s">
        <v>192</v>
      </c>
      <c r="I29" s="5"/>
      <c r="J29" s="1">
        <v>17654.8</v>
      </c>
      <c r="K29" s="1">
        <f t="shared" si="1"/>
        <v>17654.8</v>
      </c>
      <c r="L29" s="1">
        <f t="shared" ref="L29" si="16">M29*J29</f>
        <v>0</v>
      </c>
      <c r="M29" s="1">
        <f>0/2</f>
        <v>0</v>
      </c>
      <c r="N29" s="1" t="s">
        <v>8</v>
      </c>
      <c r="O29" s="1">
        <v>0</v>
      </c>
      <c r="P29" s="1" t="s">
        <v>36</v>
      </c>
      <c r="Q29" s="1">
        <v>7676</v>
      </c>
      <c r="R29" s="1">
        <v>17654.8</v>
      </c>
    </row>
    <row r="30" spans="1:18">
      <c r="A30" s="1">
        <f t="shared" si="13"/>
        <v>29</v>
      </c>
      <c r="B30" s="1" t="s">
        <v>289</v>
      </c>
      <c r="C30" s="1" t="s">
        <v>39</v>
      </c>
      <c r="D30" s="1" t="s">
        <v>22</v>
      </c>
      <c r="E30" s="1" t="s">
        <v>40</v>
      </c>
      <c r="F30" s="21" t="s">
        <v>179</v>
      </c>
      <c r="G30" s="10" t="s">
        <v>193</v>
      </c>
      <c r="I30" s="5"/>
      <c r="J30" s="1">
        <v>19996.199999999997</v>
      </c>
      <c r="K30" s="1">
        <f t="shared" si="1"/>
        <v>19996.199999999997</v>
      </c>
      <c r="L30" s="1">
        <f t="shared" ref="L30:L31" si="17">M30*J30</f>
        <v>0</v>
      </c>
      <c r="M30" s="1">
        <f t="shared" ref="M30:M33" si="18">0/2</f>
        <v>0</v>
      </c>
      <c r="N30" s="1" t="s">
        <v>8</v>
      </c>
      <c r="O30" s="1">
        <v>0</v>
      </c>
      <c r="P30" s="1" t="s">
        <v>36</v>
      </c>
      <c r="Q30" s="1">
        <v>8694</v>
      </c>
      <c r="R30" s="1">
        <v>19996.199999999997</v>
      </c>
    </row>
    <row r="31" spans="1:18">
      <c r="A31" s="1">
        <f t="shared" si="13"/>
        <v>30</v>
      </c>
      <c r="B31" s="1" t="s">
        <v>289</v>
      </c>
      <c r="C31" s="1" t="s">
        <v>39</v>
      </c>
      <c r="D31" s="1" t="s">
        <v>22</v>
      </c>
      <c r="E31" s="1" t="s">
        <v>40</v>
      </c>
      <c r="F31" s="21" t="s">
        <v>179</v>
      </c>
      <c r="G31" s="10" t="s">
        <v>193</v>
      </c>
      <c r="I31" s="5"/>
      <c r="J31" s="1">
        <v>19996.199999999997</v>
      </c>
      <c r="K31" s="1">
        <f t="shared" si="1"/>
        <v>19996.199999999997</v>
      </c>
      <c r="L31" s="1">
        <f t="shared" si="17"/>
        <v>0</v>
      </c>
      <c r="M31" s="1">
        <f t="shared" si="18"/>
        <v>0</v>
      </c>
      <c r="N31" s="1" t="s">
        <v>8</v>
      </c>
      <c r="O31" s="1">
        <v>0</v>
      </c>
      <c r="P31" s="1" t="s">
        <v>36</v>
      </c>
      <c r="Q31" s="1">
        <v>8694</v>
      </c>
      <c r="R31" s="1">
        <v>19996.199999999997</v>
      </c>
    </row>
    <row r="32" spans="1:18">
      <c r="A32" s="1">
        <f t="shared" si="13"/>
        <v>31</v>
      </c>
      <c r="B32" s="1" t="s">
        <v>289</v>
      </c>
      <c r="C32" s="1" t="s">
        <v>39</v>
      </c>
      <c r="D32" s="1" t="s">
        <v>22</v>
      </c>
      <c r="E32" s="1" t="s">
        <v>40</v>
      </c>
      <c r="F32" s="21" t="s">
        <v>179</v>
      </c>
      <c r="G32" s="10" t="s">
        <v>194</v>
      </c>
      <c r="I32" s="5"/>
      <c r="J32" s="1">
        <v>299</v>
      </c>
      <c r="K32" s="1">
        <f t="shared" si="1"/>
        <v>299</v>
      </c>
      <c r="L32" s="1">
        <f t="shared" ref="L32:L34" si="19">M32*J32</f>
        <v>0</v>
      </c>
      <c r="M32" s="1">
        <f t="shared" si="18"/>
        <v>0</v>
      </c>
      <c r="N32" s="1" t="s">
        <v>8</v>
      </c>
      <c r="O32" s="1">
        <v>0</v>
      </c>
      <c r="P32" s="1" t="s">
        <v>36</v>
      </c>
      <c r="Q32" s="1">
        <v>130</v>
      </c>
      <c r="R32" s="1">
        <v>299</v>
      </c>
    </row>
    <row r="33" spans="1:18">
      <c r="A33" s="1">
        <f t="shared" si="13"/>
        <v>32</v>
      </c>
      <c r="B33" s="1" t="s">
        <v>289</v>
      </c>
      <c r="C33" s="1" t="s">
        <v>39</v>
      </c>
      <c r="D33" s="1" t="s">
        <v>22</v>
      </c>
      <c r="E33" s="1" t="s">
        <v>40</v>
      </c>
      <c r="F33" s="21" t="s">
        <v>179</v>
      </c>
      <c r="G33" s="10" t="s">
        <v>194</v>
      </c>
      <c r="I33" s="5"/>
      <c r="J33" s="1">
        <v>299</v>
      </c>
      <c r="K33" s="1">
        <f t="shared" si="1"/>
        <v>299</v>
      </c>
      <c r="L33" s="1">
        <f t="shared" si="19"/>
        <v>0</v>
      </c>
      <c r="M33" s="1">
        <f t="shared" si="18"/>
        <v>0</v>
      </c>
      <c r="N33" s="1" t="s">
        <v>8</v>
      </c>
      <c r="O33" s="1">
        <v>0</v>
      </c>
      <c r="P33" s="1" t="s">
        <v>36</v>
      </c>
      <c r="Q33" s="1">
        <v>130</v>
      </c>
      <c r="R33" s="1">
        <v>299</v>
      </c>
    </row>
    <row r="34" spans="1:18">
      <c r="A34" s="1">
        <f t="shared" si="13"/>
        <v>33</v>
      </c>
      <c r="B34" s="1" t="s">
        <v>289</v>
      </c>
      <c r="C34" s="1" t="s">
        <v>39</v>
      </c>
      <c r="D34" s="1" t="s">
        <v>22</v>
      </c>
      <c r="E34" s="1" t="s">
        <v>40</v>
      </c>
      <c r="F34" s="21" t="s">
        <v>179</v>
      </c>
      <c r="G34" s="1" t="s">
        <v>195</v>
      </c>
      <c r="H34" s="13">
        <v>13.716666699999999</v>
      </c>
      <c r="I34" s="12">
        <v>31.1166667</v>
      </c>
      <c r="J34" s="1">
        <v>11493.1</v>
      </c>
      <c r="K34" s="1">
        <f t="shared" si="1"/>
        <v>5746.55</v>
      </c>
      <c r="L34" s="1">
        <f t="shared" si="19"/>
        <v>5746.55</v>
      </c>
      <c r="M34" s="1">
        <f>1/2</f>
        <v>0.5</v>
      </c>
      <c r="N34" s="1" t="s">
        <v>8</v>
      </c>
      <c r="O34" s="1">
        <v>0</v>
      </c>
      <c r="P34" s="1" t="s">
        <v>36</v>
      </c>
      <c r="Q34" s="1">
        <v>4997</v>
      </c>
      <c r="R34" s="1">
        <v>11493.1</v>
      </c>
    </row>
    <row r="35" spans="1:18">
      <c r="A35" s="1">
        <f t="shared" si="13"/>
        <v>34</v>
      </c>
      <c r="B35" s="1" t="s">
        <v>289</v>
      </c>
      <c r="C35" s="1" t="s">
        <v>39</v>
      </c>
      <c r="D35" s="1" t="s">
        <v>22</v>
      </c>
      <c r="E35" s="1" t="s">
        <v>40</v>
      </c>
      <c r="F35" s="21" t="s">
        <v>179</v>
      </c>
      <c r="G35" s="1" t="s">
        <v>195</v>
      </c>
      <c r="H35" s="13">
        <v>13.716666699999999</v>
      </c>
      <c r="I35" s="12">
        <v>31.1166667</v>
      </c>
      <c r="J35" s="1">
        <v>11493.1</v>
      </c>
      <c r="K35" s="1">
        <f t="shared" si="1"/>
        <v>5746.55</v>
      </c>
      <c r="L35" s="1">
        <f t="shared" ref="L35" si="20">M35*J35</f>
        <v>5746.55</v>
      </c>
      <c r="M35" s="1">
        <f>1/2</f>
        <v>0.5</v>
      </c>
      <c r="N35" s="1" t="s">
        <v>8</v>
      </c>
      <c r="O35" s="1">
        <v>1</v>
      </c>
      <c r="P35" s="1" t="s">
        <v>36</v>
      </c>
      <c r="Q35" s="1">
        <v>4997</v>
      </c>
      <c r="R35" s="1">
        <v>11493.1</v>
      </c>
    </row>
    <row r="36" spans="1:18">
      <c r="A36" s="1">
        <f t="shared" si="13"/>
        <v>35</v>
      </c>
      <c r="B36" s="1" t="s">
        <v>289</v>
      </c>
      <c r="C36" s="1" t="s">
        <v>39</v>
      </c>
      <c r="D36" s="1" t="s">
        <v>22</v>
      </c>
      <c r="E36" s="1" t="s">
        <v>40</v>
      </c>
      <c r="F36" s="21" t="s">
        <v>179</v>
      </c>
      <c r="G36" s="1" t="s">
        <v>196</v>
      </c>
      <c r="H36" s="13">
        <v>12.05</v>
      </c>
      <c r="I36" s="12">
        <v>29.65</v>
      </c>
      <c r="J36" s="1">
        <v>34762.199999999997</v>
      </c>
      <c r="K36" s="1">
        <f t="shared" si="1"/>
        <v>34762.199999999997</v>
      </c>
      <c r="L36" s="1">
        <f t="shared" ref="L36:L38" si="21">M36*J36</f>
        <v>0</v>
      </c>
      <c r="M36" s="1">
        <f>0/3</f>
        <v>0</v>
      </c>
      <c r="N36" s="1" t="s">
        <v>8</v>
      </c>
      <c r="O36" s="1">
        <v>0</v>
      </c>
      <c r="P36" s="1" t="s">
        <v>36</v>
      </c>
      <c r="Q36" s="1">
        <v>15114</v>
      </c>
      <c r="R36" s="1">
        <v>34762.199999999997</v>
      </c>
    </row>
    <row r="37" spans="1:18">
      <c r="A37" s="1">
        <f t="shared" si="13"/>
        <v>36</v>
      </c>
      <c r="B37" s="1" t="s">
        <v>289</v>
      </c>
      <c r="C37" s="1" t="s">
        <v>39</v>
      </c>
      <c r="D37" s="1" t="s">
        <v>22</v>
      </c>
      <c r="E37" s="1" t="s">
        <v>40</v>
      </c>
      <c r="F37" s="21" t="s">
        <v>179</v>
      </c>
      <c r="G37" s="1" t="s">
        <v>196</v>
      </c>
      <c r="H37" s="13">
        <v>12.05</v>
      </c>
      <c r="I37" s="12">
        <v>29.65</v>
      </c>
      <c r="J37" s="1">
        <v>34762.199999999997</v>
      </c>
      <c r="K37" s="1">
        <f t="shared" si="1"/>
        <v>34762.199999999997</v>
      </c>
      <c r="L37" s="1">
        <f t="shared" si="21"/>
        <v>0</v>
      </c>
      <c r="M37" s="1">
        <f t="shared" ref="M37:M38" si="22">0/3</f>
        <v>0</v>
      </c>
      <c r="N37" s="1" t="s">
        <v>8</v>
      </c>
      <c r="O37" s="1">
        <v>0</v>
      </c>
      <c r="P37" s="1" t="s">
        <v>36</v>
      </c>
      <c r="Q37" s="1">
        <v>15114</v>
      </c>
      <c r="R37" s="1">
        <v>34762.199999999997</v>
      </c>
    </row>
    <row r="38" spans="1:18">
      <c r="A38" s="1">
        <f t="shared" si="13"/>
        <v>37</v>
      </c>
      <c r="B38" s="1" t="s">
        <v>289</v>
      </c>
      <c r="C38" s="1" t="s">
        <v>39</v>
      </c>
      <c r="D38" s="1" t="s">
        <v>22</v>
      </c>
      <c r="E38" s="1" t="s">
        <v>40</v>
      </c>
      <c r="F38" s="21" t="s">
        <v>179</v>
      </c>
      <c r="G38" s="1" t="s">
        <v>196</v>
      </c>
      <c r="H38" s="13">
        <v>12.05</v>
      </c>
      <c r="I38" s="12">
        <v>29.65</v>
      </c>
      <c r="J38" s="1">
        <v>34762.199999999997</v>
      </c>
      <c r="K38" s="1">
        <f t="shared" si="1"/>
        <v>34762.199999999997</v>
      </c>
      <c r="L38" s="1">
        <f t="shared" si="21"/>
        <v>0</v>
      </c>
      <c r="M38" s="1">
        <f t="shared" si="22"/>
        <v>0</v>
      </c>
      <c r="N38" s="1" t="s">
        <v>8</v>
      </c>
      <c r="O38" s="1">
        <v>0</v>
      </c>
      <c r="P38" s="1" t="s">
        <v>36</v>
      </c>
      <c r="Q38" s="1">
        <v>15114</v>
      </c>
      <c r="R38" s="1">
        <v>34762.199999999997</v>
      </c>
    </row>
    <row r="39" spans="1:18">
      <c r="A39" s="1">
        <f t="shared" si="13"/>
        <v>38</v>
      </c>
      <c r="B39" s="1" t="s">
        <v>289</v>
      </c>
      <c r="C39" s="1" t="s">
        <v>39</v>
      </c>
      <c r="D39" s="1" t="s">
        <v>22</v>
      </c>
      <c r="E39" s="1" t="s">
        <v>40</v>
      </c>
      <c r="F39" s="21" t="s">
        <v>179</v>
      </c>
      <c r="G39" s="1" t="s">
        <v>197</v>
      </c>
      <c r="H39" s="12">
        <v>11.95</v>
      </c>
      <c r="I39" s="12">
        <v>29.483332999999998</v>
      </c>
      <c r="J39" s="1">
        <v>3877.7999999999997</v>
      </c>
      <c r="K39" s="1">
        <f t="shared" si="1"/>
        <v>3877.7999999999997</v>
      </c>
      <c r="L39" s="1">
        <f t="shared" ref="L39" si="23">M39*J39</f>
        <v>0</v>
      </c>
      <c r="M39" s="1">
        <f>0/1</f>
        <v>0</v>
      </c>
      <c r="N39" s="1" t="s">
        <v>8</v>
      </c>
      <c r="O39" s="1">
        <v>0</v>
      </c>
      <c r="P39" s="1" t="s">
        <v>36</v>
      </c>
      <c r="Q39" s="1">
        <v>1686</v>
      </c>
      <c r="R39" s="1">
        <v>3877.7999999999997</v>
      </c>
    </row>
    <row r="40" spans="1:18">
      <c r="A40" s="1">
        <f t="shared" si="13"/>
        <v>39</v>
      </c>
      <c r="B40" s="1" t="s">
        <v>289</v>
      </c>
      <c r="C40" s="1" t="s">
        <v>39</v>
      </c>
      <c r="D40" s="1" t="s">
        <v>22</v>
      </c>
      <c r="E40" s="1" t="s">
        <v>40</v>
      </c>
      <c r="F40" s="21" t="s">
        <v>179</v>
      </c>
      <c r="G40" s="1" t="s">
        <v>198</v>
      </c>
      <c r="H40" s="1">
        <v>13.6</v>
      </c>
      <c r="I40" s="5">
        <v>22.55</v>
      </c>
      <c r="J40" s="1">
        <v>7357.6999999999989</v>
      </c>
      <c r="K40" s="1">
        <f t="shared" si="1"/>
        <v>7357.6999999999989</v>
      </c>
      <c r="L40" s="1">
        <f t="shared" ref="L40" si="24">M40*J40</f>
        <v>0</v>
      </c>
      <c r="M40" s="1">
        <f>0/1</f>
        <v>0</v>
      </c>
      <c r="N40" s="1" t="s">
        <v>8</v>
      </c>
      <c r="O40" s="1">
        <v>0</v>
      </c>
      <c r="P40" s="1" t="s">
        <v>36</v>
      </c>
      <c r="Q40" s="1">
        <v>3199</v>
      </c>
      <c r="R40" s="1">
        <v>7357.6999999999989</v>
      </c>
    </row>
    <row r="41" spans="1:18">
      <c r="A41" s="1">
        <f t="shared" si="13"/>
        <v>40</v>
      </c>
      <c r="B41" s="1" t="s">
        <v>289</v>
      </c>
      <c r="C41" s="1" t="s">
        <v>39</v>
      </c>
      <c r="D41" s="1" t="s">
        <v>22</v>
      </c>
      <c r="E41" s="1" t="s">
        <v>40</v>
      </c>
      <c r="F41" s="21" t="s">
        <v>180</v>
      </c>
      <c r="G41" s="1" t="s">
        <v>199</v>
      </c>
      <c r="H41" s="12">
        <v>11.010544299999999</v>
      </c>
      <c r="I41" s="23">
        <v>29.7136456</v>
      </c>
      <c r="J41" s="1">
        <v>24216.699999999997</v>
      </c>
      <c r="K41" s="1">
        <f t="shared" si="1"/>
        <v>24216.699999999997</v>
      </c>
      <c r="L41" s="1">
        <f t="shared" ref="L41:L54" si="25">M41*J41</f>
        <v>0</v>
      </c>
      <c r="M41" s="1">
        <f>0/13</f>
        <v>0</v>
      </c>
      <c r="N41" s="1" t="s">
        <v>8</v>
      </c>
      <c r="O41" s="1">
        <v>0</v>
      </c>
      <c r="P41" s="1" t="s">
        <v>36</v>
      </c>
      <c r="Q41" s="1">
        <v>10529</v>
      </c>
      <c r="R41" s="1">
        <v>24216.699999999997</v>
      </c>
    </row>
    <row r="42" spans="1:18">
      <c r="A42" s="1">
        <f t="shared" si="13"/>
        <v>41</v>
      </c>
      <c r="B42" s="1" t="s">
        <v>289</v>
      </c>
      <c r="C42" s="1" t="s">
        <v>39</v>
      </c>
      <c r="D42" s="1" t="s">
        <v>22</v>
      </c>
      <c r="E42" s="1" t="s">
        <v>40</v>
      </c>
      <c r="F42" s="21" t="s">
        <v>180</v>
      </c>
      <c r="G42" s="1" t="s">
        <v>199</v>
      </c>
      <c r="H42" s="12">
        <v>11.010544299999999</v>
      </c>
      <c r="I42" s="23">
        <v>29.7136456</v>
      </c>
      <c r="J42" s="1">
        <v>24216.699999999997</v>
      </c>
      <c r="K42" s="1">
        <f t="shared" si="1"/>
        <v>24216.699999999997</v>
      </c>
      <c r="L42" s="1">
        <f t="shared" si="25"/>
        <v>0</v>
      </c>
      <c r="M42" s="1">
        <f t="shared" ref="M42:M53" si="26">0/13</f>
        <v>0</v>
      </c>
      <c r="N42" s="1" t="s">
        <v>8</v>
      </c>
      <c r="O42" s="1">
        <v>0</v>
      </c>
      <c r="P42" s="1" t="s">
        <v>36</v>
      </c>
      <c r="Q42" s="1">
        <v>10529</v>
      </c>
      <c r="R42" s="1">
        <v>24216.699999999997</v>
      </c>
    </row>
    <row r="43" spans="1:18">
      <c r="A43" s="1">
        <f t="shared" si="13"/>
        <v>42</v>
      </c>
      <c r="B43" s="1" t="s">
        <v>289</v>
      </c>
      <c r="C43" s="1" t="s">
        <v>39</v>
      </c>
      <c r="D43" s="1" t="s">
        <v>22</v>
      </c>
      <c r="E43" s="1" t="s">
        <v>40</v>
      </c>
      <c r="F43" s="21" t="s">
        <v>180</v>
      </c>
      <c r="G43" s="1" t="s">
        <v>199</v>
      </c>
      <c r="H43" s="12">
        <v>11.010544299999999</v>
      </c>
      <c r="I43" s="23">
        <v>29.7136456</v>
      </c>
      <c r="J43" s="1">
        <v>24216.699999999997</v>
      </c>
      <c r="K43" s="1">
        <f t="shared" si="1"/>
        <v>24216.699999999997</v>
      </c>
      <c r="L43" s="1">
        <f t="shared" si="25"/>
        <v>0</v>
      </c>
      <c r="M43" s="1">
        <f t="shared" si="26"/>
        <v>0</v>
      </c>
      <c r="N43" s="1" t="s">
        <v>8</v>
      </c>
      <c r="O43" s="1">
        <v>0</v>
      </c>
      <c r="P43" s="1" t="s">
        <v>36</v>
      </c>
      <c r="Q43" s="1">
        <v>10529</v>
      </c>
      <c r="R43" s="1">
        <v>24216.699999999997</v>
      </c>
    </row>
    <row r="44" spans="1:18">
      <c r="A44" s="1">
        <f>A43+1</f>
        <v>43</v>
      </c>
      <c r="B44" s="1" t="s">
        <v>289</v>
      </c>
      <c r="C44" s="1" t="s">
        <v>39</v>
      </c>
      <c r="D44" s="1" t="s">
        <v>22</v>
      </c>
      <c r="E44" s="1" t="s">
        <v>40</v>
      </c>
      <c r="F44" s="21" t="s">
        <v>180</v>
      </c>
      <c r="G44" s="1" t="s">
        <v>199</v>
      </c>
      <c r="H44" s="12">
        <v>11.010544299999999</v>
      </c>
      <c r="I44" s="23">
        <v>29.7136456</v>
      </c>
      <c r="J44" s="1">
        <v>24216.699999999997</v>
      </c>
      <c r="K44" s="1">
        <f t="shared" si="1"/>
        <v>24216.699999999997</v>
      </c>
      <c r="L44" s="1">
        <f t="shared" si="25"/>
        <v>0</v>
      </c>
      <c r="M44" s="1">
        <f t="shared" si="26"/>
        <v>0</v>
      </c>
      <c r="N44" s="1" t="s">
        <v>8</v>
      </c>
      <c r="O44" s="1">
        <v>0</v>
      </c>
      <c r="P44" s="1" t="s">
        <v>36</v>
      </c>
      <c r="Q44" s="1">
        <v>10529</v>
      </c>
      <c r="R44" s="1">
        <v>24216.699999999997</v>
      </c>
    </row>
    <row r="45" spans="1:18">
      <c r="A45" s="1">
        <f t="shared" ref="A45:A71" si="27">A44+1</f>
        <v>44</v>
      </c>
      <c r="B45" s="1" t="s">
        <v>289</v>
      </c>
      <c r="C45" s="1" t="s">
        <v>39</v>
      </c>
      <c r="D45" s="1" t="s">
        <v>22</v>
      </c>
      <c r="E45" s="1" t="s">
        <v>40</v>
      </c>
      <c r="F45" s="21" t="s">
        <v>180</v>
      </c>
      <c r="G45" s="1" t="s">
        <v>199</v>
      </c>
      <c r="H45" s="12">
        <v>11.010544299999999</v>
      </c>
      <c r="I45" s="23">
        <v>29.7136456</v>
      </c>
      <c r="J45" s="1">
        <v>24216.699999999997</v>
      </c>
      <c r="K45" s="1">
        <f t="shared" si="1"/>
        <v>24216.699999999997</v>
      </c>
      <c r="L45" s="1">
        <f t="shared" si="25"/>
        <v>0</v>
      </c>
      <c r="M45" s="1">
        <f t="shared" si="26"/>
        <v>0</v>
      </c>
      <c r="N45" s="1" t="s">
        <v>8</v>
      </c>
      <c r="O45" s="1">
        <v>0</v>
      </c>
      <c r="P45" s="1" t="s">
        <v>36</v>
      </c>
      <c r="Q45" s="1">
        <v>10529</v>
      </c>
      <c r="R45" s="1">
        <v>24216.699999999997</v>
      </c>
    </row>
    <row r="46" spans="1:18">
      <c r="A46" s="1">
        <f t="shared" si="27"/>
        <v>45</v>
      </c>
      <c r="B46" s="1" t="s">
        <v>289</v>
      </c>
      <c r="C46" s="1" t="s">
        <v>39</v>
      </c>
      <c r="D46" s="1" t="s">
        <v>22</v>
      </c>
      <c r="E46" s="1" t="s">
        <v>40</v>
      </c>
      <c r="F46" s="21" t="s">
        <v>180</v>
      </c>
      <c r="G46" s="1" t="s">
        <v>199</v>
      </c>
      <c r="H46" s="12">
        <v>11.010544299999999</v>
      </c>
      <c r="I46" s="23">
        <v>29.7136456</v>
      </c>
      <c r="J46" s="1">
        <v>24216.699999999997</v>
      </c>
      <c r="K46" s="1">
        <f t="shared" si="1"/>
        <v>24216.699999999997</v>
      </c>
      <c r="L46" s="1">
        <f t="shared" si="25"/>
        <v>0</v>
      </c>
      <c r="M46" s="1">
        <f t="shared" si="26"/>
        <v>0</v>
      </c>
      <c r="N46" s="1" t="s">
        <v>8</v>
      </c>
      <c r="O46" s="1">
        <v>0</v>
      </c>
      <c r="P46" s="1" t="s">
        <v>36</v>
      </c>
      <c r="Q46" s="1">
        <v>10529</v>
      </c>
      <c r="R46" s="1">
        <v>24216.699999999997</v>
      </c>
    </row>
    <row r="47" spans="1:18">
      <c r="A47" s="1">
        <f t="shared" si="27"/>
        <v>46</v>
      </c>
      <c r="B47" s="1" t="s">
        <v>289</v>
      </c>
      <c r="C47" s="1" t="s">
        <v>39</v>
      </c>
      <c r="D47" s="1" t="s">
        <v>22</v>
      </c>
      <c r="E47" s="1" t="s">
        <v>40</v>
      </c>
      <c r="F47" s="21" t="s">
        <v>180</v>
      </c>
      <c r="G47" s="1" t="s">
        <v>199</v>
      </c>
      <c r="H47" s="12">
        <v>11.010544299999999</v>
      </c>
      <c r="I47" s="23">
        <v>29.7136456</v>
      </c>
      <c r="J47" s="1">
        <v>24216.699999999997</v>
      </c>
      <c r="K47" s="1">
        <f t="shared" si="1"/>
        <v>24216.699999999997</v>
      </c>
      <c r="L47" s="1">
        <f t="shared" si="25"/>
        <v>0</v>
      </c>
      <c r="M47" s="1">
        <f t="shared" si="26"/>
        <v>0</v>
      </c>
      <c r="N47" s="1" t="s">
        <v>8</v>
      </c>
      <c r="O47" s="1">
        <v>0</v>
      </c>
      <c r="P47" s="1" t="s">
        <v>36</v>
      </c>
      <c r="Q47" s="1">
        <v>10529</v>
      </c>
      <c r="R47" s="1">
        <v>24216.699999999997</v>
      </c>
    </row>
    <row r="48" spans="1:18">
      <c r="A48" s="1">
        <f t="shared" si="27"/>
        <v>47</v>
      </c>
      <c r="B48" s="1" t="s">
        <v>289</v>
      </c>
      <c r="C48" s="1" t="s">
        <v>39</v>
      </c>
      <c r="D48" s="1" t="s">
        <v>22</v>
      </c>
      <c r="E48" s="1" t="s">
        <v>40</v>
      </c>
      <c r="F48" s="21" t="s">
        <v>180</v>
      </c>
      <c r="G48" s="1" t="s">
        <v>199</v>
      </c>
      <c r="H48" s="12">
        <v>11.010544299999999</v>
      </c>
      <c r="I48" s="23">
        <v>29.7136456</v>
      </c>
      <c r="J48" s="1">
        <v>24216.699999999997</v>
      </c>
      <c r="K48" s="1">
        <f t="shared" si="1"/>
        <v>24216.699999999997</v>
      </c>
      <c r="L48" s="1">
        <f t="shared" si="25"/>
        <v>0</v>
      </c>
      <c r="M48" s="1">
        <f t="shared" si="26"/>
        <v>0</v>
      </c>
      <c r="N48" s="1" t="s">
        <v>8</v>
      </c>
      <c r="O48" s="1">
        <v>0</v>
      </c>
      <c r="P48" s="1" t="s">
        <v>36</v>
      </c>
      <c r="Q48" s="1">
        <v>10529</v>
      </c>
      <c r="R48" s="1">
        <v>24216.699999999997</v>
      </c>
    </row>
    <row r="49" spans="1:18">
      <c r="A49" s="1">
        <f t="shared" si="27"/>
        <v>48</v>
      </c>
      <c r="B49" s="1" t="s">
        <v>289</v>
      </c>
      <c r="C49" s="1" t="s">
        <v>39</v>
      </c>
      <c r="D49" s="1" t="s">
        <v>22</v>
      </c>
      <c r="E49" s="1" t="s">
        <v>40</v>
      </c>
      <c r="F49" s="21" t="s">
        <v>180</v>
      </c>
      <c r="G49" s="1" t="s">
        <v>199</v>
      </c>
      <c r="H49" s="12">
        <v>11.010544299999999</v>
      </c>
      <c r="I49" s="23">
        <v>29.7136456</v>
      </c>
      <c r="J49" s="1">
        <v>24216.7</v>
      </c>
      <c r="K49" s="1">
        <f t="shared" si="1"/>
        <v>24216.7</v>
      </c>
      <c r="L49" s="1">
        <f t="shared" si="25"/>
        <v>0</v>
      </c>
      <c r="M49" s="1">
        <f t="shared" si="26"/>
        <v>0</v>
      </c>
      <c r="N49" s="1" t="s">
        <v>8</v>
      </c>
      <c r="O49" s="1">
        <v>0</v>
      </c>
      <c r="P49" s="1" t="s">
        <v>36</v>
      </c>
      <c r="Q49" s="1">
        <v>10529</v>
      </c>
      <c r="R49" s="1">
        <v>24216.7</v>
      </c>
    </row>
    <row r="50" spans="1:18">
      <c r="A50" s="1">
        <f t="shared" si="27"/>
        <v>49</v>
      </c>
      <c r="B50" s="1" t="s">
        <v>289</v>
      </c>
      <c r="C50" s="1" t="s">
        <v>39</v>
      </c>
      <c r="D50" s="1" t="s">
        <v>22</v>
      </c>
      <c r="E50" s="1" t="s">
        <v>40</v>
      </c>
      <c r="F50" s="21" t="s">
        <v>180</v>
      </c>
      <c r="G50" s="1" t="s">
        <v>199</v>
      </c>
      <c r="H50" s="12">
        <v>11.010544299999999</v>
      </c>
      <c r="I50" s="23">
        <v>29.7136456</v>
      </c>
      <c r="J50" s="1">
        <v>24216.7</v>
      </c>
      <c r="K50" s="1">
        <f t="shared" si="1"/>
        <v>24216.7</v>
      </c>
      <c r="L50" s="1">
        <f t="shared" si="25"/>
        <v>0</v>
      </c>
      <c r="M50" s="1">
        <f t="shared" si="26"/>
        <v>0</v>
      </c>
      <c r="N50" s="1" t="s">
        <v>8</v>
      </c>
      <c r="O50" s="1">
        <v>0</v>
      </c>
      <c r="P50" s="1" t="s">
        <v>36</v>
      </c>
      <c r="Q50" s="1">
        <v>10529</v>
      </c>
      <c r="R50" s="1">
        <v>24216.7</v>
      </c>
    </row>
    <row r="51" spans="1:18">
      <c r="A51" s="1">
        <f t="shared" si="27"/>
        <v>50</v>
      </c>
      <c r="B51" s="1" t="s">
        <v>289</v>
      </c>
      <c r="C51" s="1" t="s">
        <v>39</v>
      </c>
      <c r="D51" s="1" t="s">
        <v>22</v>
      </c>
      <c r="E51" s="1" t="s">
        <v>40</v>
      </c>
      <c r="F51" s="21" t="s">
        <v>180</v>
      </c>
      <c r="G51" s="1" t="s">
        <v>199</v>
      </c>
      <c r="H51" s="12">
        <v>11.010544299999999</v>
      </c>
      <c r="I51" s="23">
        <v>29.7136456</v>
      </c>
      <c r="J51" s="1">
        <v>24216.7</v>
      </c>
      <c r="K51" s="1">
        <f t="shared" si="1"/>
        <v>24216.7</v>
      </c>
      <c r="L51" s="1">
        <f t="shared" si="25"/>
        <v>0</v>
      </c>
      <c r="M51" s="1">
        <f t="shared" si="26"/>
        <v>0</v>
      </c>
      <c r="N51" s="1" t="s">
        <v>8</v>
      </c>
      <c r="O51" s="1">
        <v>0</v>
      </c>
      <c r="P51" s="1" t="s">
        <v>36</v>
      </c>
      <c r="Q51" s="1">
        <v>10529</v>
      </c>
      <c r="R51" s="1">
        <v>24216.7</v>
      </c>
    </row>
    <row r="52" spans="1:18">
      <c r="A52" s="1">
        <f t="shared" si="27"/>
        <v>51</v>
      </c>
      <c r="B52" s="1" t="s">
        <v>289</v>
      </c>
      <c r="C52" s="1" t="s">
        <v>39</v>
      </c>
      <c r="D52" s="1" t="s">
        <v>22</v>
      </c>
      <c r="E52" s="1" t="s">
        <v>40</v>
      </c>
      <c r="F52" s="21" t="s">
        <v>180</v>
      </c>
      <c r="G52" s="1" t="s">
        <v>199</v>
      </c>
      <c r="H52" s="12">
        <v>11.010544299999999</v>
      </c>
      <c r="I52" s="23">
        <v>29.7136456</v>
      </c>
      <c r="J52" s="1">
        <v>24216.7</v>
      </c>
      <c r="K52" s="1">
        <f t="shared" si="1"/>
        <v>24216.7</v>
      </c>
      <c r="L52" s="1">
        <f t="shared" si="25"/>
        <v>0</v>
      </c>
      <c r="M52" s="1">
        <f t="shared" si="26"/>
        <v>0</v>
      </c>
      <c r="N52" s="1" t="s">
        <v>8</v>
      </c>
      <c r="O52" s="1">
        <v>0</v>
      </c>
      <c r="P52" s="1" t="s">
        <v>36</v>
      </c>
      <c r="Q52" s="1">
        <v>10529</v>
      </c>
      <c r="R52" s="1">
        <v>24216.7</v>
      </c>
    </row>
    <row r="53" spans="1:18">
      <c r="A53" s="1">
        <f t="shared" si="27"/>
        <v>52</v>
      </c>
      <c r="B53" s="1" t="s">
        <v>289</v>
      </c>
      <c r="C53" s="1" t="s">
        <v>39</v>
      </c>
      <c r="D53" s="1" t="s">
        <v>22</v>
      </c>
      <c r="E53" s="1" t="s">
        <v>40</v>
      </c>
      <c r="F53" s="21" t="s">
        <v>180</v>
      </c>
      <c r="G53" s="1" t="s">
        <v>199</v>
      </c>
      <c r="H53" s="12">
        <v>11.010544299999999</v>
      </c>
      <c r="I53" s="23">
        <v>29.7136456</v>
      </c>
      <c r="J53" s="1">
        <v>24216.7</v>
      </c>
      <c r="K53" s="1">
        <f t="shared" si="1"/>
        <v>24216.7</v>
      </c>
      <c r="L53" s="1">
        <f t="shared" si="25"/>
        <v>0</v>
      </c>
      <c r="M53" s="1">
        <f t="shared" si="26"/>
        <v>0</v>
      </c>
      <c r="N53" s="1" t="s">
        <v>8</v>
      </c>
      <c r="O53" s="1">
        <v>0</v>
      </c>
      <c r="P53" s="1" t="s">
        <v>36</v>
      </c>
      <c r="Q53" s="1">
        <v>10529</v>
      </c>
      <c r="R53" s="1">
        <v>24216.7</v>
      </c>
    </row>
    <row r="54" spans="1:18">
      <c r="A54" s="1">
        <f t="shared" si="27"/>
        <v>53</v>
      </c>
      <c r="B54" s="1" t="s">
        <v>289</v>
      </c>
      <c r="C54" s="1" t="s">
        <v>39</v>
      </c>
      <c r="D54" s="1" t="s">
        <v>22</v>
      </c>
      <c r="E54" s="1" t="s">
        <v>40</v>
      </c>
      <c r="F54" s="21" t="s">
        <v>181</v>
      </c>
      <c r="G54" s="1" t="s">
        <v>200</v>
      </c>
      <c r="H54" s="12">
        <v>11.010544299999999</v>
      </c>
      <c r="I54" s="23">
        <v>28.357882799999999</v>
      </c>
      <c r="J54" s="1">
        <v>15658.399999999998</v>
      </c>
      <c r="K54" s="1">
        <f t="shared" si="1"/>
        <v>15658.399999999998</v>
      </c>
      <c r="L54" s="1">
        <f t="shared" si="25"/>
        <v>0</v>
      </c>
      <c r="M54" s="1">
        <f>0/3</f>
        <v>0</v>
      </c>
      <c r="N54" s="1" t="s">
        <v>8</v>
      </c>
      <c r="O54" s="1">
        <v>0</v>
      </c>
      <c r="P54" s="1" t="s">
        <v>36</v>
      </c>
      <c r="Q54" s="1">
        <v>6808</v>
      </c>
      <c r="R54" s="1">
        <v>15658.399999999998</v>
      </c>
    </row>
    <row r="55" spans="1:18">
      <c r="A55" s="1">
        <f t="shared" si="27"/>
        <v>54</v>
      </c>
      <c r="B55" s="1" t="s">
        <v>289</v>
      </c>
      <c r="C55" s="1" t="s">
        <v>39</v>
      </c>
      <c r="D55" s="1" t="s">
        <v>22</v>
      </c>
      <c r="E55" s="1" t="s">
        <v>40</v>
      </c>
      <c r="F55" s="21" t="s">
        <v>181</v>
      </c>
      <c r="G55" s="1" t="s">
        <v>200</v>
      </c>
      <c r="H55" s="12">
        <v>11.010544299999999</v>
      </c>
      <c r="I55" s="23">
        <v>28.357882799999999</v>
      </c>
      <c r="J55" s="1">
        <v>15658.399999999998</v>
      </c>
      <c r="K55" s="1">
        <f t="shared" si="1"/>
        <v>15658.399999999998</v>
      </c>
      <c r="L55" s="1">
        <f t="shared" ref="L55:L56" si="28">M55*J55</f>
        <v>0</v>
      </c>
      <c r="M55" s="1">
        <f t="shared" ref="M55" si="29">0/3</f>
        <v>0</v>
      </c>
      <c r="N55" s="1" t="s">
        <v>8</v>
      </c>
      <c r="O55" s="1">
        <v>0</v>
      </c>
      <c r="P55" s="1" t="s">
        <v>36</v>
      </c>
      <c r="Q55" s="1">
        <v>6808</v>
      </c>
      <c r="R55" s="1">
        <v>15658.399999999998</v>
      </c>
    </row>
    <row r="56" spans="1:18">
      <c r="A56" s="1">
        <f t="shared" si="27"/>
        <v>55</v>
      </c>
      <c r="B56" s="1" t="s">
        <v>289</v>
      </c>
      <c r="C56" s="1" t="s">
        <v>39</v>
      </c>
      <c r="D56" s="1" t="s">
        <v>22</v>
      </c>
      <c r="E56" s="1" t="s">
        <v>40</v>
      </c>
      <c r="F56" s="21" t="s">
        <v>181</v>
      </c>
      <c r="G56" s="1" t="s">
        <v>200</v>
      </c>
      <c r="H56" s="12">
        <v>11.010544299999999</v>
      </c>
      <c r="I56" s="23">
        <v>28.357882799999999</v>
      </c>
      <c r="J56" s="1">
        <v>15658.399999999998</v>
      </c>
      <c r="K56" s="1">
        <f t="shared" si="1"/>
        <v>15658.399999999998</v>
      </c>
      <c r="L56" s="1">
        <f t="shared" si="28"/>
        <v>0</v>
      </c>
      <c r="M56" s="1">
        <f>0/3</f>
        <v>0</v>
      </c>
      <c r="N56" s="1" t="s">
        <v>8</v>
      </c>
      <c r="O56" s="1">
        <v>0</v>
      </c>
      <c r="P56" s="1" t="s">
        <v>36</v>
      </c>
      <c r="Q56" s="1">
        <v>6808</v>
      </c>
      <c r="R56" s="1">
        <v>15658.399999999998</v>
      </c>
    </row>
    <row r="57" spans="1:18">
      <c r="A57" s="1">
        <f t="shared" si="27"/>
        <v>56</v>
      </c>
      <c r="B57" s="1" t="s">
        <v>289</v>
      </c>
      <c r="C57" s="1" t="s">
        <v>39</v>
      </c>
      <c r="D57" s="1" t="s">
        <v>22</v>
      </c>
      <c r="E57" s="1" t="s">
        <v>40</v>
      </c>
      <c r="F57" s="21" t="s">
        <v>181</v>
      </c>
      <c r="G57" s="1" t="s">
        <v>201</v>
      </c>
      <c r="H57" s="12">
        <v>11.183332999999999</v>
      </c>
      <c r="I57" s="12">
        <v>28.05</v>
      </c>
      <c r="J57" s="1">
        <v>16088.5</v>
      </c>
      <c r="K57" s="1">
        <f t="shared" si="1"/>
        <v>16088.5</v>
      </c>
      <c r="L57" s="1">
        <f t="shared" ref="L57:L59" si="30">M57*J57</f>
        <v>0</v>
      </c>
      <c r="M57" s="1">
        <f t="shared" ref="M57:M62" si="31">0/3</f>
        <v>0</v>
      </c>
      <c r="N57" s="1" t="s">
        <v>8</v>
      </c>
      <c r="O57" s="1">
        <v>0</v>
      </c>
      <c r="P57" s="1" t="s">
        <v>36</v>
      </c>
      <c r="Q57" s="1">
        <v>6995</v>
      </c>
      <c r="R57" s="1">
        <v>16088.5</v>
      </c>
    </row>
    <row r="58" spans="1:18">
      <c r="A58" s="1">
        <f t="shared" si="27"/>
        <v>57</v>
      </c>
      <c r="B58" s="1" t="s">
        <v>289</v>
      </c>
      <c r="C58" s="1" t="s">
        <v>39</v>
      </c>
      <c r="D58" s="1" t="s">
        <v>22</v>
      </c>
      <c r="E58" s="1" t="s">
        <v>40</v>
      </c>
      <c r="F58" s="21" t="s">
        <v>181</v>
      </c>
      <c r="G58" s="1" t="s">
        <v>201</v>
      </c>
      <c r="H58" s="12">
        <v>11.183332999999999</v>
      </c>
      <c r="I58" s="12">
        <v>28.05</v>
      </c>
      <c r="J58" s="1">
        <v>16088.5</v>
      </c>
      <c r="K58" s="1">
        <f t="shared" si="1"/>
        <v>16088.5</v>
      </c>
      <c r="L58" s="1">
        <f t="shared" si="30"/>
        <v>0</v>
      </c>
      <c r="M58" s="1">
        <f t="shared" si="31"/>
        <v>0</v>
      </c>
      <c r="N58" s="1" t="s">
        <v>8</v>
      </c>
      <c r="O58" s="1">
        <v>0</v>
      </c>
      <c r="P58" s="1" t="s">
        <v>36</v>
      </c>
      <c r="Q58" s="1">
        <v>6995</v>
      </c>
      <c r="R58" s="1">
        <v>16088.5</v>
      </c>
    </row>
    <row r="59" spans="1:18">
      <c r="A59" s="1">
        <f t="shared" si="27"/>
        <v>58</v>
      </c>
      <c r="B59" s="1" t="s">
        <v>289</v>
      </c>
      <c r="C59" s="1" t="s">
        <v>39</v>
      </c>
      <c r="D59" s="1" t="s">
        <v>22</v>
      </c>
      <c r="E59" s="1" t="s">
        <v>40</v>
      </c>
      <c r="F59" s="21" t="s">
        <v>181</v>
      </c>
      <c r="G59" s="1" t="s">
        <v>201</v>
      </c>
      <c r="H59" s="12">
        <v>11.183332999999999</v>
      </c>
      <c r="I59" s="12">
        <v>28.05</v>
      </c>
      <c r="J59" s="1">
        <v>16088.5</v>
      </c>
      <c r="K59" s="1">
        <f t="shared" si="1"/>
        <v>16088.5</v>
      </c>
      <c r="L59" s="1">
        <f t="shared" si="30"/>
        <v>0</v>
      </c>
      <c r="M59" s="1">
        <f t="shared" si="31"/>
        <v>0</v>
      </c>
      <c r="N59" s="1" t="s">
        <v>8</v>
      </c>
      <c r="O59" s="1">
        <v>0</v>
      </c>
      <c r="P59" s="1" t="s">
        <v>36</v>
      </c>
      <c r="Q59" s="1">
        <v>6995</v>
      </c>
      <c r="R59" s="1">
        <v>16088.5</v>
      </c>
    </row>
    <row r="60" spans="1:18">
      <c r="A60" s="1">
        <f t="shared" si="27"/>
        <v>59</v>
      </c>
      <c r="B60" s="1" t="s">
        <v>289</v>
      </c>
      <c r="C60" s="1" t="s">
        <v>39</v>
      </c>
      <c r="D60" s="1" t="s">
        <v>22</v>
      </c>
      <c r="E60" s="1" t="s">
        <v>40</v>
      </c>
      <c r="F60" s="21" t="s">
        <v>181</v>
      </c>
      <c r="G60" s="1" t="s">
        <v>202</v>
      </c>
      <c r="H60" s="12">
        <v>11.3333333</v>
      </c>
      <c r="I60" s="12">
        <v>27.8</v>
      </c>
      <c r="J60" s="1">
        <v>13553.9</v>
      </c>
      <c r="K60" s="1">
        <f t="shared" si="1"/>
        <v>13553.9</v>
      </c>
      <c r="L60" s="1">
        <f t="shared" ref="L60:L63" si="32">M60*J60</f>
        <v>0</v>
      </c>
      <c r="M60" s="1">
        <f t="shared" si="31"/>
        <v>0</v>
      </c>
      <c r="N60" s="1" t="s">
        <v>8</v>
      </c>
      <c r="O60" s="1">
        <v>0</v>
      </c>
      <c r="P60" s="1" t="s">
        <v>36</v>
      </c>
      <c r="Q60" s="1">
        <v>5893</v>
      </c>
      <c r="R60" s="1">
        <v>13553.9</v>
      </c>
    </row>
    <row r="61" spans="1:18">
      <c r="A61" s="1">
        <f t="shared" si="27"/>
        <v>60</v>
      </c>
      <c r="B61" s="1" t="s">
        <v>289</v>
      </c>
      <c r="C61" s="1" t="s">
        <v>39</v>
      </c>
      <c r="D61" s="1" t="s">
        <v>22</v>
      </c>
      <c r="E61" s="1" t="s">
        <v>40</v>
      </c>
      <c r="F61" s="21" t="s">
        <v>181</v>
      </c>
      <c r="G61" s="1" t="s">
        <v>202</v>
      </c>
      <c r="H61" s="12">
        <v>11.3333333</v>
      </c>
      <c r="I61" s="12">
        <v>27.8</v>
      </c>
      <c r="J61" s="1">
        <v>13553.9</v>
      </c>
      <c r="K61" s="1">
        <f t="shared" si="1"/>
        <v>13553.9</v>
      </c>
      <c r="L61" s="1">
        <f t="shared" si="32"/>
        <v>0</v>
      </c>
      <c r="M61" s="1">
        <f t="shared" si="31"/>
        <v>0</v>
      </c>
      <c r="N61" s="1" t="s">
        <v>8</v>
      </c>
      <c r="O61" s="1">
        <v>0</v>
      </c>
      <c r="P61" s="1" t="s">
        <v>36</v>
      </c>
      <c r="Q61" s="1">
        <v>5893</v>
      </c>
      <c r="R61" s="1">
        <v>13553.9</v>
      </c>
    </row>
    <row r="62" spans="1:18">
      <c r="A62" s="1">
        <f t="shared" si="27"/>
        <v>61</v>
      </c>
      <c r="B62" s="1" t="s">
        <v>289</v>
      </c>
      <c r="C62" s="1" t="s">
        <v>39</v>
      </c>
      <c r="D62" s="1" t="s">
        <v>22</v>
      </c>
      <c r="E62" s="1" t="s">
        <v>40</v>
      </c>
      <c r="F62" s="21" t="s">
        <v>181</v>
      </c>
      <c r="G62" s="1" t="s">
        <v>202</v>
      </c>
      <c r="H62" s="12">
        <v>11.3333333</v>
      </c>
      <c r="I62" s="12">
        <v>27.8</v>
      </c>
      <c r="J62" s="1">
        <v>13553.9</v>
      </c>
      <c r="K62" s="1">
        <f t="shared" si="1"/>
        <v>13553.9</v>
      </c>
      <c r="L62" s="1">
        <f t="shared" si="32"/>
        <v>0</v>
      </c>
      <c r="M62" s="1">
        <f t="shared" si="31"/>
        <v>0</v>
      </c>
      <c r="N62" s="1" t="s">
        <v>8</v>
      </c>
      <c r="O62" s="1">
        <v>0</v>
      </c>
      <c r="P62" s="1" t="s">
        <v>36</v>
      </c>
      <c r="Q62" s="1">
        <v>5893</v>
      </c>
      <c r="R62" s="1">
        <v>13553.9</v>
      </c>
    </row>
    <row r="63" spans="1:18">
      <c r="A63" s="1">
        <f t="shared" si="27"/>
        <v>62</v>
      </c>
      <c r="B63" s="1" t="s">
        <v>289</v>
      </c>
      <c r="C63" s="1" t="s">
        <v>39</v>
      </c>
      <c r="D63" s="1" t="s">
        <v>22</v>
      </c>
      <c r="E63" s="1" t="s">
        <v>40</v>
      </c>
      <c r="F63" s="21" t="s">
        <v>181</v>
      </c>
      <c r="G63" s="10" t="s">
        <v>203</v>
      </c>
      <c r="I63" s="5"/>
      <c r="J63" s="1">
        <v>6341.0999999999995</v>
      </c>
      <c r="K63" s="1">
        <f t="shared" si="1"/>
        <v>6341.0999999999995</v>
      </c>
      <c r="L63" s="1">
        <f t="shared" si="32"/>
        <v>0</v>
      </c>
      <c r="M63" s="1">
        <f>0/4</f>
        <v>0</v>
      </c>
      <c r="N63" s="1" t="s">
        <v>8</v>
      </c>
      <c r="O63" s="1">
        <v>0</v>
      </c>
      <c r="P63" s="1" t="s">
        <v>36</v>
      </c>
      <c r="Q63" s="1">
        <v>2757</v>
      </c>
      <c r="R63" s="1">
        <v>6341.0999999999995</v>
      </c>
    </row>
    <row r="64" spans="1:18">
      <c r="A64" s="1">
        <f t="shared" si="27"/>
        <v>63</v>
      </c>
      <c r="B64" s="1" t="s">
        <v>289</v>
      </c>
      <c r="C64" s="1" t="s">
        <v>39</v>
      </c>
      <c r="D64" s="1" t="s">
        <v>22</v>
      </c>
      <c r="E64" s="1" t="s">
        <v>40</v>
      </c>
      <c r="F64" s="21" t="s">
        <v>181</v>
      </c>
      <c r="G64" s="10" t="s">
        <v>203</v>
      </c>
      <c r="I64" s="5"/>
      <c r="J64" s="1">
        <v>6341.0999999999995</v>
      </c>
      <c r="K64" s="1">
        <f t="shared" si="1"/>
        <v>6341.0999999999995</v>
      </c>
      <c r="L64" s="1">
        <f t="shared" ref="L64:L67" si="33">M64*J64</f>
        <v>0</v>
      </c>
      <c r="M64" s="1">
        <f t="shared" ref="M64:M66" si="34">0/4</f>
        <v>0</v>
      </c>
      <c r="N64" s="1" t="s">
        <v>8</v>
      </c>
      <c r="O64" s="1">
        <v>0</v>
      </c>
      <c r="P64" s="1" t="s">
        <v>36</v>
      </c>
      <c r="Q64" s="1">
        <v>2757</v>
      </c>
      <c r="R64" s="1">
        <v>6341.0999999999995</v>
      </c>
    </row>
    <row r="65" spans="1:18">
      <c r="A65" s="1">
        <f t="shared" si="27"/>
        <v>64</v>
      </c>
      <c r="B65" s="1" t="s">
        <v>289</v>
      </c>
      <c r="C65" s="1" t="s">
        <v>39</v>
      </c>
      <c r="D65" s="1" t="s">
        <v>22</v>
      </c>
      <c r="E65" s="1" t="s">
        <v>40</v>
      </c>
      <c r="F65" s="21" t="s">
        <v>181</v>
      </c>
      <c r="G65" s="10" t="s">
        <v>203</v>
      </c>
      <c r="I65" s="5"/>
      <c r="J65" s="1">
        <v>6341.0999999999995</v>
      </c>
      <c r="K65" s="1">
        <f t="shared" si="1"/>
        <v>6341.0999999999995</v>
      </c>
      <c r="L65" s="1">
        <f t="shared" si="33"/>
        <v>0</v>
      </c>
      <c r="M65" s="1">
        <f t="shared" si="34"/>
        <v>0</v>
      </c>
      <c r="N65" s="1" t="s">
        <v>8</v>
      </c>
      <c r="O65" s="1">
        <v>0</v>
      </c>
      <c r="P65" s="1" t="s">
        <v>36</v>
      </c>
      <c r="Q65" s="1">
        <v>2757</v>
      </c>
      <c r="R65" s="1">
        <v>6341.0999999999995</v>
      </c>
    </row>
    <row r="66" spans="1:18">
      <c r="A66" s="1">
        <f t="shared" si="27"/>
        <v>65</v>
      </c>
      <c r="B66" s="1" t="s">
        <v>289</v>
      </c>
      <c r="C66" s="1" t="s">
        <v>39</v>
      </c>
      <c r="D66" s="1" t="s">
        <v>22</v>
      </c>
      <c r="E66" s="1" t="s">
        <v>40</v>
      </c>
      <c r="F66" s="21" t="s">
        <v>181</v>
      </c>
      <c r="G66" s="10" t="s">
        <v>203</v>
      </c>
      <c r="I66" s="5"/>
      <c r="J66" s="1">
        <v>6341.1</v>
      </c>
      <c r="K66" s="1">
        <f t="shared" si="1"/>
        <v>6341.1</v>
      </c>
      <c r="L66" s="1">
        <f t="shared" si="33"/>
        <v>0</v>
      </c>
      <c r="M66" s="1">
        <f t="shared" si="34"/>
        <v>0</v>
      </c>
      <c r="N66" s="1" t="s">
        <v>8</v>
      </c>
      <c r="O66" s="1">
        <v>0</v>
      </c>
      <c r="P66" s="1" t="s">
        <v>36</v>
      </c>
      <c r="Q66" s="1">
        <v>2757</v>
      </c>
      <c r="R66" s="1">
        <v>6341.1</v>
      </c>
    </row>
    <row r="67" spans="1:18">
      <c r="A67" s="1">
        <f t="shared" si="27"/>
        <v>66</v>
      </c>
      <c r="B67" s="1" t="s">
        <v>289</v>
      </c>
      <c r="C67" s="1" t="s">
        <v>39</v>
      </c>
      <c r="D67" s="1" t="s">
        <v>22</v>
      </c>
      <c r="E67" s="1" t="s">
        <v>40</v>
      </c>
      <c r="F67" s="21" t="s">
        <v>182</v>
      </c>
      <c r="G67" s="10" t="s">
        <v>204</v>
      </c>
      <c r="I67" s="5"/>
      <c r="J67" s="1">
        <v>14331.3</v>
      </c>
      <c r="K67" s="1">
        <f t="shared" si="1"/>
        <v>14331.3</v>
      </c>
      <c r="L67" s="1">
        <f t="shared" si="33"/>
        <v>0</v>
      </c>
      <c r="M67" s="1">
        <f>0/7</f>
        <v>0</v>
      </c>
      <c r="N67" s="1" t="s">
        <v>8</v>
      </c>
      <c r="O67" s="1" t="s">
        <v>41</v>
      </c>
      <c r="P67" s="1" t="s">
        <v>36</v>
      </c>
      <c r="Q67" s="1">
        <v>6231</v>
      </c>
      <c r="R67" s="1">
        <v>14331.3</v>
      </c>
    </row>
    <row r="68" spans="1:18">
      <c r="A68" s="1">
        <f t="shared" si="27"/>
        <v>67</v>
      </c>
      <c r="B68" s="1" t="s">
        <v>289</v>
      </c>
      <c r="C68" s="1" t="s">
        <v>39</v>
      </c>
      <c r="D68" s="1" t="s">
        <v>22</v>
      </c>
      <c r="E68" s="1" t="s">
        <v>40</v>
      </c>
      <c r="F68" s="21" t="s">
        <v>182</v>
      </c>
      <c r="G68" s="10" t="s">
        <v>204</v>
      </c>
      <c r="I68" s="5"/>
      <c r="J68" s="1">
        <v>14331.3</v>
      </c>
      <c r="K68" s="1">
        <f t="shared" si="1"/>
        <v>14331.3</v>
      </c>
      <c r="L68" s="1">
        <f t="shared" ref="L68:L74" si="35">M68*J68</f>
        <v>0</v>
      </c>
      <c r="M68" s="1">
        <f t="shared" ref="M68:M73" si="36">0/7</f>
        <v>0</v>
      </c>
      <c r="N68" s="1" t="s">
        <v>8</v>
      </c>
      <c r="O68" s="1">
        <v>0</v>
      </c>
      <c r="P68" s="1" t="s">
        <v>36</v>
      </c>
      <c r="Q68" s="1">
        <v>6231</v>
      </c>
      <c r="R68" s="1">
        <v>14331.3</v>
      </c>
    </row>
    <row r="69" spans="1:18">
      <c r="A69" s="1">
        <f t="shared" si="27"/>
        <v>68</v>
      </c>
      <c r="B69" s="1" t="s">
        <v>289</v>
      </c>
      <c r="C69" s="1" t="s">
        <v>39</v>
      </c>
      <c r="D69" s="1" t="s">
        <v>22</v>
      </c>
      <c r="E69" s="1" t="s">
        <v>40</v>
      </c>
      <c r="F69" s="21" t="s">
        <v>182</v>
      </c>
      <c r="G69" s="10" t="s">
        <v>204</v>
      </c>
      <c r="I69" s="5"/>
      <c r="J69" s="1">
        <v>14331.3</v>
      </c>
      <c r="K69" s="1">
        <f t="shared" ref="K69:K122" si="37">J69-L69</f>
        <v>14331.3</v>
      </c>
      <c r="L69" s="1">
        <f t="shared" si="35"/>
        <v>0</v>
      </c>
      <c r="M69" s="1">
        <f t="shared" si="36"/>
        <v>0</v>
      </c>
      <c r="N69" s="1" t="s">
        <v>8</v>
      </c>
      <c r="O69" s="1">
        <v>0</v>
      </c>
      <c r="P69" s="1" t="s">
        <v>36</v>
      </c>
      <c r="Q69" s="1">
        <v>6231</v>
      </c>
      <c r="R69" s="1">
        <v>14331.3</v>
      </c>
    </row>
    <row r="70" spans="1:18">
      <c r="A70" s="1">
        <f t="shared" si="27"/>
        <v>69</v>
      </c>
      <c r="B70" s="1" t="s">
        <v>289</v>
      </c>
      <c r="C70" s="1" t="s">
        <v>39</v>
      </c>
      <c r="D70" s="1" t="s">
        <v>22</v>
      </c>
      <c r="E70" s="1" t="s">
        <v>40</v>
      </c>
      <c r="F70" s="21" t="s">
        <v>182</v>
      </c>
      <c r="G70" s="10" t="s">
        <v>204</v>
      </c>
      <c r="I70" s="5"/>
      <c r="J70" s="1">
        <v>14331.3</v>
      </c>
      <c r="K70" s="1">
        <f t="shared" si="37"/>
        <v>14331.3</v>
      </c>
      <c r="L70" s="1">
        <f t="shared" si="35"/>
        <v>0</v>
      </c>
      <c r="M70" s="1">
        <f t="shared" si="36"/>
        <v>0</v>
      </c>
      <c r="N70" s="1" t="s">
        <v>8</v>
      </c>
      <c r="O70" s="1">
        <v>0</v>
      </c>
      <c r="P70" s="1" t="s">
        <v>36</v>
      </c>
      <c r="Q70" s="1">
        <v>6231</v>
      </c>
      <c r="R70" s="1">
        <v>14331.3</v>
      </c>
    </row>
    <row r="71" spans="1:18">
      <c r="A71" s="1">
        <f t="shared" si="27"/>
        <v>70</v>
      </c>
      <c r="B71" s="1" t="s">
        <v>289</v>
      </c>
      <c r="C71" s="1" t="s">
        <v>39</v>
      </c>
      <c r="D71" s="1" t="s">
        <v>22</v>
      </c>
      <c r="E71" s="1" t="s">
        <v>40</v>
      </c>
      <c r="F71" s="21" t="s">
        <v>182</v>
      </c>
      <c r="G71" s="10" t="s">
        <v>204</v>
      </c>
      <c r="I71" s="5"/>
      <c r="J71" s="1">
        <v>14331.3</v>
      </c>
      <c r="K71" s="1">
        <f t="shared" si="37"/>
        <v>14331.3</v>
      </c>
      <c r="L71" s="1">
        <f t="shared" si="35"/>
        <v>0</v>
      </c>
      <c r="M71" s="1">
        <f t="shared" si="36"/>
        <v>0</v>
      </c>
      <c r="N71" s="1" t="s">
        <v>8</v>
      </c>
      <c r="O71" s="1">
        <v>0</v>
      </c>
      <c r="P71" s="1" t="s">
        <v>36</v>
      </c>
      <c r="Q71" s="1">
        <v>6231</v>
      </c>
      <c r="R71" s="1">
        <v>14331.3</v>
      </c>
    </row>
    <row r="72" spans="1:18">
      <c r="A72" s="1">
        <f>A71+1</f>
        <v>71</v>
      </c>
      <c r="B72" s="1" t="s">
        <v>289</v>
      </c>
      <c r="C72" s="1" t="s">
        <v>39</v>
      </c>
      <c r="D72" s="1" t="s">
        <v>22</v>
      </c>
      <c r="E72" s="1" t="s">
        <v>40</v>
      </c>
      <c r="F72" s="21" t="s">
        <v>182</v>
      </c>
      <c r="G72" s="10" t="s">
        <v>204</v>
      </c>
      <c r="I72" s="5"/>
      <c r="J72" s="1">
        <v>14331.3</v>
      </c>
      <c r="K72" s="1">
        <f t="shared" si="37"/>
        <v>14331.3</v>
      </c>
      <c r="L72" s="1">
        <f t="shared" si="35"/>
        <v>0</v>
      </c>
      <c r="M72" s="1">
        <f t="shared" si="36"/>
        <v>0</v>
      </c>
      <c r="N72" s="1" t="s">
        <v>8</v>
      </c>
      <c r="O72" s="1">
        <v>0</v>
      </c>
      <c r="P72" s="1" t="s">
        <v>36</v>
      </c>
      <c r="Q72" s="1">
        <v>6231</v>
      </c>
      <c r="R72" s="1">
        <v>14331.3</v>
      </c>
    </row>
    <row r="73" spans="1:18">
      <c r="A73" s="1">
        <f t="shared" ref="A73:A108" si="38">A72+1</f>
        <v>72</v>
      </c>
      <c r="B73" s="1" t="s">
        <v>289</v>
      </c>
      <c r="C73" s="1" t="s">
        <v>39</v>
      </c>
      <c r="D73" s="1" t="s">
        <v>22</v>
      </c>
      <c r="E73" s="1" t="s">
        <v>40</v>
      </c>
      <c r="F73" s="21" t="s">
        <v>182</v>
      </c>
      <c r="G73" s="10" t="s">
        <v>204</v>
      </c>
      <c r="I73" s="5"/>
      <c r="J73" s="1">
        <v>14331.3</v>
      </c>
      <c r="K73" s="1">
        <f t="shared" si="37"/>
        <v>14331.3</v>
      </c>
      <c r="L73" s="1">
        <f t="shared" si="35"/>
        <v>0</v>
      </c>
      <c r="M73" s="1">
        <f t="shared" si="36"/>
        <v>0</v>
      </c>
      <c r="N73" s="1" t="s">
        <v>8</v>
      </c>
      <c r="O73" s="1">
        <v>0</v>
      </c>
      <c r="P73" s="1" t="s">
        <v>36</v>
      </c>
      <c r="Q73" s="1">
        <v>6231</v>
      </c>
      <c r="R73" s="1">
        <v>14331.3</v>
      </c>
    </row>
    <row r="74" spans="1:18">
      <c r="A74" s="1">
        <f t="shared" si="38"/>
        <v>73</v>
      </c>
      <c r="B74" s="1" t="s">
        <v>289</v>
      </c>
      <c r="C74" s="1" t="s">
        <v>39</v>
      </c>
      <c r="D74" s="1" t="s">
        <v>22</v>
      </c>
      <c r="E74" s="1" t="s">
        <v>40</v>
      </c>
      <c r="F74" s="21" t="s">
        <v>182</v>
      </c>
      <c r="G74" s="1" t="s">
        <v>205</v>
      </c>
      <c r="H74" s="12">
        <v>10.637792599999999</v>
      </c>
      <c r="I74" s="23">
        <v>30.383901699999999</v>
      </c>
      <c r="J74" s="1">
        <v>11304.5</v>
      </c>
      <c r="K74" s="1">
        <f t="shared" si="37"/>
        <v>11304.5</v>
      </c>
      <c r="L74" s="1">
        <f t="shared" si="35"/>
        <v>0</v>
      </c>
      <c r="M74" s="1">
        <f>0/6</f>
        <v>0</v>
      </c>
      <c r="N74" s="1" t="s">
        <v>8</v>
      </c>
      <c r="O74" s="1">
        <v>0</v>
      </c>
      <c r="P74" s="1" t="s">
        <v>36</v>
      </c>
      <c r="Q74" s="1">
        <v>4915</v>
      </c>
      <c r="R74" s="1">
        <v>11304.5</v>
      </c>
    </row>
    <row r="75" spans="1:18">
      <c r="A75" s="1">
        <f t="shared" si="38"/>
        <v>74</v>
      </c>
      <c r="B75" s="1" t="s">
        <v>289</v>
      </c>
      <c r="C75" s="1" t="s">
        <v>39</v>
      </c>
      <c r="D75" s="1" t="s">
        <v>22</v>
      </c>
      <c r="E75" s="1" t="s">
        <v>40</v>
      </c>
      <c r="F75" s="21" t="s">
        <v>182</v>
      </c>
      <c r="G75" s="1" t="s">
        <v>205</v>
      </c>
      <c r="H75" s="12">
        <v>10.637792599999999</v>
      </c>
      <c r="I75" s="23">
        <v>30.383901699999999</v>
      </c>
      <c r="J75" s="1">
        <v>11304.5</v>
      </c>
      <c r="K75" s="1">
        <f t="shared" si="37"/>
        <v>11304.5</v>
      </c>
      <c r="L75" s="1">
        <f t="shared" ref="L75:L80" si="39">M75*J75</f>
        <v>0</v>
      </c>
      <c r="M75" s="1">
        <f t="shared" ref="M75:M79" si="40">0/6</f>
        <v>0</v>
      </c>
      <c r="N75" s="1" t="s">
        <v>8</v>
      </c>
      <c r="O75" s="1">
        <v>0</v>
      </c>
      <c r="P75" s="1" t="s">
        <v>36</v>
      </c>
      <c r="Q75" s="1">
        <v>4915</v>
      </c>
      <c r="R75" s="1">
        <v>11304.5</v>
      </c>
    </row>
    <row r="76" spans="1:18">
      <c r="A76" s="1">
        <f t="shared" si="38"/>
        <v>75</v>
      </c>
      <c r="B76" s="1" t="s">
        <v>289</v>
      </c>
      <c r="C76" s="1" t="s">
        <v>39</v>
      </c>
      <c r="D76" s="1" t="s">
        <v>22</v>
      </c>
      <c r="E76" s="1" t="s">
        <v>40</v>
      </c>
      <c r="F76" s="21" t="s">
        <v>182</v>
      </c>
      <c r="G76" s="1" t="s">
        <v>205</v>
      </c>
      <c r="H76" s="12">
        <v>10.637792599999999</v>
      </c>
      <c r="I76" s="23">
        <v>30.383901699999999</v>
      </c>
      <c r="J76" s="1">
        <v>11304.5</v>
      </c>
      <c r="K76" s="1">
        <f t="shared" si="37"/>
        <v>11304.5</v>
      </c>
      <c r="L76" s="1">
        <f t="shared" si="39"/>
        <v>0</v>
      </c>
      <c r="M76" s="1">
        <f t="shared" si="40"/>
        <v>0</v>
      </c>
      <c r="N76" s="1" t="s">
        <v>8</v>
      </c>
      <c r="O76" s="1">
        <v>0</v>
      </c>
      <c r="P76" s="1" t="s">
        <v>36</v>
      </c>
      <c r="Q76" s="1">
        <v>4915</v>
      </c>
      <c r="R76" s="1">
        <v>11304.5</v>
      </c>
    </row>
    <row r="77" spans="1:18">
      <c r="A77" s="1">
        <f t="shared" si="38"/>
        <v>76</v>
      </c>
      <c r="B77" s="1" t="s">
        <v>289</v>
      </c>
      <c r="C77" s="1" t="s">
        <v>39</v>
      </c>
      <c r="D77" s="1" t="s">
        <v>22</v>
      </c>
      <c r="E77" s="1" t="s">
        <v>40</v>
      </c>
      <c r="F77" s="21" t="s">
        <v>182</v>
      </c>
      <c r="G77" s="1" t="s">
        <v>205</v>
      </c>
      <c r="H77" s="12">
        <v>10.637792599999999</v>
      </c>
      <c r="I77" s="23">
        <v>30.383901699999999</v>
      </c>
      <c r="J77" s="1">
        <v>11304.5</v>
      </c>
      <c r="K77" s="1">
        <f t="shared" si="37"/>
        <v>11304.5</v>
      </c>
      <c r="L77" s="1">
        <f t="shared" si="39"/>
        <v>0</v>
      </c>
      <c r="M77" s="1">
        <f t="shared" si="40"/>
        <v>0</v>
      </c>
      <c r="N77" s="1" t="s">
        <v>8</v>
      </c>
      <c r="O77" s="1">
        <v>0</v>
      </c>
      <c r="P77" s="1" t="s">
        <v>36</v>
      </c>
      <c r="Q77" s="1">
        <v>4915</v>
      </c>
      <c r="R77" s="1">
        <v>11304.5</v>
      </c>
    </row>
    <row r="78" spans="1:18">
      <c r="A78" s="1">
        <f t="shared" si="38"/>
        <v>77</v>
      </c>
      <c r="B78" s="1" t="s">
        <v>289</v>
      </c>
      <c r="C78" s="1" t="s">
        <v>39</v>
      </c>
      <c r="D78" s="1" t="s">
        <v>22</v>
      </c>
      <c r="E78" s="1" t="s">
        <v>40</v>
      </c>
      <c r="F78" s="21" t="s">
        <v>182</v>
      </c>
      <c r="G78" s="1" t="s">
        <v>205</v>
      </c>
      <c r="H78" s="12">
        <v>10.637792599999999</v>
      </c>
      <c r="I78" s="23">
        <v>30.383901699999999</v>
      </c>
      <c r="J78" s="1">
        <v>11304.5</v>
      </c>
      <c r="K78" s="1">
        <f t="shared" si="37"/>
        <v>11304.5</v>
      </c>
      <c r="L78" s="1">
        <f t="shared" si="39"/>
        <v>0</v>
      </c>
      <c r="M78" s="1">
        <f t="shared" si="40"/>
        <v>0</v>
      </c>
      <c r="N78" s="1" t="s">
        <v>8</v>
      </c>
      <c r="O78" s="1">
        <v>0</v>
      </c>
      <c r="P78" s="1" t="s">
        <v>36</v>
      </c>
      <c r="Q78" s="1">
        <v>4915</v>
      </c>
      <c r="R78" s="1">
        <v>11304.5</v>
      </c>
    </row>
    <row r="79" spans="1:18">
      <c r="A79" s="1">
        <f t="shared" si="38"/>
        <v>78</v>
      </c>
      <c r="B79" s="1" t="s">
        <v>289</v>
      </c>
      <c r="C79" s="1" t="s">
        <v>39</v>
      </c>
      <c r="D79" s="1" t="s">
        <v>22</v>
      </c>
      <c r="E79" s="1" t="s">
        <v>40</v>
      </c>
      <c r="F79" s="21" t="s">
        <v>182</v>
      </c>
      <c r="G79" s="1" t="s">
        <v>205</v>
      </c>
      <c r="H79" s="12">
        <v>10.637792599999999</v>
      </c>
      <c r="I79" s="23">
        <v>30.383901699999999</v>
      </c>
      <c r="J79" s="1">
        <v>11304.5</v>
      </c>
      <c r="K79" s="1">
        <f t="shared" si="37"/>
        <v>11304.5</v>
      </c>
      <c r="L79" s="1">
        <f t="shared" si="39"/>
        <v>0</v>
      </c>
      <c r="M79" s="1">
        <f t="shared" si="40"/>
        <v>0</v>
      </c>
      <c r="N79" s="1" t="s">
        <v>8</v>
      </c>
      <c r="O79" s="1">
        <v>0</v>
      </c>
      <c r="P79" s="1" t="s">
        <v>36</v>
      </c>
      <c r="Q79" s="1">
        <v>4915</v>
      </c>
      <c r="R79" s="1">
        <v>11304.5</v>
      </c>
    </row>
    <row r="80" spans="1:18">
      <c r="A80" s="1">
        <f t="shared" si="38"/>
        <v>79</v>
      </c>
      <c r="B80" s="1" t="s">
        <v>289</v>
      </c>
      <c r="C80" s="1" t="s">
        <v>39</v>
      </c>
      <c r="D80" s="1" t="s">
        <v>22</v>
      </c>
      <c r="E80" s="1" t="s">
        <v>40</v>
      </c>
      <c r="F80" s="21" t="s">
        <v>183</v>
      </c>
      <c r="G80" s="10" t="s">
        <v>206</v>
      </c>
      <c r="I80" s="5"/>
      <c r="J80" s="1">
        <v>17544.399999999998</v>
      </c>
      <c r="K80" s="1">
        <f t="shared" si="37"/>
        <v>17544.399999999998</v>
      </c>
      <c r="L80" s="1">
        <f t="shared" si="39"/>
        <v>0</v>
      </c>
      <c r="M80" s="1">
        <f>0/6</f>
        <v>0</v>
      </c>
      <c r="N80" s="1" t="s">
        <v>8</v>
      </c>
      <c r="O80" s="1">
        <v>0</v>
      </c>
      <c r="P80" s="1" t="s">
        <v>36</v>
      </c>
      <c r="Q80" s="1">
        <v>7628</v>
      </c>
      <c r="R80" s="1">
        <v>17544.399999999998</v>
      </c>
    </row>
    <row r="81" spans="1:18">
      <c r="A81" s="1">
        <f t="shared" si="38"/>
        <v>80</v>
      </c>
      <c r="B81" s="1" t="s">
        <v>289</v>
      </c>
      <c r="C81" s="1" t="s">
        <v>39</v>
      </c>
      <c r="D81" s="1" t="s">
        <v>22</v>
      </c>
      <c r="E81" s="1" t="s">
        <v>40</v>
      </c>
      <c r="F81" s="21" t="s">
        <v>183</v>
      </c>
      <c r="G81" s="10" t="s">
        <v>206</v>
      </c>
      <c r="I81" s="5"/>
      <c r="J81" s="1">
        <v>17544.399999999998</v>
      </c>
      <c r="K81" s="1">
        <f t="shared" si="37"/>
        <v>17544.399999999998</v>
      </c>
      <c r="L81" s="1">
        <f t="shared" ref="L81:L86" si="41">M81*J81</f>
        <v>0</v>
      </c>
      <c r="M81" s="1">
        <f t="shared" ref="M81:M85" si="42">0/6</f>
        <v>0</v>
      </c>
      <c r="N81" s="1" t="s">
        <v>8</v>
      </c>
      <c r="O81" s="1">
        <v>0</v>
      </c>
      <c r="P81" s="1" t="s">
        <v>36</v>
      </c>
      <c r="Q81" s="1">
        <v>7628</v>
      </c>
      <c r="R81" s="1">
        <v>17544.399999999998</v>
      </c>
    </row>
    <row r="82" spans="1:18">
      <c r="A82" s="1">
        <f t="shared" si="38"/>
        <v>81</v>
      </c>
      <c r="B82" s="1" t="s">
        <v>289</v>
      </c>
      <c r="C82" s="1" t="s">
        <v>39</v>
      </c>
      <c r="D82" s="1" t="s">
        <v>22</v>
      </c>
      <c r="E82" s="1" t="s">
        <v>40</v>
      </c>
      <c r="F82" s="21" t="s">
        <v>183</v>
      </c>
      <c r="G82" s="10" t="s">
        <v>206</v>
      </c>
      <c r="I82" s="5"/>
      <c r="J82" s="1">
        <v>17544.399999999998</v>
      </c>
      <c r="K82" s="1">
        <f t="shared" si="37"/>
        <v>17544.399999999998</v>
      </c>
      <c r="L82" s="1">
        <f t="shared" si="41"/>
        <v>0</v>
      </c>
      <c r="M82" s="1">
        <f t="shared" si="42"/>
        <v>0</v>
      </c>
      <c r="N82" s="1" t="s">
        <v>8</v>
      </c>
      <c r="O82" s="1">
        <v>0</v>
      </c>
      <c r="P82" s="1" t="s">
        <v>36</v>
      </c>
      <c r="Q82" s="1">
        <v>7628</v>
      </c>
      <c r="R82" s="1">
        <v>17544.399999999998</v>
      </c>
    </row>
    <row r="83" spans="1:18">
      <c r="A83" s="1">
        <f t="shared" si="38"/>
        <v>82</v>
      </c>
      <c r="B83" s="1" t="s">
        <v>289</v>
      </c>
      <c r="C83" s="1" t="s">
        <v>39</v>
      </c>
      <c r="D83" s="1" t="s">
        <v>22</v>
      </c>
      <c r="E83" s="1" t="s">
        <v>40</v>
      </c>
      <c r="F83" s="21" t="s">
        <v>183</v>
      </c>
      <c r="G83" s="10" t="s">
        <v>206</v>
      </c>
      <c r="I83" s="5"/>
      <c r="J83" s="1">
        <v>17544.399999999998</v>
      </c>
      <c r="K83" s="1">
        <f t="shared" si="37"/>
        <v>17544.399999999998</v>
      </c>
      <c r="L83" s="1">
        <f t="shared" si="41"/>
        <v>0</v>
      </c>
      <c r="M83" s="1">
        <f t="shared" si="42"/>
        <v>0</v>
      </c>
      <c r="N83" s="1" t="s">
        <v>8</v>
      </c>
      <c r="O83" s="1">
        <v>0</v>
      </c>
      <c r="P83" s="1" t="s">
        <v>36</v>
      </c>
      <c r="Q83" s="1">
        <v>7628</v>
      </c>
      <c r="R83" s="1">
        <v>17544.399999999998</v>
      </c>
    </row>
    <row r="84" spans="1:18">
      <c r="A84" s="1">
        <f t="shared" si="38"/>
        <v>83</v>
      </c>
      <c r="B84" s="1" t="s">
        <v>289</v>
      </c>
      <c r="C84" s="1" t="s">
        <v>39</v>
      </c>
      <c r="D84" s="1" t="s">
        <v>22</v>
      </c>
      <c r="E84" s="1" t="s">
        <v>40</v>
      </c>
      <c r="F84" s="21" t="s">
        <v>183</v>
      </c>
      <c r="G84" s="10" t="s">
        <v>206</v>
      </c>
      <c r="I84" s="5"/>
      <c r="J84" s="1">
        <v>17544.399999999998</v>
      </c>
      <c r="K84" s="1">
        <f t="shared" si="37"/>
        <v>17544.399999999998</v>
      </c>
      <c r="L84" s="1">
        <f t="shared" si="41"/>
        <v>0</v>
      </c>
      <c r="M84" s="1">
        <f t="shared" si="42"/>
        <v>0</v>
      </c>
      <c r="N84" s="1" t="s">
        <v>8</v>
      </c>
      <c r="O84" s="1">
        <v>0</v>
      </c>
      <c r="P84" s="1" t="s">
        <v>36</v>
      </c>
      <c r="Q84" s="1">
        <v>7628</v>
      </c>
      <c r="R84" s="1">
        <v>17544.399999999998</v>
      </c>
    </row>
    <row r="85" spans="1:18">
      <c r="A85" s="1">
        <f t="shared" si="38"/>
        <v>84</v>
      </c>
      <c r="B85" s="1" t="s">
        <v>289</v>
      </c>
      <c r="C85" s="1" t="s">
        <v>39</v>
      </c>
      <c r="D85" s="1" t="s">
        <v>22</v>
      </c>
      <c r="E85" s="1" t="s">
        <v>40</v>
      </c>
      <c r="F85" s="21" t="s">
        <v>183</v>
      </c>
      <c r="G85" s="10" t="s">
        <v>206</v>
      </c>
      <c r="I85" s="5"/>
      <c r="J85" s="1">
        <v>17544.399999999998</v>
      </c>
      <c r="K85" s="1">
        <f t="shared" si="37"/>
        <v>17544.399999999998</v>
      </c>
      <c r="L85" s="1">
        <f t="shared" si="41"/>
        <v>0</v>
      </c>
      <c r="M85" s="1">
        <f t="shared" si="42"/>
        <v>0</v>
      </c>
      <c r="N85" s="1" t="s">
        <v>8</v>
      </c>
      <c r="O85" s="1">
        <v>0</v>
      </c>
      <c r="P85" s="1" t="s">
        <v>36</v>
      </c>
      <c r="Q85" s="1">
        <v>7628</v>
      </c>
      <c r="R85" s="1">
        <v>17544.399999999998</v>
      </c>
    </row>
    <row r="86" spans="1:18">
      <c r="A86" s="1">
        <f t="shared" si="38"/>
        <v>85</v>
      </c>
      <c r="B86" s="1" t="s">
        <v>289</v>
      </c>
      <c r="C86" s="1" t="s">
        <v>39</v>
      </c>
      <c r="D86" s="1" t="s">
        <v>22</v>
      </c>
      <c r="E86" s="1" t="s">
        <v>40</v>
      </c>
      <c r="F86" s="21" t="s">
        <v>183</v>
      </c>
      <c r="G86" s="1" t="s">
        <v>207</v>
      </c>
      <c r="H86" s="12">
        <v>10.4104961</v>
      </c>
      <c r="I86" s="23">
        <v>29.232078399999999</v>
      </c>
      <c r="J86" s="1">
        <v>26201.599999999999</v>
      </c>
      <c r="K86" s="1">
        <f t="shared" si="37"/>
        <v>26201.599999999999</v>
      </c>
      <c r="L86" s="1">
        <f t="shared" si="41"/>
        <v>0</v>
      </c>
      <c r="M86" s="1">
        <f>0/7</f>
        <v>0</v>
      </c>
      <c r="N86" s="1" t="s">
        <v>8</v>
      </c>
      <c r="O86" s="1">
        <v>0</v>
      </c>
      <c r="P86" s="1" t="s">
        <v>36</v>
      </c>
      <c r="Q86" s="1">
        <v>11392</v>
      </c>
      <c r="R86" s="1">
        <v>26201.599999999999</v>
      </c>
    </row>
    <row r="87" spans="1:18">
      <c r="A87" s="1">
        <f t="shared" si="38"/>
        <v>86</v>
      </c>
      <c r="B87" s="1" t="s">
        <v>289</v>
      </c>
      <c r="C87" s="1" t="s">
        <v>39</v>
      </c>
      <c r="D87" s="1" t="s">
        <v>22</v>
      </c>
      <c r="E87" s="1" t="s">
        <v>40</v>
      </c>
      <c r="F87" s="21" t="s">
        <v>183</v>
      </c>
      <c r="G87" s="1" t="s">
        <v>207</v>
      </c>
      <c r="H87" s="12">
        <v>10.4104961</v>
      </c>
      <c r="I87" s="23">
        <v>29.232078399999999</v>
      </c>
      <c r="J87" s="1">
        <v>26201.599999999999</v>
      </c>
      <c r="K87" s="1">
        <f t="shared" si="37"/>
        <v>26201.599999999999</v>
      </c>
      <c r="L87" s="1">
        <f t="shared" ref="L87:L93" si="43">M87*J87</f>
        <v>0</v>
      </c>
      <c r="M87" s="1">
        <f t="shared" ref="M87:M92" si="44">0/7</f>
        <v>0</v>
      </c>
      <c r="N87" s="1" t="s">
        <v>8</v>
      </c>
      <c r="O87" s="1">
        <v>0</v>
      </c>
      <c r="P87" s="1" t="s">
        <v>36</v>
      </c>
      <c r="Q87" s="1">
        <v>11392</v>
      </c>
      <c r="R87" s="1">
        <v>26201.599999999999</v>
      </c>
    </row>
    <row r="88" spans="1:18">
      <c r="A88" s="1">
        <f t="shared" si="38"/>
        <v>87</v>
      </c>
      <c r="B88" s="1" t="s">
        <v>289</v>
      </c>
      <c r="C88" s="1" t="s">
        <v>39</v>
      </c>
      <c r="D88" s="1" t="s">
        <v>22</v>
      </c>
      <c r="E88" s="1" t="s">
        <v>40</v>
      </c>
      <c r="F88" s="21" t="s">
        <v>183</v>
      </c>
      <c r="G88" s="1" t="s">
        <v>207</v>
      </c>
      <c r="H88" s="12">
        <v>10.4104961</v>
      </c>
      <c r="I88" s="23">
        <v>29.232078399999999</v>
      </c>
      <c r="J88" s="1">
        <v>26201.599999999999</v>
      </c>
      <c r="K88" s="1">
        <f t="shared" si="37"/>
        <v>26201.599999999999</v>
      </c>
      <c r="L88" s="1">
        <f t="shared" si="43"/>
        <v>0</v>
      </c>
      <c r="M88" s="1">
        <f t="shared" si="44"/>
        <v>0</v>
      </c>
      <c r="N88" s="1" t="s">
        <v>8</v>
      </c>
      <c r="O88" s="1">
        <v>0</v>
      </c>
      <c r="P88" s="1" t="s">
        <v>36</v>
      </c>
      <c r="Q88" s="1">
        <v>11392</v>
      </c>
      <c r="R88" s="1">
        <v>26201.599999999999</v>
      </c>
    </row>
    <row r="89" spans="1:18">
      <c r="A89" s="1">
        <f t="shared" si="38"/>
        <v>88</v>
      </c>
      <c r="B89" s="1" t="s">
        <v>289</v>
      </c>
      <c r="C89" s="1" t="s">
        <v>39</v>
      </c>
      <c r="D89" s="1" t="s">
        <v>22</v>
      </c>
      <c r="E89" s="1" t="s">
        <v>40</v>
      </c>
      <c r="F89" s="21" t="s">
        <v>183</v>
      </c>
      <c r="G89" s="1" t="s">
        <v>207</v>
      </c>
      <c r="H89" s="12">
        <v>10.4104961</v>
      </c>
      <c r="I89" s="23">
        <v>29.232078399999999</v>
      </c>
      <c r="J89" s="1">
        <v>26201.599999999999</v>
      </c>
      <c r="K89" s="1">
        <f t="shared" si="37"/>
        <v>26201.599999999999</v>
      </c>
      <c r="L89" s="1">
        <f t="shared" si="43"/>
        <v>0</v>
      </c>
      <c r="M89" s="1">
        <f t="shared" si="44"/>
        <v>0</v>
      </c>
      <c r="N89" s="1" t="s">
        <v>8</v>
      </c>
      <c r="O89" s="1">
        <v>0</v>
      </c>
      <c r="P89" s="1" t="s">
        <v>36</v>
      </c>
      <c r="Q89" s="1">
        <v>11392</v>
      </c>
      <c r="R89" s="1">
        <v>26201.599999999999</v>
      </c>
    </row>
    <row r="90" spans="1:18">
      <c r="A90" s="1">
        <f t="shared" si="38"/>
        <v>89</v>
      </c>
      <c r="B90" s="1" t="s">
        <v>289</v>
      </c>
      <c r="C90" s="1" t="s">
        <v>39</v>
      </c>
      <c r="D90" s="1" t="s">
        <v>22</v>
      </c>
      <c r="E90" s="1" t="s">
        <v>40</v>
      </c>
      <c r="F90" s="21" t="s">
        <v>183</v>
      </c>
      <c r="G90" s="1" t="s">
        <v>207</v>
      </c>
      <c r="H90" s="12">
        <v>10.4104961</v>
      </c>
      <c r="I90" s="23">
        <v>29.232078399999999</v>
      </c>
      <c r="J90" s="1">
        <v>26201.599999999999</v>
      </c>
      <c r="K90" s="1">
        <f t="shared" si="37"/>
        <v>26201.599999999999</v>
      </c>
      <c r="L90" s="1">
        <f t="shared" si="43"/>
        <v>0</v>
      </c>
      <c r="M90" s="1">
        <f t="shared" si="44"/>
        <v>0</v>
      </c>
      <c r="N90" s="1" t="s">
        <v>8</v>
      </c>
      <c r="O90" s="1">
        <v>0</v>
      </c>
      <c r="P90" s="1" t="s">
        <v>36</v>
      </c>
      <c r="Q90" s="1">
        <v>11392</v>
      </c>
      <c r="R90" s="1">
        <v>26201.599999999999</v>
      </c>
    </row>
    <row r="91" spans="1:18">
      <c r="A91" s="1">
        <f t="shared" si="38"/>
        <v>90</v>
      </c>
      <c r="B91" s="1" t="s">
        <v>289</v>
      </c>
      <c r="C91" s="1" t="s">
        <v>39</v>
      </c>
      <c r="D91" s="1" t="s">
        <v>22</v>
      </c>
      <c r="E91" s="1" t="s">
        <v>40</v>
      </c>
      <c r="F91" s="21" t="s">
        <v>183</v>
      </c>
      <c r="G91" s="1" t="s">
        <v>207</v>
      </c>
      <c r="H91" s="12">
        <v>10.4104961</v>
      </c>
      <c r="I91" s="23">
        <v>29.232078399999999</v>
      </c>
      <c r="J91" s="1">
        <v>26201.599999999999</v>
      </c>
      <c r="K91" s="1">
        <f t="shared" si="37"/>
        <v>26201.599999999999</v>
      </c>
      <c r="L91" s="1">
        <f t="shared" si="43"/>
        <v>0</v>
      </c>
      <c r="M91" s="1">
        <f t="shared" si="44"/>
        <v>0</v>
      </c>
      <c r="N91" s="1" t="s">
        <v>8</v>
      </c>
      <c r="O91" s="1">
        <v>0</v>
      </c>
      <c r="P91" s="1" t="s">
        <v>36</v>
      </c>
      <c r="Q91" s="1">
        <v>11392</v>
      </c>
      <c r="R91" s="1">
        <v>26201.599999999999</v>
      </c>
    </row>
    <row r="92" spans="1:18">
      <c r="A92" s="1">
        <f t="shared" si="38"/>
        <v>91</v>
      </c>
      <c r="B92" s="1" t="s">
        <v>289</v>
      </c>
      <c r="C92" s="1" t="s">
        <v>39</v>
      </c>
      <c r="D92" s="1" t="s">
        <v>22</v>
      </c>
      <c r="E92" s="1" t="s">
        <v>40</v>
      </c>
      <c r="F92" s="21" t="s">
        <v>183</v>
      </c>
      <c r="G92" s="1" t="s">
        <v>207</v>
      </c>
      <c r="H92" s="12">
        <v>10.4104961</v>
      </c>
      <c r="I92" s="23">
        <v>29.232078399999999</v>
      </c>
      <c r="J92" s="1">
        <v>26201.599999999999</v>
      </c>
      <c r="K92" s="1">
        <f t="shared" si="37"/>
        <v>26201.599999999999</v>
      </c>
      <c r="L92" s="1">
        <f t="shared" si="43"/>
        <v>0</v>
      </c>
      <c r="M92" s="1">
        <f t="shared" si="44"/>
        <v>0</v>
      </c>
      <c r="N92" s="1" t="s">
        <v>8</v>
      </c>
      <c r="O92" s="1">
        <v>0</v>
      </c>
      <c r="P92" s="1" t="s">
        <v>36</v>
      </c>
      <c r="Q92" s="1">
        <v>11392</v>
      </c>
      <c r="R92" s="1">
        <v>26201.599999999999</v>
      </c>
    </row>
    <row r="93" spans="1:18">
      <c r="A93" s="1">
        <f t="shared" si="38"/>
        <v>92</v>
      </c>
      <c r="B93" s="1" t="s">
        <v>289</v>
      </c>
      <c r="C93" s="1" t="s">
        <v>39</v>
      </c>
      <c r="D93" s="1" t="s">
        <v>22</v>
      </c>
      <c r="E93" s="1" t="s">
        <v>40</v>
      </c>
      <c r="F93" s="21" t="s">
        <v>184</v>
      </c>
      <c r="G93" s="10" t="s">
        <v>208</v>
      </c>
      <c r="I93" s="5"/>
      <c r="J93" s="1">
        <v>3732.8999999999996</v>
      </c>
      <c r="K93" s="1">
        <f t="shared" si="37"/>
        <v>3732.8999999999996</v>
      </c>
      <c r="L93" s="1">
        <f t="shared" si="43"/>
        <v>0</v>
      </c>
      <c r="M93" s="1">
        <f>0/5</f>
        <v>0</v>
      </c>
      <c r="N93" s="1" t="s">
        <v>8</v>
      </c>
      <c r="O93" s="1">
        <v>0</v>
      </c>
      <c r="P93" s="1" t="s">
        <v>36</v>
      </c>
      <c r="Q93" s="1">
        <v>1623</v>
      </c>
      <c r="R93" s="1">
        <v>3732.8999999999996</v>
      </c>
    </row>
    <row r="94" spans="1:18">
      <c r="A94" s="1">
        <f t="shared" si="38"/>
        <v>93</v>
      </c>
      <c r="B94" s="1" t="s">
        <v>289</v>
      </c>
      <c r="C94" s="1" t="s">
        <v>39</v>
      </c>
      <c r="D94" s="1" t="s">
        <v>22</v>
      </c>
      <c r="E94" s="1" t="s">
        <v>40</v>
      </c>
      <c r="F94" s="21" t="s">
        <v>184</v>
      </c>
      <c r="G94" s="10" t="s">
        <v>208</v>
      </c>
      <c r="I94" s="5"/>
      <c r="J94" s="1">
        <v>3732.8999999999996</v>
      </c>
      <c r="K94" s="1">
        <f t="shared" si="37"/>
        <v>3732.8999999999996</v>
      </c>
      <c r="L94" s="1">
        <f t="shared" ref="L94:L98" si="45">M94*J94</f>
        <v>0</v>
      </c>
      <c r="M94" s="1">
        <f t="shared" ref="M94:M97" si="46">0/5</f>
        <v>0</v>
      </c>
      <c r="N94" s="1" t="s">
        <v>8</v>
      </c>
      <c r="O94" s="1">
        <v>0</v>
      </c>
      <c r="P94" s="1" t="s">
        <v>36</v>
      </c>
      <c r="Q94" s="1">
        <v>1623</v>
      </c>
      <c r="R94" s="1">
        <v>3732.8999999999996</v>
      </c>
    </row>
    <row r="95" spans="1:18">
      <c r="A95" s="1">
        <f t="shared" si="38"/>
        <v>94</v>
      </c>
      <c r="B95" s="1" t="s">
        <v>289</v>
      </c>
      <c r="C95" s="1" t="s">
        <v>39</v>
      </c>
      <c r="D95" s="1" t="s">
        <v>22</v>
      </c>
      <c r="E95" s="1" t="s">
        <v>40</v>
      </c>
      <c r="F95" s="21" t="s">
        <v>184</v>
      </c>
      <c r="G95" s="10" t="s">
        <v>208</v>
      </c>
      <c r="I95" s="5"/>
      <c r="J95" s="1">
        <v>3732.8999999999996</v>
      </c>
      <c r="K95" s="1">
        <f t="shared" si="37"/>
        <v>3732.8999999999996</v>
      </c>
      <c r="L95" s="1">
        <f t="shared" si="45"/>
        <v>0</v>
      </c>
      <c r="M95" s="1">
        <f t="shared" si="46"/>
        <v>0</v>
      </c>
      <c r="N95" s="1" t="s">
        <v>8</v>
      </c>
      <c r="O95" s="1">
        <v>0</v>
      </c>
      <c r="P95" s="1" t="s">
        <v>36</v>
      </c>
      <c r="Q95" s="1">
        <v>1623</v>
      </c>
      <c r="R95" s="1">
        <v>3732.8999999999996</v>
      </c>
    </row>
    <row r="96" spans="1:18">
      <c r="A96" s="1">
        <f t="shared" si="38"/>
        <v>95</v>
      </c>
      <c r="B96" s="1" t="s">
        <v>289</v>
      </c>
      <c r="C96" s="1" t="s">
        <v>39</v>
      </c>
      <c r="D96" s="1" t="s">
        <v>22</v>
      </c>
      <c r="E96" s="1" t="s">
        <v>40</v>
      </c>
      <c r="F96" s="21" t="s">
        <v>184</v>
      </c>
      <c r="G96" s="10" t="s">
        <v>208</v>
      </c>
      <c r="I96" s="5"/>
      <c r="J96" s="1">
        <v>3732.8999999999996</v>
      </c>
      <c r="K96" s="1">
        <f t="shared" si="37"/>
        <v>3732.8999999999996</v>
      </c>
      <c r="L96" s="1">
        <f t="shared" si="45"/>
        <v>0</v>
      </c>
      <c r="M96" s="1">
        <f t="shared" si="46"/>
        <v>0</v>
      </c>
      <c r="N96" s="1" t="s">
        <v>8</v>
      </c>
      <c r="O96" s="1">
        <v>0</v>
      </c>
      <c r="P96" s="1" t="s">
        <v>36</v>
      </c>
      <c r="Q96" s="1">
        <v>1623</v>
      </c>
      <c r="R96" s="1">
        <v>3732.8999999999996</v>
      </c>
    </row>
    <row r="97" spans="1:18">
      <c r="A97" s="1">
        <f t="shared" si="38"/>
        <v>96</v>
      </c>
      <c r="B97" s="1" t="s">
        <v>289</v>
      </c>
      <c r="C97" s="1" t="s">
        <v>39</v>
      </c>
      <c r="D97" s="1" t="s">
        <v>22</v>
      </c>
      <c r="E97" s="1" t="s">
        <v>40</v>
      </c>
      <c r="F97" s="21" t="s">
        <v>184</v>
      </c>
      <c r="G97" s="10" t="s">
        <v>208</v>
      </c>
      <c r="I97" s="5"/>
      <c r="J97" s="1">
        <v>3732.8999999999996</v>
      </c>
      <c r="K97" s="1">
        <f t="shared" si="37"/>
        <v>3732.8999999999996</v>
      </c>
      <c r="L97" s="1">
        <f t="shared" si="45"/>
        <v>0</v>
      </c>
      <c r="M97" s="1">
        <f t="shared" si="46"/>
        <v>0</v>
      </c>
      <c r="N97" s="1" t="s">
        <v>8</v>
      </c>
      <c r="O97" s="1">
        <v>0</v>
      </c>
      <c r="P97" s="1" t="s">
        <v>36</v>
      </c>
      <c r="Q97" s="1">
        <v>1623</v>
      </c>
      <c r="R97" s="1">
        <v>3732.8999999999996</v>
      </c>
    </row>
    <row r="98" spans="1:18">
      <c r="A98" s="1">
        <f t="shared" si="38"/>
        <v>97</v>
      </c>
      <c r="B98" s="1" t="s">
        <v>289</v>
      </c>
      <c r="C98" s="1" t="s">
        <v>39</v>
      </c>
      <c r="D98" s="1" t="s">
        <v>22</v>
      </c>
      <c r="E98" s="1" t="s">
        <v>40</v>
      </c>
      <c r="F98" s="21" t="s">
        <v>184</v>
      </c>
      <c r="G98" s="10" t="s">
        <v>209</v>
      </c>
      <c r="I98" s="5"/>
      <c r="J98" s="1">
        <v>1980.2999999999997</v>
      </c>
      <c r="K98" s="1">
        <f t="shared" si="37"/>
        <v>1980.2999999999997</v>
      </c>
      <c r="L98" s="1">
        <f t="shared" si="45"/>
        <v>0</v>
      </c>
      <c r="M98" s="1">
        <f>0/4</f>
        <v>0</v>
      </c>
      <c r="N98" s="1" t="s">
        <v>8</v>
      </c>
      <c r="O98" s="1">
        <v>0</v>
      </c>
      <c r="P98" s="1" t="s">
        <v>36</v>
      </c>
      <c r="Q98" s="1">
        <v>861</v>
      </c>
      <c r="R98" s="1">
        <v>1980.2999999999997</v>
      </c>
    </row>
    <row r="99" spans="1:18">
      <c r="A99" s="1">
        <f t="shared" si="38"/>
        <v>98</v>
      </c>
      <c r="B99" s="1" t="s">
        <v>289</v>
      </c>
      <c r="C99" s="1" t="s">
        <v>39</v>
      </c>
      <c r="D99" s="1" t="s">
        <v>22</v>
      </c>
      <c r="E99" s="1" t="s">
        <v>40</v>
      </c>
      <c r="F99" s="21" t="s">
        <v>184</v>
      </c>
      <c r="G99" s="10" t="s">
        <v>209</v>
      </c>
      <c r="I99" s="5"/>
      <c r="J99" s="1">
        <v>1980.2999999999997</v>
      </c>
      <c r="K99" s="1">
        <f t="shared" si="37"/>
        <v>1980.2999999999997</v>
      </c>
      <c r="L99" s="1">
        <f t="shared" ref="L99:L101" si="47">M99*J99</f>
        <v>0</v>
      </c>
      <c r="M99" s="1">
        <f t="shared" ref="M99:M109" si="48">0/4</f>
        <v>0</v>
      </c>
      <c r="N99" s="1" t="s">
        <v>8</v>
      </c>
      <c r="O99" s="1">
        <v>0</v>
      </c>
      <c r="P99" s="1" t="s">
        <v>36</v>
      </c>
      <c r="Q99" s="1">
        <v>861</v>
      </c>
      <c r="R99" s="1">
        <v>1980.2999999999997</v>
      </c>
    </row>
    <row r="100" spans="1:18">
      <c r="A100" s="1">
        <f t="shared" si="38"/>
        <v>99</v>
      </c>
      <c r="B100" s="1" t="s">
        <v>289</v>
      </c>
      <c r="C100" s="1" t="s">
        <v>39</v>
      </c>
      <c r="D100" s="1" t="s">
        <v>22</v>
      </c>
      <c r="E100" s="1" t="s">
        <v>40</v>
      </c>
      <c r="F100" s="21" t="s">
        <v>184</v>
      </c>
      <c r="G100" s="10" t="s">
        <v>209</v>
      </c>
      <c r="I100" s="5"/>
      <c r="J100" s="1">
        <v>1980.2999999999997</v>
      </c>
      <c r="K100" s="1">
        <f t="shared" si="37"/>
        <v>1980.2999999999997</v>
      </c>
      <c r="L100" s="1">
        <f t="shared" si="47"/>
        <v>0</v>
      </c>
      <c r="M100" s="1">
        <f t="shared" si="48"/>
        <v>0</v>
      </c>
      <c r="N100" s="1" t="s">
        <v>8</v>
      </c>
      <c r="O100" s="1">
        <v>0</v>
      </c>
      <c r="P100" s="1" t="s">
        <v>36</v>
      </c>
      <c r="Q100" s="1">
        <v>861</v>
      </c>
      <c r="R100" s="1">
        <v>1980.2999999999997</v>
      </c>
    </row>
    <row r="101" spans="1:18">
      <c r="A101" s="1">
        <f t="shared" si="38"/>
        <v>100</v>
      </c>
      <c r="B101" s="1" t="s">
        <v>289</v>
      </c>
      <c r="C101" s="1" t="s">
        <v>39</v>
      </c>
      <c r="D101" s="1" t="s">
        <v>22</v>
      </c>
      <c r="E101" s="1" t="s">
        <v>40</v>
      </c>
      <c r="F101" s="21" t="s">
        <v>184</v>
      </c>
      <c r="G101" s="10" t="s">
        <v>209</v>
      </c>
      <c r="I101" s="5"/>
      <c r="J101" s="1">
        <v>1980.2999999999997</v>
      </c>
      <c r="K101" s="1">
        <f t="shared" si="37"/>
        <v>1980.2999999999997</v>
      </c>
      <c r="L101" s="1">
        <f t="shared" si="47"/>
        <v>0</v>
      </c>
      <c r="M101" s="1">
        <f t="shared" si="48"/>
        <v>0</v>
      </c>
      <c r="N101" s="1" t="s">
        <v>8</v>
      </c>
      <c r="O101" s="1">
        <v>0</v>
      </c>
      <c r="P101" s="1" t="s">
        <v>36</v>
      </c>
      <c r="Q101" s="1">
        <v>861</v>
      </c>
      <c r="R101" s="1">
        <v>1980.2999999999997</v>
      </c>
    </row>
    <row r="102" spans="1:18">
      <c r="A102" s="1">
        <f t="shared" si="38"/>
        <v>101</v>
      </c>
      <c r="B102" s="1" t="s">
        <v>289</v>
      </c>
      <c r="C102" s="1" t="s">
        <v>39</v>
      </c>
      <c r="D102" s="1" t="s">
        <v>22</v>
      </c>
      <c r="E102" s="1" t="s">
        <v>40</v>
      </c>
      <c r="F102" s="21" t="s">
        <v>184</v>
      </c>
      <c r="G102" s="1" t="s">
        <v>210</v>
      </c>
      <c r="H102" s="12">
        <v>10.82813</v>
      </c>
      <c r="I102" s="23">
        <v>29.366150000000001</v>
      </c>
      <c r="J102" s="1">
        <v>2336.7999999999997</v>
      </c>
      <c r="K102" s="1">
        <f t="shared" si="37"/>
        <v>2336.7999999999997</v>
      </c>
      <c r="L102" s="1">
        <f t="shared" ref="L102:L105" si="49">M102*J102</f>
        <v>0</v>
      </c>
      <c r="M102" s="1">
        <f t="shared" si="48"/>
        <v>0</v>
      </c>
      <c r="N102" s="1" t="s">
        <v>8</v>
      </c>
      <c r="O102" s="1">
        <v>0</v>
      </c>
      <c r="P102" s="1" t="s">
        <v>36</v>
      </c>
      <c r="Q102" s="1">
        <v>1016</v>
      </c>
      <c r="R102" s="1">
        <v>2336.7999999999997</v>
      </c>
    </row>
    <row r="103" spans="1:18">
      <c r="A103" s="1">
        <f t="shared" si="38"/>
        <v>102</v>
      </c>
      <c r="B103" s="1" t="s">
        <v>289</v>
      </c>
      <c r="C103" s="1" t="s">
        <v>39</v>
      </c>
      <c r="D103" s="1" t="s">
        <v>22</v>
      </c>
      <c r="E103" s="1" t="s">
        <v>40</v>
      </c>
      <c r="F103" s="21" t="s">
        <v>184</v>
      </c>
      <c r="G103" s="1" t="s">
        <v>210</v>
      </c>
      <c r="H103" s="12">
        <v>10.82813</v>
      </c>
      <c r="I103" s="23">
        <v>29.366150000000001</v>
      </c>
      <c r="J103" s="1">
        <v>2336.7999999999997</v>
      </c>
      <c r="K103" s="1">
        <f t="shared" si="37"/>
        <v>2336.7999999999997</v>
      </c>
      <c r="L103" s="1">
        <f t="shared" si="49"/>
        <v>0</v>
      </c>
      <c r="M103" s="1">
        <f t="shared" si="48"/>
        <v>0</v>
      </c>
      <c r="N103" s="1" t="s">
        <v>8</v>
      </c>
      <c r="O103" s="1">
        <v>0</v>
      </c>
      <c r="P103" s="1" t="s">
        <v>36</v>
      </c>
      <c r="Q103" s="1">
        <v>1016</v>
      </c>
      <c r="R103" s="1">
        <v>2336.7999999999997</v>
      </c>
    </row>
    <row r="104" spans="1:18">
      <c r="A104" s="1">
        <f t="shared" si="38"/>
        <v>103</v>
      </c>
      <c r="B104" s="1" t="s">
        <v>289</v>
      </c>
      <c r="C104" s="1" t="s">
        <v>39</v>
      </c>
      <c r="D104" s="1" t="s">
        <v>22</v>
      </c>
      <c r="E104" s="1" t="s">
        <v>40</v>
      </c>
      <c r="F104" s="21" t="s">
        <v>184</v>
      </c>
      <c r="G104" s="1" t="s">
        <v>210</v>
      </c>
      <c r="H104" s="12">
        <v>10.82813</v>
      </c>
      <c r="I104" s="23">
        <v>29.366150000000001</v>
      </c>
      <c r="J104" s="1">
        <v>2336.7999999999997</v>
      </c>
      <c r="K104" s="1">
        <f t="shared" si="37"/>
        <v>2336.7999999999997</v>
      </c>
      <c r="L104" s="1">
        <f t="shared" si="49"/>
        <v>0</v>
      </c>
      <c r="M104" s="1">
        <f t="shared" si="48"/>
        <v>0</v>
      </c>
      <c r="N104" s="1" t="s">
        <v>8</v>
      </c>
      <c r="O104" s="1">
        <v>0</v>
      </c>
      <c r="P104" s="1" t="s">
        <v>36</v>
      </c>
      <c r="Q104" s="1">
        <v>1016</v>
      </c>
      <c r="R104" s="1">
        <v>2336.7999999999997</v>
      </c>
    </row>
    <row r="105" spans="1:18">
      <c r="A105" s="1">
        <f t="shared" si="38"/>
        <v>104</v>
      </c>
      <c r="B105" s="1" t="s">
        <v>289</v>
      </c>
      <c r="C105" s="1" t="s">
        <v>39</v>
      </c>
      <c r="D105" s="1" t="s">
        <v>22</v>
      </c>
      <c r="E105" s="1" t="s">
        <v>40</v>
      </c>
      <c r="F105" s="21" t="s">
        <v>184</v>
      </c>
      <c r="G105" s="1" t="s">
        <v>210</v>
      </c>
      <c r="H105" s="12">
        <v>10.82813</v>
      </c>
      <c r="I105" s="23">
        <v>29.366150000000001</v>
      </c>
      <c r="J105" s="1">
        <v>2336.7999999999997</v>
      </c>
      <c r="K105" s="1">
        <f t="shared" si="37"/>
        <v>2336.7999999999997</v>
      </c>
      <c r="L105" s="1">
        <f t="shared" si="49"/>
        <v>0</v>
      </c>
      <c r="M105" s="1">
        <f t="shared" si="48"/>
        <v>0</v>
      </c>
      <c r="N105" s="1" t="s">
        <v>8</v>
      </c>
      <c r="O105" s="1">
        <v>0</v>
      </c>
      <c r="P105" s="1" t="s">
        <v>36</v>
      </c>
      <c r="Q105" s="1">
        <v>1016</v>
      </c>
      <c r="R105" s="1">
        <v>2336.7999999999997</v>
      </c>
    </row>
    <row r="106" spans="1:18">
      <c r="A106" s="1">
        <f t="shared" si="38"/>
        <v>105</v>
      </c>
      <c r="B106" s="1" t="s">
        <v>289</v>
      </c>
      <c r="C106" s="1" t="s">
        <v>39</v>
      </c>
      <c r="D106" s="1" t="s">
        <v>22</v>
      </c>
      <c r="E106" s="1" t="s">
        <v>40</v>
      </c>
      <c r="F106" s="21" t="s">
        <v>185</v>
      </c>
      <c r="G106" s="1" t="s">
        <v>211</v>
      </c>
      <c r="H106" s="12">
        <v>11.034734200000001</v>
      </c>
      <c r="I106" s="23">
        <v>27.749065600000002</v>
      </c>
      <c r="J106" s="1">
        <v>26670.799999999996</v>
      </c>
      <c r="K106" s="1">
        <f t="shared" si="37"/>
        <v>26670.799999999996</v>
      </c>
      <c r="L106" s="1">
        <f t="shared" ref="L106:L110" si="50">M106*J106</f>
        <v>0</v>
      </c>
      <c r="M106" s="1">
        <f t="shared" si="48"/>
        <v>0</v>
      </c>
      <c r="N106" s="1" t="s">
        <v>8</v>
      </c>
      <c r="O106" s="1">
        <v>0</v>
      </c>
      <c r="P106" s="1" t="s">
        <v>36</v>
      </c>
      <c r="Q106" s="1">
        <v>11596</v>
      </c>
      <c r="R106" s="1">
        <v>26670.799999999996</v>
      </c>
    </row>
    <row r="107" spans="1:18">
      <c r="A107" s="1">
        <f t="shared" si="38"/>
        <v>106</v>
      </c>
      <c r="B107" s="1" t="s">
        <v>289</v>
      </c>
      <c r="C107" s="1" t="s">
        <v>39</v>
      </c>
      <c r="D107" s="1" t="s">
        <v>22</v>
      </c>
      <c r="E107" s="1" t="s">
        <v>40</v>
      </c>
      <c r="F107" s="21" t="s">
        <v>185</v>
      </c>
      <c r="G107" s="1" t="s">
        <v>211</v>
      </c>
      <c r="H107" s="12">
        <v>11.034734200000001</v>
      </c>
      <c r="I107" s="23">
        <v>27.749065600000002</v>
      </c>
      <c r="J107" s="1">
        <v>26670.799999999996</v>
      </c>
      <c r="K107" s="1">
        <f t="shared" si="37"/>
        <v>26670.799999999996</v>
      </c>
      <c r="L107" s="1">
        <f t="shared" si="50"/>
        <v>0</v>
      </c>
      <c r="M107" s="1">
        <f t="shared" si="48"/>
        <v>0</v>
      </c>
      <c r="N107" s="1" t="s">
        <v>8</v>
      </c>
      <c r="O107" s="1">
        <v>0</v>
      </c>
      <c r="P107" s="1" t="s">
        <v>36</v>
      </c>
      <c r="Q107" s="1">
        <v>11596</v>
      </c>
      <c r="R107" s="1">
        <v>26670.799999999996</v>
      </c>
    </row>
    <row r="108" spans="1:18">
      <c r="A108" s="1">
        <f t="shared" si="38"/>
        <v>107</v>
      </c>
      <c r="B108" s="1" t="s">
        <v>289</v>
      </c>
      <c r="C108" s="1" t="s">
        <v>39</v>
      </c>
      <c r="D108" s="1" t="s">
        <v>22</v>
      </c>
      <c r="E108" s="1" t="s">
        <v>40</v>
      </c>
      <c r="F108" s="21" t="s">
        <v>185</v>
      </c>
      <c r="G108" s="1" t="s">
        <v>211</v>
      </c>
      <c r="H108" s="12">
        <v>11.034734200000001</v>
      </c>
      <c r="I108" s="23">
        <v>27.749065600000002</v>
      </c>
      <c r="J108" s="1">
        <v>26670.799999999996</v>
      </c>
      <c r="K108" s="1">
        <f t="shared" si="37"/>
        <v>26670.799999999996</v>
      </c>
      <c r="L108" s="1">
        <f t="shared" si="50"/>
        <v>0</v>
      </c>
      <c r="M108" s="1">
        <f t="shared" si="48"/>
        <v>0</v>
      </c>
      <c r="N108" s="1" t="s">
        <v>8</v>
      </c>
      <c r="O108" s="1">
        <v>0</v>
      </c>
      <c r="P108" s="1" t="s">
        <v>36</v>
      </c>
      <c r="Q108" s="1">
        <v>11596</v>
      </c>
      <c r="R108" s="1">
        <v>26670.799999999996</v>
      </c>
    </row>
    <row r="109" spans="1:18">
      <c r="A109" s="1">
        <f>A108+1</f>
        <v>108</v>
      </c>
      <c r="B109" s="1" t="s">
        <v>289</v>
      </c>
      <c r="C109" s="1" t="s">
        <v>39</v>
      </c>
      <c r="D109" s="1" t="s">
        <v>22</v>
      </c>
      <c r="E109" s="1" t="s">
        <v>40</v>
      </c>
      <c r="F109" s="21" t="s">
        <v>185</v>
      </c>
      <c r="G109" s="1" t="s">
        <v>211</v>
      </c>
      <c r="H109" s="12">
        <v>11.034734200000001</v>
      </c>
      <c r="I109" s="23">
        <v>27.749065600000002</v>
      </c>
      <c r="J109" s="1">
        <v>26670.799999999996</v>
      </c>
      <c r="K109" s="1">
        <f t="shared" si="37"/>
        <v>26670.799999999996</v>
      </c>
      <c r="L109" s="1">
        <f t="shared" si="50"/>
        <v>0</v>
      </c>
      <c r="M109" s="1">
        <f t="shared" si="48"/>
        <v>0</v>
      </c>
      <c r="N109" s="1" t="s">
        <v>8</v>
      </c>
      <c r="O109" s="1">
        <v>0</v>
      </c>
      <c r="P109" s="1" t="s">
        <v>36</v>
      </c>
      <c r="Q109" s="1">
        <v>11596</v>
      </c>
      <c r="R109" s="1">
        <v>26670.799999999996</v>
      </c>
    </row>
    <row r="110" spans="1:18">
      <c r="A110" s="1">
        <f t="shared" ref="A110:A122" si="51">A109+1</f>
        <v>109</v>
      </c>
      <c r="B110" s="1" t="s">
        <v>289</v>
      </c>
      <c r="C110" s="1" t="s">
        <v>39</v>
      </c>
      <c r="D110" s="1" t="s">
        <v>22</v>
      </c>
      <c r="E110" s="1" t="s">
        <v>40</v>
      </c>
      <c r="F110" s="21" t="s">
        <v>185</v>
      </c>
      <c r="G110" s="1" t="s">
        <v>211</v>
      </c>
      <c r="H110" s="12">
        <v>11.034734200000001</v>
      </c>
      <c r="I110" s="23">
        <v>27.749065600000002</v>
      </c>
      <c r="J110" s="1">
        <v>26670.799999999999</v>
      </c>
      <c r="K110" s="1">
        <f t="shared" si="37"/>
        <v>26670.799999999999</v>
      </c>
      <c r="L110" s="1">
        <f t="shared" si="50"/>
        <v>0</v>
      </c>
      <c r="M110" s="1">
        <f>0/7</f>
        <v>0</v>
      </c>
      <c r="N110" s="1" t="s">
        <v>8</v>
      </c>
      <c r="O110" s="1">
        <v>0</v>
      </c>
      <c r="P110" s="1" t="s">
        <v>36</v>
      </c>
      <c r="Q110" s="1">
        <v>11596</v>
      </c>
      <c r="R110" s="1">
        <v>26670.799999999996</v>
      </c>
    </row>
    <row r="111" spans="1:18">
      <c r="A111" s="1">
        <f t="shared" si="51"/>
        <v>110</v>
      </c>
      <c r="B111" s="1" t="s">
        <v>289</v>
      </c>
      <c r="C111" s="1" t="s">
        <v>39</v>
      </c>
      <c r="D111" s="1" t="s">
        <v>22</v>
      </c>
      <c r="E111" s="1" t="s">
        <v>40</v>
      </c>
      <c r="F111" s="21" t="s">
        <v>185</v>
      </c>
      <c r="G111" s="1" t="s">
        <v>212</v>
      </c>
      <c r="H111" s="12">
        <v>12.95</v>
      </c>
      <c r="I111" s="23">
        <v>23.5</v>
      </c>
      <c r="J111" s="1">
        <v>20957.599999999999</v>
      </c>
      <c r="K111" s="1">
        <f t="shared" si="37"/>
        <v>20957.599999999999</v>
      </c>
      <c r="L111" s="1">
        <f t="shared" ref="L111:L116" si="52">M111*J111</f>
        <v>0</v>
      </c>
      <c r="M111" s="1">
        <f t="shared" ref="M111:M117" si="53">0/7</f>
        <v>0</v>
      </c>
      <c r="N111" s="1" t="s">
        <v>8</v>
      </c>
      <c r="O111" s="1">
        <v>0</v>
      </c>
      <c r="P111" s="1" t="s">
        <v>36</v>
      </c>
      <c r="Q111" s="1">
        <v>9112</v>
      </c>
      <c r="R111" s="1">
        <v>20957.599999999999</v>
      </c>
    </row>
    <row r="112" spans="1:18">
      <c r="A112" s="1">
        <f t="shared" si="51"/>
        <v>111</v>
      </c>
      <c r="B112" s="1" t="s">
        <v>289</v>
      </c>
      <c r="C112" s="1" t="s">
        <v>39</v>
      </c>
      <c r="D112" s="1" t="s">
        <v>22</v>
      </c>
      <c r="E112" s="1" t="s">
        <v>40</v>
      </c>
      <c r="F112" s="21" t="s">
        <v>185</v>
      </c>
      <c r="G112" s="1" t="s">
        <v>212</v>
      </c>
      <c r="H112" s="12">
        <v>12.95</v>
      </c>
      <c r="I112" s="23">
        <v>23.5</v>
      </c>
      <c r="J112" s="1">
        <v>20957.599999999999</v>
      </c>
      <c r="K112" s="1">
        <f t="shared" si="37"/>
        <v>20957.599999999999</v>
      </c>
      <c r="L112" s="1">
        <f t="shared" si="52"/>
        <v>0</v>
      </c>
      <c r="M112" s="1">
        <f t="shared" si="53"/>
        <v>0</v>
      </c>
      <c r="N112" s="1" t="s">
        <v>8</v>
      </c>
      <c r="O112" s="1">
        <v>0</v>
      </c>
      <c r="P112" s="1" t="s">
        <v>36</v>
      </c>
      <c r="Q112" s="1">
        <v>9112</v>
      </c>
      <c r="R112" s="1">
        <v>20957.599999999999</v>
      </c>
    </row>
    <row r="113" spans="1:18">
      <c r="A113" s="1">
        <f t="shared" si="51"/>
        <v>112</v>
      </c>
      <c r="B113" s="1" t="s">
        <v>289</v>
      </c>
      <c r="C113" s="1" t="s">
        <v>39</v>
      </c>
      <c r="D113" s="1" t="s">
        <v>22</v>
      </c>
      <c r="E113" s="1" t="s">
        <v>40</v>
      </c>
      <c r="F113" s="21" t="s">
        <v>185</v>
      </c>
      <c r="G113" s="1" t="s">
        <v>212</v>
      </c>
      <c r="H113" s="12">
        <v>12.95</v>
      </c>
      <c r="I113" s="23">
        <v>23.5</v>
      </c>
      <c r="J113" s="1">
        <v>20957.599999999999</v>
      </c>
      <c r="K113" s="1">
        <f t="shared" si="37"/>
        <v>20957.599999999999</v>
      </c>
      <c r="L113" s="1">
        <f t="shared" si="52"/>
        <v>0</v>
      </c>
      <c r="M113" s="1">
        <f t="shared" si="53"/>
        <v>0</v>
      </c>
      <c r="N113" s="1" t="s">
        <v>8</v>
      </c>
      <c r="O113" s="1">
        <v>0</v>
      </c>
      <c r="P113" s="1" t="s">
        <v>36</v>
      </c>
      <c r="Q113" s="1">
        <v>9112</v>
      </c>
      <c r="R113" s="1">
        <v>20957.599999999999</v>
      </c>
    </row>
    <row r="114" spans="1:18">
      <c r="A114" s="1">
        <f t="shared" si="51"/>
        <v>113</v>
      </c>
      <c r="B114" s="1" t="s">
        <v>289</v>
      </c>
      <c r="C114" s="1" t="s">
        <v>39</v>
      </c>
      <c r="D114" s="1" t="s">
        <v>22</v>
      </c>
      <c r="E114" s="1" t="s">
        <v>40</v>
      </c>
      <c r="F114" s="21" t="s">
        <v>185</v>
      </c>
      <c r="G114" s="1" t="s">
        <v>212</v>
      </c>
      <c r="H114" s="12">
        <v>12.95</v>
      </c>
      <c r="I114" s="23">
        <v>23.5</v>
      </c>
      <c r="J114" s="1">
        <v>20957.599999999999</v>
      </c>
      <c r="K114" s="1">
        <f t="shared" si="37"/>
        <v>20957.599999999999</v>
      </c>
      <c r="L114" s="1">
        <f t="shared" si="52"/>
        <v>0</v>
      </c>
      <c r="M114" s="1">
        <f t="shared" si="53"/>
        <v>0</v>
      </c>
      <c r="N114" s="1" t="s">
        <v>8</v>
      </c>
      <c r="O114" s="1">
        <v>0</v>
      </c>
      <c r="P114" s="1" t="s">
        <v>36</v>
      </c>
      <c r="Q114" s="1">
        <v>9112</v>
      </c>
      <c r="R114" s="1">
        <v>20957.599999999999</v>
      </c>
    </row>
    <row r="115" spans="1:18">
      <c r="A115" s="1">
        <f t="shared" si="51"/>
        <v>114</v>
      </c>
      <c r="B115" s="1" t="s">
        <v>289</v>
      </c>
      <c r="C115" s="1" t="s">
        <v>39</v>
      </c>
      <c r="D115" s="1" t="s">
        <v>22</v>
      </c>
      <c r="E115" s="1" t="s">
        <v>40</v>
      </c>
      <c r="F115" s="21" t="s">
        <v>185</v>
      </c>
      <c r="G115" s="1" t="s">
        <v>212</v>
      </c>
      <c r="H115" s="12">
        <v>12.95</v>
      </c>
      <c r="I115" s="23">
        <v>23.5</v>
      </c>
      <c r="J115" s="1">
        <v>20957.599999999999</v>
      </c>
      <c r="K115" s="1">
        <f t="shared" si="37"/>
        <v>20957.599999999999</v>
      </c>
      <c r="L115" s="1">
        <f t="shared" si="52"/>
        <v>0</v>
      </c>
      <c r="M115" s="1">
        <f t="shared" si="53"/>
        <v>0</v>
      </c>
      <c r="N115" s="1" t="s">
        <v>8</v>
      </c>
      <c r="O115" s="1" t="s">
        <v>25</v>
      </c>
      <c r="P115" s="1" t="s">
        <v>36</v>
      </c>
      <c r="Q115" s="1">
        <v>9112</v>
      </c>
      <c r="R115" s="1">
        <v>20957.599999999999</v>
      </c>
    </row>
    <row r="116" spans="1:18">
      <c r="A116" s="1">
        <f t="shared" si="51"/>
        <v>115</v>
      </c>
      <c r="B116" s="1" t="s">
        <v>289</v>
      </c>
      <c r="C116" s="1" t="s">
        <v>39</v>
      </c>
      <c r="D116" s="1" t="s">
        <v>22</v>
      </c>
      <c r="E116" s="1" t="s">
        <v>40</v>
      </c>
      <c r="F116" s="21" t="s">
        <v>185</v>
      </c>
      <c r="G116" s="1" t="s">
        <v>212</v>
      </c>
      <c r="H116" s="12">
        <v>12.95</v>
      </c>
      <c r="I116" s="23">
        <v>23.5</v>
      </c>
      <c r="J116" s="1">
        <v>20957.599999999999</v>
      </c>
      <c r="K116" s="1">
        <f t="shared" si="37"/>
        <v>20957.599999999999</v>
      </c>
      <c r="L116" s="1">
        <f t="shared" si="52"/>
        <v>0</v>
      </c>
      <c r="M116" s="1">
        <f t="shared" si="53"/>
        <v>0</v>
      </c>
      <c r="N116" s="1" t="s">
        <v>8</v>
      </c>
      <c r="O116" s="1">
        <v>0</v>
      </c>
      <c r="P116" s="1" t="s">
        <v>36</v>
      </c>
      <c r="Q116" s="1">
        <v>9112</v>
      </c>
      <c r="R116" s="1">
        <v>20957.599999999999</v>
      </c>
    </row>
    <row r="117" spans="1:18">
      <c r="A117" s="1">
        <f t="shared" si="51"/>
        <v>116</v>
      </c>
      <c r="B117" s="1" t="s">
        <v>289</v>
      </c>
      <c r="C117" s="1" t="s">
        <v>39</v>
      </c>
      <c r="D117" s="1" t="s">
        <v>22</v>
      </c>
      <c r="E117" s="1" t="s">
        <v>40</v>
      </c>
      <c r="F117" s="21" t="s">
        <v>185</v>
      </c>
      <c r="G117" s="1" t="s">
        <v>212</v>
      </c>
      <c r="H117" s="12">
        <v>12.95</v>
      </c>
      <c r="I117" s="23">
        <v>23.5</v>
      </c>
      <c r="J117" s="1">
        <v>20957.599999999999</v>
      </c>
      <c r="K117" s="1">
        <f t="shared" si="37"/>
        <v>20957.599999999999</v>
      </c>
      <c r="L117" s="1">
        <f t="shared" ref="L117:L118" si="54">M117*J117</f>
        <v>0</v>
      </c>
      <c r="M117" s="1">
        <f t="shared" si="53"/>
        <v>0</v>
      </c>
      <c r="N117" s="1" t="s">
        <v>8</v>
      </c>
      <c r="O117" s="1">
        <v>0</v>
      </c>
      <c r="P117" s="1" t="s">
        <v>36</v>
      </c>
      <c r="Q117" s="1">
        <v>9112</v>
      </c>
      <c r="R117" s="1">
        <v>20957.599999999999</v>
      </c>
    </row>
    <row r="118" spans="1:18">
      <c r="A118" s="1">
        <f t="shared" si="51"/>
        <v>117</v>
      </c>
      <c r="B118" s="1" t="s">
        <v>289</v>
      </c>
      <c r="C118" s="1" t="s">
        <v>39</v>
      </c>
      <c r="D118" s="1" t="s">
        <v>22</v>
      </c>
      <c r="E118" s="1" t="s">
        <v>40</v>
      </c>
      <c r="F118" s="21" t="s">
        <v>185</v>
      </c>
      <c r="G118" s="1" t="s">
        <v>213</v>
      </c>
      <c r="H118" s="12">
        <v>9.5898956999999996</v>
      </c>
      <c r="I118" s="23">
        <v>28.436755099999999</v>
      </c>
      <c r="J118" s="1">
        <v>4827.7</v>
      </c>
      <c r="K118" s="1">
        <f t="shared" si="37"/>
        <v>4827.7</v>
      </c>
      <c r="L118" s="1">
        <f t="shared" si="54"/>
        <v>0</v>
      </c>
      <c r="M118" s="1">
        <f>0/5</f>
        <v>0</v>
      </c>
      <c r="N118" s="1" t="s">
        <v>8</v>
      </c>
      <c r="O118" s="1">
        <v>0</v>
      </c>
      <c r="P118" s="1" t="s">
        <v>36</v>
      </c>
      <c r="Q118" s="1">
        <v>2099</v>
      </c>
      <c r="R118" s="1">
        <v>4827.7</v>
      </c>
    </row>
    <row r="119" spans="1:18">
      <c r="A119" s="1">
        <f t="shared" si="51"/>
        <v>118</v>
      </c>
      <c r="B119" s="1" t="s">
        <v>289</v>
      </c>
      <c r="C119" s="1" t="s">
        <v>39</v>
      </c>
      <c r="D119" s="1" t="s">
        <v>22</v>
      </c>
      <c r="E119" s="1" t="s">
        <v>40</v>
      </c>
      <c r="F119" s="21" t="s">
        <v>185</v>
      </c>
      <c r="G119" s="1" t="s">
        <v>213</v>
      </c>
      <c r="H119" s="12">
        <v>9.5898956999999996</v>
      </c>
      <c r="I119" s="23">
        <v>28.436755099999999</v>
      </c>
      <c r="J119" s="1">
        <v>4827.7</v>
      </c>
      <c r="K119" s="1">
        <f t="shared" si="37"/>
        <v>4827.7</v>
      </c>
      <c r="L119" s="1">
        <f t="shared" ref="L119:L122" si="55">M119*J119</f>
        <v>0</v>
      </c>
      <c r="M119" s="1">
        <f t="shared" ref="M119:M122" si="56">0/5</f>
        <v>0</v>
      </c>
      <c r="N119" s="1" t="s">
        <v>8</v>
      </c>
      <c r="O119" s="1">
        <v>0</v>
      </c>
      <c r="P119" s="1" t="s">
        <v>36</v>
      </c>
      <c r="Q119" s="1">
        <v>2099</v>
      </c>
      <c r="R119" s="1">
        <v>4827.7</v>
      </c>
    </row>
    <row r="120" spans="1:18">
      <c r="A120" s="1">
        <f t="shared" si="51"/>
        <v>119</v>
      </c>
      <c r="B120" s="1" t="s">
        <v>289</v>
      </c>
      <c r="C120" s="1" t="s">
        <v>39</v>
      </c>
      <c r="D120" s="1" t="s">
        <v>22</v>
      </c>
      <c r="E120" s="1" t="s">
        <v>40</v>
      </c>
      <c r="F120" s="21" t="s">
        <v>185</v>
      </c>
      <c r="G120" s="1" t="s">
        <v>213</v>
      </c>
      <c r="H120" s="12">
        <v>9.5898956999999996</v>
      </c>
      <c r="I120" s="23">
        <v>28.436755099999999</v>
      </c>
      <c r="J120" s="1">
        <v>4827.7</v>
      </c>
      <c r="K120" s="1">
        <f t="shared" si="37"/>
        <v>4827.7</v>
      </c>
      <c r="L120" s="1">
        <f t="shared" si="55"/>
        <v>0</v>
      </c>
      <c r="M120" s="1">
        <f t="shared" si="56"/>
        <v>0</v>
      </c>
      <c r="N120" s="1" t="s">
        <v>8</v>
      </c>
      <c r="O120" s="1">
        <v>0</v>
      </c>
      <c r="P120" s="1" t="s">
        <v>36</v>
      </c>
      <c r="Q120" s="1">
        <v>2099</v>
      </c>
      <c r="R120" s="1">
        <v>4827.7</v>
      </c>
    </row>
    <row r="121" spans="1:18">
      <c r="A121" s="1">
        <f t="shared" si="51"/>
        <v>120</v>
      </c>
      <c r="B121" s="1" t="s">
        <v>289</v>
      </c>
      <c r="C121" s="1" t="s">
        <v>39</v>
      </c>
      <c r="D121" s="1" t="s">
        <v>22</v>
      </c>
      <c r="E121" s="1" t="s">
        <v>40</v>
      </c>
      <c r="F121" s="21" t="s">
        <v>185</v>
      </c>
      <c r="G121" s="1" t="s">
        <v>213</v>
      </c>
      <c r="H121" s="12">
        <v>9.5898956999999996</v>
      </c>
      <c r="I121" s="23">
        <v>28.436755099999999</v>
      </c>
      <c r="J121" s="1">
        <v>4827.7</v>
      </c>
      <c r="K121" s="1">
        <f t="shared" si="37"/>
        <v>4827.7</v>
      </c>
      <c r="L121" s="1">
        <f t="shared" si="55"/>
        <v>0</v>
      </c>
      <c r="M121" s="1">
        <f t="shared" si="56"/>
        <v>0</v>
      </c>
      <c r="N121" s="1" t="s">
        <v>8</v>
      </c>
      <c r="O121" s="1">
        <v>0</v>
      </c>
      <c r="P121" s="1" t="s">
        <v>36</v>
      </c>
      <c r="Q121" s="1">
        <v>2099</v>
      </c>
      <c r="R121" s="1">
        <v>4827.7</v>
      </c>
    </row>
    <row r="122" spans="1:18">
      <c r="A122" s="1">
        <f t="shared" si="51"/>
        <v>121</v>
      </c>
      <c r="B122" s="1" t="s">
        <v>289</v>
      </c>
      <c r="C122" s="1" t="s">
        <v>39</v>
      </c>
      <c r="D122" s="1" t="s">
        <v>22</v>
      </c>
      <c r="E122" s="1" t="s">
        <v>40</v>
      </c>
      <c r="F122" s="21" t="s">
        <v>185</v>
      </c>
      <c r="G122" s="1" t="s">
        <v>213</v>
      </c>
      <c r="H122" s="12">
        <v>9.5898956999999996</v>
      </c>
      <c r="I122" s="23">
        <v>28.436755099999999</v>
      </c>
      <c r="J122" s="1">
        <v>4827.7</v>
      </c>
      <c r="K122" s="1">
        <f t="shared" si="37"/>
        <v>4827.7</v>
      </c>
      <c r="L122" s="1">
        <f t="shared" si="55"/>
        <v>0</v>
      </c>
      <c r="M122" s="1">
        <f t="shared" si="56"/>
        <v>0</v>
      </c>
      <c r="N122" s="1" t="s">
        <v>8</v>
      </c>
      <c r="O122" s="1">
        <v>0</v>
      </c>
      <c r="P122" s="1" t="s">
        <v>36</v>
      </c>
      <c r="Q122" s="1">
        <v>2099</v>
      </c>
      <c r="R122" s="1">
        <v>4827.7</v>
      </c>
    </row>
  </sheetData>
  <pageMargins left="0.7" right="0.7" top="0.75" bottom="0.75" header="0.3" footer="0.3"/>
  <pageSetup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Gezira state </vt:lpstr>
      <vt:lpstr>Blue Nile</vt:lpstr>
      <vt:lpstr>White Nile </vt:lpstr>
      <vt:lpstr>khartoum</vt:lpstr>
      <vt:lpstr>River Nile </vt:lpstr>
      <vt:lpstr>Elgadarif </vt:lpstr>
      <vt:lpstr>west Kordofan</vt:lpstr>
      <vt:lpstr>North Kordofan</vt:lpstr>
      <vt:lpstr>South kordofan </vt:lpstr>
      <vt:lpstr>Kassala </vt:lpstr>
      <vt:lpstr>North state</vt:lpstr>
      <vt:lpstr>South Darfur </vt:lpstr>
      <vt:lpstr>Red sea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2016-07-29T19:08:43Z</dcterms:modified>
</cp:coreProperties>
</file>