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70" windowWidth="13170" windowHeight="4810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H91" i="1" l="1"/>
  <c r="BE91" i="1"/>
  <c r="BD91" i="1"/>
  <c r="BI91" i="1" s="1"/>
  <c r="BA91" i="1"/>
  <c r="AZ91" i="1"/>
  <c r="BB91" i="1" s="1"/>
  <c r="AY91" i="1"/>
  <c r="AF91" i="1"/>
  <c r="AE91" i="1"/>
  <c r="Z91" i="1"/>
  <c r="Y91" i="1"/>
  <c r="BG91" i="1" s="1"/>
  <c r="X91" i="1"/>
  <c r="W91" i="1"/>
  <c r="V91" i="1"/>
  <c r="L91" i="1"/>
  <c r="E91" i="1"/>
  <c r="BH90" i="1"/>
  <c r="BF90" i="1"/>
  <c r="BE90" i="1"/>
  <c r="BD90" i="1"/>
  <c r="BI90" i="1" s="1"/>
  <c r="BA90" i="1"/>
  <c r="AZ90" i="1"/>
  <c r="BB90" i="1" s="1"/>
  <c r="AY90" i="1"/>
  <c r="AF90" i="1"/>
  <c r="AE90" i="1"/>
  <c r="Y90" i="1"/>
  <c r="BG90" i="1" s="1"/>
  <c r="X90" i="1"/>
  <c r="Z90" i="1" s="1"/>
  <c r="W90" i="1"/>
  <c r="V90" i="1"/>
  <c r="L90" i="1"/>
  <c r="E90" i="1"/>
  <c r="BH89" i="1"/>
  <c r="BF89" i="1"/>
  <c r="BE89" i="1"/>
  <c r="BI89" i="1" s="1"/>
  <c r="BD89" i="1"/>
  <c r="BA89" i="1"/>
  <c r="AZ89" i="1"/>
  <c r="BB89" i="1" s="1"/>
  <c r="AY89" i="1"/>
  <c r="AF89" i="1"/>
  <c r="AE89" i="1"/>
  <c r="Y89" i="1"/>
  <c r="X89" i="1"/>
  <c r="BG89" i="1" s="1"/>
  <c r="W89" i="1"/>
  <c r="V89" i="1"/>
  <c r="L89" i="1"/>
  <c r="E89" i="1"/>
  <c r="BH88" i="1"/>
  <c r="BF88" i="1"/>
  <c r="BE88" i="1"/>
  <c r="BI88" i="1" s="1"/>
  <c r="BD88" i="1"/>
  <c r="BA88" i="1"/>
  <c r="AZ88" i="1"/>
  <c r="BB88" i="1" s="1"/>
  <c r="AY88" i="1"/>
  <c r="AF88" i="1"/>
  <c r="AE88" i="1"/>
  <c r="Z88" i="1"/>
  <c r="Y88" i="1"/>
  <c r="BG88" i="1" s="1"/>
  <c r="X88" i="1"/>
  <c r="W88" i="1"/>
  <c r="V88" i="1"/>
  <c r="L88" i="1"/>
  <c r="E88" i="1"/>
  <c r="BH87" i="1"/>
  <c r="BE87" i="1"/>
  <c r="BI87" i="1" s="1"/>
  <c r="BD87" i="1"/>
  <c r="BA87" i="1"/>
  <c r="AZ87" i="1"/>
  <c r="BB87" i="1" s="1"/>
  <c r="AY87" i="1"/>
  <c r="AF87" i="1"/>
  <c r="AE87" i="1"/>
  <c r="Z87" i="1"/>
  <c r="Y87" i="1"/>
  <c r="BG87" i="1" s="1"/>
  <c r="X87" i="1"/>
  <c r="W87" i="1"/>
  <c r="V87" i="1"/>
  <c r="L87" i="1"/>
  <c r="E87" i="1"/>
  <c r="BH86" i="1"/>
  <c r="BE86" i="1"/>
  <c r="BD86" i="1"/>
  <c r="BF86" i="1" s="1"/>
  <c r="BA86" i="1"/>
  <c r="AZ86" i="1"/>
  <c r="BB86" i="1" s="1"/>
  <c r="AY86" i="1"/>
  <c r="AF86" i="1"/>
  <c r="AE86" i="1"/>
  <c r="Z86" i="1"/>
  <c r="Y86" i="1"/>
  <c r="BG86" i="1" s="1"/>
  <c r="X86" i="1"/>
  <c r="W86" i="1"/>
  <c r="V86" i="1"/>
  <c r="L86" i="1"/>
  <c r="E86" i="1"/>
  <c r="BH85" i="1"/>
  <c r="BE85" i="1"/>
  <c r="BD85" i="1"/>
  <c r="BF85" i="1" s="1"/>
  <c r="BA85" i="1"/>
  <c r="BB85" i="1" s="1"/>
  <c r="AZ85" i="1"/>
  <c r="AY85" i="1"/>
  <c r="AF85" i="1"/>
  <c r="AE85" i="1"/>
  <c r="Y85" i="1"/>
  <c r="BG85" i="1" s="1"/>
  <c r="X85" i="1"/>
  <c r="Z85" i="1" s="1"/>
  <c r="W85" i="1"/>
  <c r="V85" i="1"/>
  <c r="L85" i="1"/>
  <c r="E85" i="1"/>
  <c r="BH84" i="1"/>
  <c r="BF84" i="1"/>
  <c r="BE84" i="1"/>
  <c r="BI84" i="1" s="1"/>
  <c r="BD84" i="1"/>
  <c r="BA84" i="1"/>
  <c r="BB84" i="1" s="1"/>
  <c r="AZ84" i="1"/>
  <c r="AY84" i="1"/>
  <c r="AF84" i="1"/>
  <c r="AE84" i="1"/>
  <c r="Y84" i="1"/>
  <c r="X84" i="1"/>
  <c r="Z84" i="1" s="1"/>
  <c r="W84" i="1"/>
  <c r="V84" i="1"/>
  <c r="L84" i="1"/>
  <c r="E84" i="1"/>
  <c r="BH83" i="1"/>
  <c r="BF83" i="1"/>
  <c r="BE83" i="1"/>
  <c r="BI83" i="1" s="1"/>
  <c r="BD83" i="1"/>
  <c r="BA83" i="1"/>
  <c r="AZ83" i="1"/>
  <c r="BB83" i="1" s="1"/>
  <c r="AY83" i="1"/>
  <c r="AF83" i="1"/>
  <c r="AE83" i="1"/>
  <c r="Y83" i="1"/>
  <c r="BG83" i="1" s="1"/>
  <c r="X83" i="1"/>
  <c r="Z83" i="1" s="1"/>
  <c r="W83" i="1"/>
  <c r="V83" i="1"/>
  <c r="L83" i="1"/>
  <c r="E83" i="1"/>
  <c r="BH82" i="1"/>
  <c r="BE82" i="1"/>
  <c r="BD82" i="1"/>
  <c r="BF82" i="1" s="1"/>
  <c r="BA82" i="1"/>
  <c r="AZ82" i="1"/>
  <c r="BB82" i="1" s="1"/>
  <c r="AY82" i="1"/>
  <c r="AF82" i="1"/>
  <c r="AE82" i="1"/>
  <c r="Y82" i="1"/>
  <c r="BG82" i="1" s="1"/>
  <c r="X82" i="1"/>
  <c r="Z82" i="1" s="1"/>
  <c r="W82" i="1"/>
  <c r="V82" i="1"/>
  <c r="L82" i="1"/>
  <c r="E82" i="1"/>
  <c r="BH81" i="1"/>
  <c r="BE81" i="1"/>
  <c r="BD81" i="1"/>
  <c r="BF81" i="1" s="1"/>
  <c r="BA81" i="1"/>
  <c r="AZ81" i="1"/>
  <c r="BB81" i="1" s="1"/>
  <c r="AY81" i="1"/>
  <c r="AF81" i="1"/>
  <c r="AE81" i="1"/>
  <c r="Y81" i="1"/>
  <c r="BG81" i="1" s="1"/>
  <c r="X81" i="1"/>
  <c r="Z81" i="1" s="1"/>
  <c r="W81" i="1"/>
  <c r="V81" i="1"/>
  <c r="L81" i="1"/>
  <c r="E81" i="1"/>
  <c r="BH80" i="1"/>
  <c r="BE80" i="1"/>
  <c r="BD80" i="1"/>
  <c r="BF80" i="1" s="1"/>
  <c r="BA80" i="1"/>
  <c r="AZ80" i="1"/>
  <c r="BB80" i="1" s="1"/>
  <c r="AY80" i="1"/>
  <c r="AF80" i="1"/>
  <c r="AE80" i="1"/>
  <c r="Y80" i="1"/>
  <c r="BG80" i="1" s="1"/>
  <c r="X80" i="1"/>
  <c r="Z80" i="1" s="1"/>
  <c r="W80" i="1"/>
  <c r="V80" i="1"/>
  <c r="L80" i="1"/>
  <c r="E80" i="1"/>
  <c r="BH79" i="1"/>
  <c r="BF79" i="1"/>
  <c r="BE79" i="1"/>
  <c r="BD79" i="1"/>
  <c r="BI79" i="1" s="1"/>
  <c r="BA79" i="1"/>
  <c r="AZ79" i="1"/>
  <c r="BB79" i="1" s="1"/>
  <c r="AY79" i="1"/>
  <c r="AF79" i="1"/>
  <c r="AE79" i="1"/>
  <c r="Y79" i="1"/>
  <c r="BG79" i="1" s="1"/>
  <c r="X79" i="1"/>
  <c r="Z79" i="1" s="1"/>
  <c r="W79" i="1"/>
  <c r="V79" i="1"/>
  <c r="L79" i="1"/>
  <c r="E79" i="1"/>
  <c r="BH78" i="1"/>
  <c r="BF78" i="1"/>
  <c r="BE78" i="1"/>
  <c r="BD78" i="1"/>
  <c r="BI78" i="1" s="1"/>
  <c r="BA78" i="1"/>
  <c r="AZ78" i="1"/>
  <c r="BB78" i="1" s="1"/>
  <c r="AY78" i="1"/>
  <c r="AF78" i="1"/>
  <c r="AE78" i="1"/>
  <c r="Y78" i="1"/>
  <c r="BG78" i="1" s="1"/>
  <c r="X78" i="1"/>
  <c r="Z78" i="1" s="1"/>
  <c r="W78" i="1"/>
  <c r="V78" i="1"/>
  <c r="L78" i="1"/>
  <c r="E78" i="1"/>
  <c r="BH77" i="1"/>
  <c r="BE77" i="1"/>
  <c r="BD77" i="1"/>
  <c r="BF77" i="1" s="1"/>
  <c r="BA77" i="1"/>
  <c r="AZ77" i="1"/>
  <c r="BB77" i="1" s="1"/>
  <c r="AY77" i="1"/>
  <c r="AF77" i="1"/>
  <c r="AE77" i="1"/>
  <c r="Y77" i="1"/>
  <c r="BG77" i="1" s="1"/>
  <c r="X77" i="1"/>
  <c r="Z77" i="1" s="1"/>
  <c r="W77" i="1"/>
  <c r="V77" i="1"/>
  <c r="L77" i="1"/>
  <c r="E77" i="1"/>
  <c r="BH76" i="1"/>
  <c r="BE76" i="1"/>
  <c r="BD76" i="1"/>
  <c r="BF76" i="1" s="1"/>
  <c r="BA76" i="1"/>
  <c r="AZ76" i="1"/>
  <c r="BB76" i="1" s="1"/>
  <c r="AY76" i="1"/>
  <c r="AF76" i="1"/>
  <c r="AE76" i="1"/>
  <c r="Y76" i="1"/>
  <c r="BG76" i="1" s="1"/>
  <c r="X76" i="1"/>
  <c r="Z76" i="1" s="1"/>
  <c r="W76" i="1"/>
  <c r="V76" i="1"/>
  <c r="L76" i="1"/>
  <c r="E76" i="1"/>
  <c r="BH75" i="1"/>
  <c r="BE75" i="1"/>
  <c r="BD75" i="1"/>
  <c r="BI75" i="1" s="1"/>
  <c r="BA75" i="1"/>
  <c r="AZ75" i="1"/>
  <c r="BB75" i="1" s="1"/>
  <c r="AY75" i="1"/>
  <c r="AF75" i="1"/>
  <c r="AE75" i="1"/>
  <c r="Y75" i="1"/>
  <c r="BG75" i="1" s="1"/>
  <c r="X75" i="1"/>
  <c r="Z75" i="1" s="1"/>
  <c r="W75" i="1"/>
  <c r="V75" i="1"/>
  <c r="L75" i="1"/>
  <c r="E75" i="1"/>
  <c r="BH74" i="1"/>
  <c r="BF74" i="1"/>
  <c r="BE74" i="1"/>
  <c r="BD74" i="1"/>
  <c r="BI74" i="1" s="1"/>
  <c r="BA74" i="1"/>
  <c r="AZ74" i="1"/>
  <c r="BB74" i="1" s="1"/>
  <c r="AY74" i="1"/>
  <c r="AF74" i="1"/>
  <c r="AE74" i="1"/>
  <c r="Y74" i="1"/>
  <c r="BG74" i="1" s="1"/>
  <c r="X74" i="1"/>
  <c r="Z74" i="1" s="1"/>
  <c r="W74" i="1"/>
  <c r="V74" i="1"/>
  <c r="L74" i="1"/>
  <c r="E74" i="1"/>
  <c r="BH73" i="1"/>
  <c r="BE73" i="1"/>
  <c r="BD73" i="1"/>
  <c r="BF73" i="1" s="1"/>
  <c r="BA73" i="1"/>
  <c r="AZ73" i="1"/>
  <c r="BB73" i="1" s="1"/>
  <c r="AY73" i="1"/>
  <c r="AF73" i="1"/>
  <c r="AE73" i="1"/>
  <c r="Y73" i="1"/>
  <c r="BG73" i="1" s="1"/>
  <c r="X73" i="1"/>
  <c r="Z73" i="1" s="1"/>
  <c r="W73" i="1"/>
  <c r="V73" i="1"/>
  <c r="L73" i="1"/>
  <c r="E73" i="1"/>
  <c r="BH72" i="1"/>
  <c r="BE72" i="1"/>
  <c r="BD72" i="1"/>
  <c r="BF72" i="1" s="1"/>
  <c r="BB72" i="1"/>
  <c r="BA72" i="1"/>
  <c r="AZ72" i="1"/>
  <c r="AY72" i="1"/>
  <c r="AF72" i="1"/>
  <c r="AE72" i="1"/>
  <c r="Y72" i="1"/>
  <c r="BG72" i="1" s="1"/>
  <c r="X72" i="1"/>
  <c r="Z72" i="1" s="1"/>
  <c r="W72" i="1"/>
  <c r="V72" i="1"/>
  <c r="L72" i="1"/>
  <c r="E72" i="1"/>
  <c r="BH71" i="1"/>
  <c r="BF71" i="1"/>
  <c r="BE71" i="1"/>
  <c r="BI71" i="1" s="1"/>
  <c r="BD71" i="1"/>
  <c r="BA71" i="1"/>
  <c r="BB71" i="1" s="1"/>
  <c r="AZ71" i="1"/>
  <c r="AY71" i="1"/>
  <c r="AF71" i="1"/>
  <c r="AE71" i="1"/>
  <c r="Y71" i="1"/>
  <c r="X71" i="1"/>
  <c r="Z71" i="1" s="1"/>
  <c r="W71" i="1"/>
  <c r="V71" i="1"/>
  <c r="L71" i="1"/>
  <c r="E71" i="1"/>
  <c r="BH70" i="1"/>
  <c r="BF70" i="1"/>
  <c r="BE70" i="1"/>
  <c r="BI70" i="1" s="1"/>
  <c r="BD70" i="1"/>
  <c r="BA70" i="1"/>
  <c r="AZ70" i="1"/>
  <c r="BB70" i="1" s="1"/>
  <c r="AY70" i="1"/>
  <c r="AF70" i="1"/>
  <c r="AE70" i="1"/>
  <c r="Z70" i="1"/>
  <c r="Y70" i="1"/>
  <c r="BG70" i="1" s="1"/>
  <c r="X70" i="1"/>
  <c r="W70" i="1"/>
  <c r="V70" i="1"/>
  <c r="L70" i="1"/>
  <c r="E70" i="1"/>
  <c r="BH69" i="1"/>
  <c r="BE69" i="1"/>
  <c r="BD69" i="1"/>
  <c r="BF69" i="1" s="1"/>
  <c r="BA69" i="1"/>
  <c r="AZ69" i="1"/>
  <c r="BB69" i="1" s="1"/>
  <c r="AY69" i="1"/>
  <c r="AF69" i="1"/>
  <c r="AE69" i="1"/>
  <c r="Y69" i="1"/>
  <c r="BG69" i="1" s="1"/>
  <c r="X69" i="1"/>
  <c r="W69" i="1"/>
  <c r="V69" i="1"/>
  <c r="L69" i="1"/>
  <c r="E69" i="1"/>
  <c r="BH68" i="1"/>
  <c r="BE68" i="1"/>
  <c r="BD68" i="1"/>
  <c r="BF68" i="1" s="1"/>
  <c r="BB68" i="1"/>
  <c r="BA68" i="1"/>
  <c r="AZ68" i="1"/>
  <c r="AY68" i="1"/>
  <c r="AF68" i="1"/>
  <c r="AE68" i="1"/>
  <c r="Y68" i="1"/>
  <c r="BG68" i="1" s="1"/>
  <c r="X68" i="1"/>
  <c r="Z68" i="1" s="1"/>
  <c r="W68" i="1"/>
  <c r="V68" i="1"/>
  <c r="L68" i="1"/>
  <c r="E68" i="1"/>
  <c r="BH67" i="1"/>
  <c r="BF67" i="1"/>
  <c r="BE67" i="1"/>
  <c r="BD67" i="1"/>
  <c r="BI67" i="1" s="1"/>
  <c r="BA67" i="1"/>
  <c r="BB67" i="1" s="1"/>
  <c r="AZ67" i="1"/>
  <c r="AY67" i="1"/>
  <c r="AF67" i="1"/>
  <c r="AE67" i="1"/>
  <c r="Y67" i="1"/>
  <c r="BG67" i="1" s="1"/>
  <c r="X67" i="1"/>
  <c r="Z67" i="1" s="1"/>
  <c r="W67" i="1"/>
  <c r="V67" i="1"/>
  <c r="L67" i="1"/>
  <c r="E67" i="1"/>
  <c r="BH66" i="1"/>
  <c r="BF66" i="1"/>
  <c r="BE66" i="1"/>
  <c r="BD66" i="1"/>
  <c r="BI66" i="1" s="1"/>
  <c r="BA66" i="1"/>
  <c r="AZ66" i="1"/>
  <c r="BB66" i="1" s="1"/>
  <c r="AY66" i="1"/>
  <c r="AF66" i="1"/>
  <c r="AE66" i="1"/>
  <c r="Y66" i="1"/>
  <c r="BG66" i="1" s="1"/>
  <c r="X66" i="1"/>
  <c r="Z66" i="1" s="1"/>
  <c r="W66" i="1"/>
  <c r="V66" i="1"/>
  <c r="L66" i="1"/>
  <c r="E66" i="1"/>
  <c r="BH65" i="1"/>
  <c r="BE65" i="1"/>
  <c r="BD65" i="1"/>
  <c r="BF65" i="1" s="1"/>
  <c r="BA65" i="1"/>
  <c r="AZ65" i="1"/>
  <c r="BB65" i="1" s="1"/>
  <c r="AY65" i="1"/>
  <c r="AF65" i="1"/>
  <c r="AE65" i="1"/>
  <c r="Y65" i="1"/>
  <c r="BG65" i="1" s="1"/>
  <c r="X65" i="1"/>
  <c r="Z65" i="1" s="1"/>
  <c r="W65" i="1"/>
  <c r="V65" i="1"/>
  <c r="L65" i="1"/>
  <c r="E65" i="1"/>
  <c r="BH64" i="1"/>
  <c r="BE64" i="1"/>
  <c r="BD64" i="1"/>
  <c r="BF64" i="1" s="1"/>
  <c r="BA64" i="1"/>
  <c r="BB64" i="1" s="1"/>
  <c r="AZ64" i="1"/>
  <c r="AY64" i="1"/>
  <c r="AF64" i="1"/>
  <c r="AE64" i="1"/>
  <c r="Y64" i="1"/>
  <c r="BG64" i="1" s="1"/>
  <c r="X64" i="1"/>
  <c r="Z64" i="1" s="1"/>
  <c r="W64" i="1"/>
  <c r="V64" i="1"/>
  <c r="L64" i="1"/>
  <c r="E64" i="1"/>
  <c r="BH63" i="1"/>
  <c r="BF63" i="1"/>
  <c r="BE63" i="1"/>
  <c r="BD63" i="1"/>
  <c r="BI63" i="1" s="1"/>
  <c r="BB63" i="1"/>
  <c r="BA63" i="1"/>
  <c r="AZ63" i="1"/>
  <c r="AY63" i="1"/>
  <c r="AF63" i="1"/>
  <c r="AE63" i="1"/>
  <c r="Y63" i="1"/>
  <c r="BG63" i="1" s="1"/>
  <c r="X63" i="1"/>
  <c r="Z63" i="1" s="1"/>
  <c r="W63" i="1"/>
  <c r="V63" i="1"/>
  <c r="L63" i="1"/>
  <c r="E63" i="1"/>
  <c r="BH62" i="1"/>
  <c r="BF62" i="1"/>
  <c r="BE62" i="1"/>
  <c r="BD62" i="1"/>
  <c r="BI62" i="1" s="1"/>
  <c r="BA62" i="1"/>
  <c r="AZ62" i="1"/>
  <c r="BB62" i="1" s="1"/>
  <c r="AY62" i="1"/>
  <c r="AF62" i="1"/>
  <c r="AE62" i="1"/>
  <c r="Y62" i="1"/>
  <c r="BG62" i="1" s="1"/>
  <c r="X62" i="1"/>
  <c r="Z62" i="1" s="1"/>
  <c r="W62" i="1"/>
  <c r="V62" i="1"/>
  <c r="L62" i="1"/>
  <c r="E62" i="1"/>
  <c r="BH61" i="1"/>
  <c r="BE61" i="1"/>
  <c r="BF61" i="1" s="1"/>
  <c r="BD61" i="1"/>
  <c r="BA61" i="1"/>
  <c r="AZ61" i="1"/>
  <c r="BB61" i="1" s="1"/>
  <c r="AY61" i="1"/>
  <c r="AF61" i="1"/>
  <c r="AE61" i="1"/>
  <c r="Y61" i="1"/>
  <c r="BG61" i="1" s="1"/>
  <c r="X61" i="1"/>
  <c r="Z61" i="1" s="1"/>
  <c r="W61" i="1"/>
  <c r="V61" i="1"/>
  <c r="L61" i="1"/>
  <c r="E61" i="1"/>
  <c r="BH60" i="1"/>
  <c r="BE60" i="1"/>
  <c r="BD60" i="1"/>
  <c r="BF60" i="1" s="1"/>
  <c r="BA60" i="1"/>
  <c r="AZ60" i="1"/>
  <c r="BB60" i="1" s="1"/>
  <c r="AY60" i="1"/>
  <c r="AF60" i="1"/>
  <c r="AE60" i="1"/>
  <c r="Y60" i="1"/>
  <c r="BG60" i="1" s="1"/>
  <c r="X60" i="1"/>
  <c r="Z60" i="1" s="1"/>
  <c r="W60" i="1"/>
  <c r="V60" i="1"/>
  <c r="L60" i="1"/>
  <c r="E60" i="1"/>
  <c r="BH59" i="1"/>
  <c r="BE59" i="1"/>
  <c r="BD59" i="1"/>
  <c r="BI59" i="1" s="1"/>
  <c r="BA59" i="1"/>
  <c r="AZ59" i="1"/>
  <c r="BB59" i="1" s="1"/>
  <c r="AY59" i="1"/>
  <c r="AF59" i="1"/>
  <c r="AE59" i="1"/>
  <c r="Y59" i="1"/>
  <c r="BG59" i="1" s="1"/>
  <c r="X59" i="1"/>
  <c r="Z59" i="1" s="1"/>
  <c r="W59" i="1"/>
  <c r="V59" i="1"/>
  <c r="L59" i="1"/>
  <c r="E59" i="1"/>
  <c r="BH58" i="1"/>
  <c r="BE58" i="1"/>
  <c r="BD58" i="1"/>
  <c r="BF58" i="1" s="1"/>
  <c r="BA58" i="1"/>
  <c r="AZ58" i="1"/>
  <c r="BB58" i="1" s="1"/>
  <c r="AY58" i="1"/>
  <c r="AF58" i="1"/>
  <c r="AE58" i="1"/>
  <c r="Y58" i="1"/>
  <c r="BG58" i="1" s="1"/>
  <c r="X58" i="1"/>
  <c r="Z58" i="1" s="1"/>
  <c r="W58" i="1"/>
  <c r="V58" i="1"/>
  <c r="L58" i="1"/>
  <c r="E58" i="1"/>
  <c r="BH57" i="1"/>
  <c r="BF57" i="1"/>
  <c r="BE57" i="1"/>
  <c r="BD57" i="1"/>
  <c r="BI57" i="1" s="1"/>
  <c r="BA57" i="1"/>
  <c r="BB57" i="1" s="1"/>
  <c r="AZ57" i="1"/>
  <c r="AY57" i="1"/>
  <c r="AF57" i="1"/>
  <c r="AE57" i="1"/>
  <c r="Y57" i="1"/>
  <c r="BG57" i="1" s="1"/>
  <c r="X57" i="1"/>
  <c r="Z57" i="1" s="1"/>
  <c r="W57" i="1"/>
  <c r="V57" i="1"/>
  <c r="L57" i="1"/>
  <c r="E57" i="1"/>
  <c r="BH56" i="1"/>
  <c r="BE56" i="1"/>
  <c r="BF56" i="1" s="1"/>
  <c r="BD56" i="1"/>
  <c r="BI56" i="1" s="1"/>
  <c r="BA56" i="1"/>
  <c r="AZ56" i="1"/>
  <c r="BB56" i="1" s="1"/>
  <c r="AY56" i="1"/>
  <c r="AF56" i="1"/>
  <c r="AE56" i="1"/>
  <c r="Z56" i="1"/>
  <c r="Y56" i="1"/>
  <c r="BG56" i="1" s="1"/>
  <c r="X56" i="1"/>
  <c r="W56" i="1"/>
  <c r="V56" i="1"/>
  <c r="L56" i="1"/>
  <c r="E56" i="1"/>
  <c r="BH55" i="1"/>
  <c r="BE55" i="1"/>
  <c r="BD55" i="1"/>
  <c r="BI55" i="1" s="1"/>
  <c r="BB55" i="1"/>
  <c r="BA55" i="1"/>
  <c r="AZ55" i="1"/>
  <c r="AY55" i="1"/>
  <c r="AF55" i="1"/>
  <c r="AE55" i="1"/>
  <c r="Y55" i="1"/>
  <c r="BG55" i="1" s="1"/>
  <c r="X55" i="1"/>
  <c r="Z55" i="1" s="1"/>
  <c r="W55" i="1"/>
  <c r="V55" i="1"/>
  <c r="L55" i="1"/>
  <c r="E55" i="1"/>
  <c r="BH54" i="1"/>
  <c r="BF54" i="1"/>
  <c r="BE54" i="1"/>
  <c r="BD54" i="1"/>
  <c r="BI54" i="1" s="1"/>
  <c r="BA54" i="1"/>
  <c r="BB54" i="1" s="1"/>
  <c r="AZ54" i="1"/>
  <c r="AY54" i="1"/>
  <c r="AF54" i="1"/>
  <c r="AE54" i="1"/>
  <c r="Y54" i="1"/>
  <c r="BG54" i="1" s="1"/>
  <c r="X54" i="1"/>
  <c r="Z54" i="1" s="1"/>
  <c r="W54" i="1"/>
  <c r="V54" i="1"/>
  <c r="L54" i="1"/>
  <c r="E54" i="1"/>
  <c r="BH53" i="1"/>
  <c r="BE53" i="1"/>
  <c r="BF53" i="1" s="1"/>
  <c r="BD53" i="1"/>
  <c r="BA53" i="1"/>
  <c r="AZ53" i="1"/>
  <c r="BB53" i="1" s="1"/>
  <c r="AY53" i="1"/>
  <c r="AF53" i="1"/>
  <c r="AE53" i="1"/>
  <c r="Y53" i="1"/>
  <c r="X53" i="1"/>
  <c r="BG53" i="1" s="1"/>
  <c r="W53" i="1"/>
  <c r="V53" i="1"/>
  <c r="L53" i="1"/>
  <c r="E53" i="1"/>
  <c r="BH52" i="1"/>
  <c r="BE52" i="1"/>
  <c r="BD52" i="1"/>
  <c r="BF52" i="1" s="1"/>
  <c r="BA52" i="1"/>
  <c r="AZ52" i="1"/>
  <c r="BB52" i="1" s="1"/>
  <c r="AY52" i="1"/>
  <c r="AF52" i="1"/>
  <c r="AE52" i="1"/>
  <c r="Y52" i="1"/>
  <c r="Z52" i="1" s="1"/>
  <c r="X52" i="1"/>
  <c r="W52" i="1"/>
  <c r="V52" i="1"/>
  <c r="L52" i="1"/>
  <c r="E52" i="1"/>
  <c r="BH51" i="1"/>
  <c r="BE51" i="1"/>
  <c r="BI51" i="1" s="1"/>
  <c r="BD51" i="1"/>
  <c r="BF51" i="1" s="1"/>
  <c r="BA51" i="1"/>
  <c r="AZ51" i="1"/>
  <c r="BB51" i="1" s="1"/>
  <c r="AY51" i="1"/>
  <c r="AF51" i="1"/>
  <c r="AE51" i="1"/>
  <c r="Y51" i="1"/>
  <c r="BG51" i="1" s="1"/>
  <c r="X51" i="1"/>
  <c r="Z51" i="1" s="1"/>
  <c r="W51" i="1"/>
  <c r="V51" i="1"/>
  <c r="L51" i="1"/>
  <c r="E51" i="1"/>
  <c r="BH50" i="1"/>
  <c r="BE50" i="1"/>
  <c r="BD50" i="1"/>
  <c r="BF50" i="1" s="1"/>
  <c r="BA50" i="1"/>
  <c r="AZ50" i="1"/>
  <c r="BB50" i="1" s="1"/>
  <c r="AY50" i="1"/>
  <c r="AF50" i="1"/>
  <c r="AE50" i="1"/>
  <c r="Y50" i="1"/>
  <c r="BG50" i="1" s="1"/>
  <c r="X50" i="1"/>
  <c r="Z50" i="1" s="1"/>
  <c r="W50" i="1"/>
  <c r="V50" i="1"/>
  <c r="L50" i="1"/>
  <c r="E50" i="1"/>
  <c r="BH49" i="1"/>
  <c r="BE49" i="1"/>
  <c r="BF49" i="1" s="1"/>
  <c r="BD49" i="1"/>
  <c r="BA49" i="1"/>
  <c r="AZ49" i="1"/>
  <c r="BB49" i="1" s="1"/>
  <c r="AY49" i="1"/>
  <c r="AF49" i="1"/>
  <c r="AE49" i="1"/>
  <c r="Y49" i="1"/>
  <c r="BG49" i="1" s="1"/>
  <c r="X49" i="1"/>
  <c r="Z49" i="1" s="1"/>
  <c r="W49" i="1"/>
  <c r="V49" i="1"/>
  <c r="L49" i="1"/>
  <c r="E49" i="1"/>
  <c r="BH48" i="1"/>
  <c r="BE48" i="1"/>
  <c r="BD48" i="1"/>
  <c r="BF48" i="1" s="1"/>
  <c r="BA48" i="1"/>
  <c r="AZ48" i="1"/>
  <c r="BB48" i="1" s="1"/>
  <c r="AY48" i="1"/>
  <c r="AF48" i="1"/>
  <c r="AE48" i="1"/>
  <c r="Z48" i="1"/>
  <c r="Y48" i="1"/>
  <c r="BG48" i="1" s="1"/>
  <c r="X48" i="1"/>
  <c r="W48" i="1"/>
  <c r="V48" i="1"/>
  <c r="L48" i="1"/>
  <c r="E48" i="1"/>
  <c r="BH47" i="1"/>
  <c r="BE47" i="1"/>
  <c r="BD47" i="1"/>
  <c r="BI47" i="1" s="1"/>
  <c r="BB47" i="1"/>
  <c r="BA47" i="1"/>
  <c r="AZ47" i="1"/>
  <c r="AY47" i="1"/>
  <c r="AF47" i="1"/>
  <c r="AE47" i="1"/>
  <c r="Y47" i="1"/>
  <c r="BG47" i="1" s="1"/>
  <c r="X47" i="1"/>
  <c r="Z47" i="1" s="1"/>
  <c r="W47" i="1"/>
  <c r="V47" i="1"/>
  <c r="L47" i="1"/>
  <c r="E47" i="1"/>
  <c r="BH46" i="1"/>
  <c r="BF46" i="1"/>
  <c r="BE46" i="1"/>
  <c r="BD46" i="1"/>
  <c r="BI46" i="1" s="1"/>
  <c r="BB46" i="1"/>
  <c r="BA46" i="1"/>
  <c r="AZ46" i="1"/>
  <c r="AY46" i="1"/>
  <c r="AF46" i="1"/>
  <c r="AE46" i="1"/>
  <c r="Y46" i="1"/>
  <c r="X46" i="1"/>
  <c r="BG46" i="1" s="1"/>
  <c r="W46" i="1"/>
  <c r="V46" i="1"/>
  <c r="L46" i="1"/>
  <c r="E46" i="1"/>
  <c r="BH45" i="1"/>
  <c r="BF45" i="1"/>
  <c r="BE45" i="1"/>
  <c r="BI45" i="1" s="1"/>
  <c r="BD45" i="1"/>
  <c r="BA45" i="1"/>
  <c r="AZ45" i="1"/>
  <c r="BB45" i="1" s="1"/>
  <c r="AY45" i="1"/>
  <c r="AF45" i="1"/>
  <c r="AE45" i="1"/>
  <c r="Y45" i="1"/>
  <c r="BG45" i="1" s="1"/>
  <c r="X45" i="1"/>
  <c r="Z45" i="1" s="1"/>
  <c r="W45" i="1"/>
  <c r="V45" i="1"/>
  <c r="L45" i="1"/>
  <c r="E45" i="1"/>
  <c r="BH44" i="1"/>
  <c r="BE44" i="1"/>
  <c r="BD44" i="1"/>
  <c r="BF44" i="1" s="1"/>
  <c r="BA44" i="1"/>
  <c r="AZ44" i="1"/>
  <c r="BB44" i="1" s="1"/>
  <c r="AY44" i="1"/>
  <c r="AF44" i="1"/>
  <c r="AE44" i="1"/>
  <c r="Y44" i="1"/>
  <c r="Z44" i="1" s="1"/>
  <c r="X44" i="1"/>
  <c r="W44" i="1"/>
  <c r="V44" i="1"/>
  <c r="L44" i="1"/>
  <c r="E44" i="1"/>
  <c r="BH43" i="1"/>
  <c r="BE43" i="1"/>
  <c r="BD43" i="1"/>
  <c r="BI43" i="1" s="1"/>
  <c r="BB43" i="1"/>
  <c r="BA43" i="1"/>
  <c r="AZ43" i="1"/>
  <c r="AY43" i="1"/>
  <c r="AF43" i="1"/>
  <c r="AE43" i="1"/>
  <c r="Y43" i="1"/>
  <c r="BG43" i="1" s="1"/>
  <c r="X43" i="1"/>
  <c r="Z43" i="1" s="1"/>
  <c r="W43" i="1"/>
  <c r="V43" i="1"/>
  <c r="L43" i="1"/>
  <c r="E43" i="1"/>
  <c r="BH42" i="1"/>
  <c r="BF42" i="1"/>
  <c r="BE42" i="1"/>
  <c r="BD42" i="1"/>
  <c r="BI42" i="1" s="1"/>
  <c r="BB42" i="1"/>
  <c r="BA42" i="1"/>
  <c r="AZ42" i="1"/>
  <c r="AY42" i="1"/>
  <c r="AF42" i="1"/>
  <c r="AE42" i="1"/>
  <c r="Y42" i="1"/>
  <c r="BG42" i="1" s="1"/>
  <c r="X42" i="1"/>
  <c r="Z42" i="1" s="1"/>
  <c r="W42" i="1"/>
  <c r="V42" i="1"/>
  <c r="L42" i="1"/>
  <c r="E42" i="1"/>
  <c r="BH41" i="1"/>
  <c r="BF41" i="1"/>
  <c r="BE41" i="1"/>
  <c r="BI41" i="1" s="1"/>
  <c r="BD41" i="1"/>
  <c r="BA41" i="1"/>
  <c r="AZ41" i="1"/>
  <c r="BB41" i="1" s="1"/>
  <c r="AY41" i="1"/>
  <c r="AF41" i="1"/>
  <c r="AE41" i="1"/>
  <c r="Z41" i="1"/>
  <c r="Y41" i="1"/>
  <c r="BG41" i="1" s="1"/>
  <c r="X41" i="1"/>
  <c r="W41" i="1"/>
  <c r="V41" i="1"/>
  <c r="L41" i="1"/>
  <c r="E41" i="1"/>
  <c r="BH40" i="1"/>
  <c r="BE40" i="1"/>
  <c r="BD40" i="1"/>
  <c r="BF40" i="1" s="1"/>
  <c r="BA40" i="1"/>
  <c r="AZ40" i="1"/>
  <c r="BB40" i="1" s="1"/>
  <c r="AY40" i="1"/>
  <c r="AF40" i="1"/>
  <c r="AE40" i="1"/>
  <c r="Z40" i="1"/>
  <c r="Y40" i="1"/>
  <c r="BG40" i="1" s="1"/>
  <c r="X40" i="1"/>
  <c r="W40" i="1"/>
  <c r="V40" i="1"/>
  <c r="L40" i="1"/>
  <c r="E40" i="1"/>
  <c r="BH39" i="1"/>
  <c r="BE39" i="1"/>
  <c r="BD39" i="1"/>
  <c r="BI39" i="1" s="1"/>
  <c r="BB39" i="1"/>
  <c r="BA39" i="1"/>
  <c r="AZ39" i="1"/>
  <c r="AY39" i="1"/>
  <c r="AF39" i="1"/>
  <c r="AE39" i="1"/>
  <c r="Y39" i="1"/>
  <c r="BG39" i="1" s="1"/>
  <c r="X39" i="1"/>
  <c r="Z39" i="1" s="1"/>
  <c r="W39" i="1"/>
  <c r="V39" i="1"/>
  <c r="L39" i="1"/>
  <c r="E39" i="1"/>
  <c r="BH38" i="1"/>
  <c r="BF38" i="1"/>
  <c r="BE38" i="1"/>
  <c r="BD38" i="1"/>
  <c r="BI38" i="1" s="1"/>
  <c r="BA38" i="1"/>
  <c r="BB38" i="1" s="1"/>
  <c r="AZ38" i="1"/>
  <c r="AY38" i="1"/>
  <c r="AF38" i="1"/>
  <c r="AE38" i="1"/>
  <c r="Y38" i="1"/>
  <c r="BG38" i="1" s="1"/>
  <c r="X38" i="1"/>
  <c r="Z38" i="1" s="1"/>
  <c r="W38" i="1"/>
  <c r="V38" i="1"/>
  <c r="L38" i="1"/>
  <c r="E38" i="1"/>
  <c r="BH37" i="1"/>
  <c r="BE37" i="1"/>
  <c r="BF37" i="1" s="1"/>
  <c r="BD37" i="1"/>
  <c r="BA37" i="1"/>
  <c r="AZ37" i="1"/>
  <c r="BB37" i="1" s="1"/>
  <c r="AY37" i="1"/>
  <c r="AF37" i="1"/>
  <c r="AE37" i="1"/>
  <c r="Z37" i="1"/>
  <c r="Y37" i="1"/>
  <c r="BG37" i="1" s="1"/>
  <c r="X37" i="1"/>
  <c r="W37" i="1"/>
  <c r="V37" i="1"/>
  <c r="L37" i="1"/>
  <c r="E37" i="1"/>
  <c r="BH36" i="1"/>
  <c r="BE36" i="1"/>
  <c r="BD36" i="1"/>
  <c r="BF36" i="1" s="1"/>
  <c r="BA36" i="1"/>
  <c r="AZ36" i="1"/>
  <c r="BB36" i="1" s="1"/>
  <c r="AY36" i="1"/>
  <c r="AF36" i="1"/>
  <c r="AE36" i="1"/>
  <c r="Y36" i="1"/>
  <c r="Z36" i="1" s="1"/>
  <c r="X36" i="1"/>
  <c r="W36" i="1"/>
  <c r="V36" i="1"/>
  <c r="L36" i="1"/>
  <c r="E36" i="1"/>
  <c r="BH35" i="1"/>
  <c r="BE35" i="1"/>
  <c r="BD35" i="1"/>
  <c r="BI35" i="1" s="1"/>
  <c r="BB35" i="1"/>
  <c r="BA35" i="1"/>
  <c r="AZ35" i="1"/>
  <c r="AY35" i="1"/>
  <c r="AF35" i="1"/>
  <c r="AE35" i="1"/>
  <c r="Y35" i="1"/>
  <c r="BG35" i="1" s="1"/>
  <c r="X35" i="1"/>
  <c r="Z35" i="1" s="1"/>
  <c r="W35" i="1"/>
  <c r="V35" i="1"/>
  <c r="L35" i="1"/>
  <c r="E35" i="1"/>
  <c r="BH34" i="1"/>
  <c r="BF34" i="1"/>
  <c r="BE34" i="1"/>
  <c r="BD34" i="1"/>
  <c r="BI34" i="1" s="1"/>
  <c r="BA34" i="1"/>
  <c r="BB34" i="1" s="1"/>
  <c r="AZ34" i="1"/>
  <c r="AY34" i="1"/>
  <c r="AF34" i="1"/>
  <c r="AE34" i="1"/>
  <c r="Y34" i="1"/>
  <c r="BG34" i="1" s="1"/>
  <c r="X34" i="1"/>
  <c r="Z34" i="1" s="1"/>
  <c r="W34" i="1"/>
  <c r="V34" i="1"/>
  <c r="L34" i="1"/>
  <c r="E34" i="1"/>
  <c r="BH33" i="1"/>
  <c r="BE33" i="1"/>
  <c r="BF33" i="1" s="1"/>
  <c r="BD33" i="1"/>
  <c r="BA33" i="1"/>
  <c r="AZ33" i="1"/>
  <c r="BB33" i="1" s="1"/>
  <c r="AY33" i="1"/>
  <c r="AF33" i="1"/>
  <c r="AE33" i="1"/>
  <c r="Z33" i="1"/>
  <c r="Y33" i="1"/>
  <c r="BG33" i="1" s="1"/>
  <c r="X33" i="1"/>
  <c r="W33" i="1"/>
  <c r="V33" i="1"/>
  <c r="L33" i="1"/>
  <c r="E33" i="1"/>
  <c r="BH32" i="1"/>
  <c r="BE32" i="1"/>
  <c r="BD32" i="1"/>
  <c r="BF32" i="1" s="1"/>
  <c r="BA32" i="1"/>
  <c r="AZ32" i="1"/>
  <c r="BB32" i="1" s="1"/>
  <c r="AY32" i="1"/>
  <c r="AF32" i="1"/>
  <c r="AE32" i="1"/>
  <c r="Y32" i="1"/>
  <c r="Z32" i="1" s="1"/>
  <c r="X32" i="1"/>
  <c r="W32" i="1"/>
  <c r="V32" i="1"/>
  <c r="L32" i="1"/>
  <c r="E32" i="1"/>
  <c r="BH31" i="1"/>
  <c r="BE31" i="1"/>
  <c r="BD31" i="1"/>
  <c r="BI31" i="1" s="1"/>
  <c r="BA31" i="1"/>
  <c r="BB31" i="1" s="1"/>
  <c r="AZ31" i="1"/>
  <c r="AY31" i="1"/>
  <c r="AF31" i="1"/>
  <c r="AE31" i="1"/>
  <c r="Y31" i="1"/>
  <c r="BG31" i="1" s="1"/>
  <c r="X31" i="1"/>
  <c r="Z31" i="1" s="1"/>
  <c r="W31" i="1"/>
  <c r="V31" i="1"/>
  <c r="L31" i="1"/>
  <c r="E31" i="1"/>
  <c r="BH30" i="1"/>
  <c r="BF30" i="1"/>
  <c r="BE30" i="1"/>
  <c r="BI30" i="1" s="1"/>
  <c r="BD30" i="1"/>
  <c r="BB30" i="1"/>
  <c r="BA30" i="1"/>
  <c r="AZ30" i="1"/>
  <c r="AY30" i="1"/>
  <c r="AF30" i="1"/>
  <c r="AE30" i="1"/>
  <c r="Y30" i="1"/>
  <c r="X30" i="1"/>
  <c r="BG30" i="1" s="1"/>
  <c r="W30" i="1"/>
  <c r="V30" i="1"/>
  <c r="L30" i="1"/>
  <c r="E30" i="1"/>
  <c r="BH29" i="1"/>
  <c r="BF29" i="1"/>
  <c r="BE29" i="1"/>
  <c r="BD29" i="1"/>
  <c r="BI29" i="1" s="1"/>
  <c r="BA29" i="1"/>
  <c r="AZ29" i="1"/>
  <c r="BB29" i="1" s="1"/>
  <c r="AY29" i="1"/>
  <c r="AF29" i="1"/>
  <c r="AE29" i="1"/>
  <c r="Y29" i="1"/>
  <c r="BG29" i="1" s="1"/>
  <c r="X29" i="1"/>
  <c r="Z29" i="1" s="1"/>
  <c r="W29" i="1"/>
  <c r="V29" i="1"/>
  <c r="L29" i="1"/>
  <c r="E29" i="1"/>
  <c r="BH28" i="1"/>
  <c r="BE28" i="1"/>
  <c r="BI28" i="1" s="1"/>
  <c r="BD28" i="1"/>
  <c r="BF28" i="1" s="1"/>
  <c r="BA28" i="1"/>
  <c r="AZ28" i="1"/>
  <c r="BB28" i="1" s="1"/>
  <c r="AY28" i="1"/>
  <c r="AF28" i="1"/>
  <c r="AE28" i="1"/>
  <c r="Z28" i="1"/>
  <c r="Y28" i="1"/>
  <c r="BG28" i="1" s="1"/>
  <c r="X28" i="1"/>
  <c r="W28" i="1"/>
  <c r="V28" i="1"/>
  <c r="L28" i="1"/>
  <c r="E28" i="1"/>
  <c r="BH27" i="1"/>
  <c r="BE27" i="1"/>
  <c r="BD27" i="1"/>
  <c r="BI27" i="1" s="1"/>
  <c r="BA27" i="1"/>
  <c r="AZ27" i="1"/>
  <c r="BB27" i="1" s="1"/>
  <c r="AY27" i="1"/>
  <c r="AF27" i="1"/>
  <c r="AE27" i="1"/>
  <c r="Y27" i="1"/>
  <c r="BG27" i="1" s="1"/>
  <c r="X27" i="1"/>
  <c r="Z27" i="1" s="1"/>
  <c r="W27" i="1"/>
  <c r="V27" i="1"/>
  <c r="L27" i="1"/>
  <c r="E27" i="1"/>
  <c r="BH26" i="1"/>
  <c r="BF26" i="1"/>
  <c r="BE26" i="1"/>
  <c r="BD26" i="1"/>
  <c r="BI26" i="1" s="1"/>
  <c r="BB26" i="1"/>
  <c r="BA26" i="1"/>
  <c r="AZ26" i="1"/>
  <c r="AY26" i="1"/>
  <c r="AF26" i="1"/>
  <c r="AE26" i="1"/>
  <c r="Y26" i="1"/>
  <c r="X26" i="1"/>
  <c r="BG26" i="1" s="1"/>
  <c r="W26" i="1"/>
  <c r="V26" i="1"/>
  <c r="L26" i="1"/>
  <c r="E26" i="1"/>
  <c r="BH25" i="1"/>
  <c r="BF25" i="1"/>
  <c r="BE25" i="1"/>
  <c r="BI25" i="1" s="1"/>
  <c r="BD25" i="1"/>
  <c r="BA25" i="1"/>
  <c r="AZ25" i="1"/>
  <c r="BB25" i="1" s="1"/>
  <c r="AY25" i="1"/>
  <c r="AF25" i="1"/>
  <c r="AE25" i="1"/>
  <c r="Y25" i="1"/>
  <c r="BG25" i="1" s="1"/>
  <c r="X25" i="1"/>
  <c r="Z25" i="1" s="1"/>
  <c r="W25" i="1"/>
  <c r="V25" i="1"/>
  <c r="L25" i="1"/>
  <c r="E25" i="1"/>
  <c r="BH24" i="1"/>
  <c r="BE24" i="1"/>
  <c r="BI24" i="1" s="1"/>
  <c r="BD24" i="1"/>
  <c r="BF24" i="1" s="1"/>
  <c r="BA24" i="1"/>
  <c r="AZ24" i="1"/>
  <c r="BB24" i="1" s="1"/>
  <c r="AY24" i="1"/>
  <c r="AF24" i="1"/>
  <c r="AE24" i="1"/>
  <c r="Z24" i="1"/>
  <c r="Y24" i="1"/>
  <c r="BG24" i="1" s="1"/>
  <c r="X24" i="1"/>
  <c r="W24" i="1"/>
  <c r="V24" i="1"/>
  <c r="L24" i="1"/>
  <c r="E24" i="1"/>
  <c r="BH23" i="1"/>
  <c r="BE23" i="1"/>
  <c r="BD23" i="1"/>
  <c r="BI23" i="1" s="1"/>
  <c r="BB23" i="1"/>
  <c r="BA23" i="1"/>
  <c r="AZ23" i="1"/>
  <c r="AY23" i="1"/>
  <c r="AF23" i="1"/>
  <c r="AE23" i="1"/>
  <c r="Y23" i="1"/>
  <c r="BG23" i="1" s="1"/>
  <c r="X23" i="1"/>
  <c r="Z23" i="1" s="1"/>
  <c r="W23" i="1"/>
  <c r="V23" i="1"/>
  <c r="L23" i="1"/>
  <c r="E23" i="1"/>
  <c r="BH22" i="1"/>
  <c r="BF22" i="1"/>
  <c r="BE22" i="1"/>
  <c r="BD22" i="1"/>
  <c r="BI22" i="1" s="1"/>
  <c r="BB22" i="1"/>
  <c r="BA22" i="1"/>
  <c r="AZ22" i="1"/>
  <c r="AY22" i="1"/>
  <c r="AF22" i="1"/>
  <c r="AE22" i="1"/>
  <c r="Y22" i="1"/>
  <c r="X22" i="1"/>
  <c r="BG22" i="1" s="1"/>
  <c r="W22" i="1"/>
  <c r="V22" i="1"/>
  <c r="L22" i="1"/>
  <c r="E22" i="1"/>
  <c r="BH21" i="1"/>
  <c r="BF21" i="1"/>
  <c r="BE21" i="1"/>
  <c r="BI21" i="1" s="1"/>
  <c r="BD21" i="1"/>
  <c r="BA21" i="1"/>
  <c r="AZ21" i="1"/>
  <c r="AY21" i="1"/>
  <c r="AF21" i="1"/>
  <c r="AE21" i="1"/>
  <c r="Y21" i="1"/>
  <c r="X21" i="1"/>
  <c r="Z21" i="1" s="1"/>
  <c r="W21" i="1"/>
  <c r="V21" i="1"/>
  <c r="L21" i="1"/>
  <c r="E21" i="1"/>
  <c r="BH20" i="1"/>
  <c r="BE20" i="1"/>
  <c r="BF20" i="1" s="1"/>
  <c r="BD20" i="1"/>
  <c r="BA20" i="1"/>
  <c r="AZ20" i="1"/>
  <c r="BB20" i="1" s="1"/>
  <c r="AY20" i="1"/>
  <c r="AF20" i="1"/>
  <c r="AE20" i="1"/>
  <c r="Z20" i="1"/>
  <c r="Y20" i="1"/>
  <c r="X20" i="1"/>
  <c r="BG20" i="1" s="1"/>
  <c r="W20" i="1"/>
  <c r="V20" i="1"/>
  <c r="L20" i="1"/>
  <c r="E20" i="1"/>
  <c r="BH19" i="1"/>
  <c r="BE19" i="1"/>
  <c r="BD19" i="1"/>
  <c r="BF19" i="1" s="1"/>
  <c r="BA19" i="1"/>
  <c r="AZ19" i="1"/>
  <c r="BB19" i="1" s="1"/>
  <c r="AY19" i="1"/>
  <c r="AF19" i="1"/>
  <c r="AE19" i="1"/>
  <c r="Y19" i="1"/>
  <c r="Z19" i="1" s="1"/>
  <c r="X19" i="1"/>
  <c r="W19" i="1"/>
  <c r="V19" i="1"/>
  <c r="L19" i="1"/>
  <c r="E19" i="1"/>
  <c r="BH18" i="1"/>
  <c r="BE18" i="1"/>
  <c r="BD18" i="1"/>
  <c r="BI18" i="1" s="1"/>
  <c r="BB18" i="1"/>
  <c r="BA18" i="1"/>
  <c r="AZ18" i="1"/>
  <c r="AY18" i="1"/>
  <c r="AF18" i="1"/>
  <c r="AE18" i="1"/>
  <c r="Y18" i="1"/>
  <c r="X18" i="1"/>
  <c r="Z18" i="1" s="1"/>
  <c r="W18" i="1"/>
  <c r="V18" i="1"/>
  <c r="L18" i="1"/>
  <c r="E18" i="1"/>
  <c r="BH17" i="1"/>
  <c r="BF17" i="1"/>
  <c r="BE17" i="1"/>
  <c r="BD17" i="1"/>
  <c r="BI17" i="1" s="1"/>
  <c r="BA17" i="1"/>
  <c r="BB17" i="1" s="1"/>
  <c r="AZ17" i="1"/>
  <c r="AY17" i="1"/>
  <c r="AF17" i="1"/>
  <c r="AE17" i="1"/>
  <c r="Y17" i="1"/>
  <c r="X17" i="1"/>
  <c r="BG17" i="1" s="1"/>
  <c r="W17" i="1"/>
  <c r="V17" i="1"/>
  <c r="L17" i="1"/>
  <c r="E17" i="1"/>
  <c r="BH16" i="1"/>
  <c r="BE16" i="1"/>
  <c r="BF16" i="1" s="1"/>
  <c r="BD16" i="1"/>
  <c r="BA16" i="1"/>
  <c r="AZ16" i="1"/>
  <c r="BB16" i="1" s="1"/>
  <c r="AY16" i="1"/>
  <c r="AF16" i="1"/>
  <c r="AE16" i="1"/>
  <c r="Z16" i="1"/>
  <c r="Y16" i="1"/>
  <c r="X16" i="1"/>
  <c r="BG16" i="1" s="1"/>
  <c r="W16" i="1"/>
  <c r="V16" i="1"/>
  <c r="L16" i="1"/>
  <c r="E16" i="1"/>
  <c r="BH15" i="1"/>
  <c r="BE15" i="1"/>
  <c r="BD15" i="1"/>
  <c r="BF15" i="1" s="1"/>
  <c r="BA15" i="1"/>
  <c r="AZ15" i="1"/>
  <c r="BB15" i="1" s="1"/>
  <c r="AY15" i="1"/>
  <c r="AF15" i="1"/>
  <c r="AE15" i="1"/>
  <c r="Y15" i="1"/>
  <c r="Z15" i="1" s="1"/>
  <c r="X15" i="1"/>
  <c r="W15" i="1"/>
  <c r="V15" i="1"/>
  <c r="L15" i="1"/>
  <c r="E15" i="1"/>
  <c r="BH14" i="1"/>
  <c r="BE14" i="1"/>
  <c r="BD14" i="1"/>
  <c r="BI14" i="1" s="1"/>
  <c r="BB14" i="1"/>
  <c r="BA14" i="1"/>
  <c r="AZ14" i="1"/>
  <c r="AY14" i="1"/>
  <c r="AF14" i="1"/>
  <c r="AE14" i="1"/>
  <c r="Y14" i="1"/>
  <c r="X14" i="1"/>
  <c r="Z14" i="1" s="1"/>
  <c r="W14" i="1"/>
  <c r="V14" i="1"/>
  <c r="L14" i="1"/>
  <c r="E14" i="1"/>
  <c r="BH13" i="1"/>
  <c r="BF13" i="1"/>
  <c r="BE13" i="1"/>
  <c r="BD13" i="1"/>
  <c r="BI13" i="1" s="1"/>
  <c r="BA13" i="1"/>
  <c r="BB13" i="1" s="1"/>
  <c r="AZ13" i="1"/>
  <c r="AY13" i="1"/>
  <c r="AF13" i="1"/>
  <c r="AE13" i="1"/>
  <c r="Y13" i="1"/>
  <c r="X13" i="1"/>
  <c r="BG13" i="1" s="1"/>
  <c r="W13" i="1"/>
  <c r="V13" i="1"/>
  <c r="L13" i="1"/>
  <c r="E13" i="1"/>
  <c r="BH12" i="1"/>
  <c r="BE12" i="1"/>
  <c r="BF12" i="1" s="1"/>
  <c r="BD12" i="1"/>
  <c r="BA12" i="1"/>
  <c r="AZ12" i="1"/>
  <c r="BB12" i="1" s="1"/>
  <c r="AY12" i="1"/>
  <c r="AF12" i="1"/>
  <c r="AE12" i="1"/>
  <c r="Z12" i="1"/>
  <c r="Y12" i="1"/>
  <c r="X12" i="1"/>
  <c r="BG12" i="1" s="1"/>
  <c r="W12" i="1"/>
  <c r="V12" i="1"/>
  <c r="L12" i="1"/>
  <c r="E12" i="1"/>
  <c r="BH11" i="1"/>
  <c r="BE11" i="1"/>
  <c r="BD11" i="1"/>
  <c r="BF11" i="1" s="1"/>
  <c r="BA11" i="1"/>
  <c r="AZ11" i="1"/>
  <c r="BB11" i="1" s="1"/>
  <c r="AY11" i="1"/>
  <c r="AF11" i="1"/>
  <c r="AE11" i="1"/>
  <c r="Y11" i="1"/>
  <c r="Z11" i="1" s="1"/>
  <c r="X11" i="1"/>
  <c r="W11" i="1"/>
  <c r="V11" i="1"/>
  <c r="L11" i="1"/>
  <c r="E11" i="1"/>
  <c r="BH10" i="1"/>
  <c r="BE10" i="1"/>
  <c r="BD10" i="1"/>
  <c r="BI10" i="1" s="1"/>
  <c r="BB10" i="1"/>
  <c r="BA10" i="1"/>
  <c r="AZ10" i="1"/>
  <c r="AY10" i="1"/>
  <c r="AF10" i="1"/>
  <c r="AE10" i="1"/>
  <c r="Y10" i="1"/>
  <c r="X10" i="1"/>
  <c r="Z10" i="1" s="1"/>
  <c r="W10" i="1"/>
  <c r="V10" i="1"/>
  <c r="L10" i="1"/>
  <c r="E10" i="1"/>
  <c r="BH9" i="1"/>
  <c r="BF9" i="1"/>
  <c r="BE9" i="1"/>
  <c r="BD9" i="1"/>
  <c r="BI9" i="1" s="1"/>
  <c r="BA9" i="1"/>
  <c r="BB9" i="1" s="1"/>
  <c r="AZ9" i="1"/>
  <c r="AY9" i="1"/>
  <c r="AF9" i="1"/>
  <c r="AE9" i="1"/>
  <c r="Y9" i="1"/>
  <c r="X9" i="1"/>
  <c r="BG9" i="1" s="1"/>
  <c r="W9" i="1"/>
  <c r="V9" i="1"/>
  <c r="L9" i="1"/>
  <c r="E9" i="1"/>
  <c r="BH8" i="1"/>
  <c r="BE8" i="1"/>
  <c r="BI8" i="1" s="1"/>
  <c r="BD8" i="1"/>
  <c r="BA8" i="1"/>
  <c r="AZ8" i="1"/>
  <c r="BB8" i="1" s="1"/>
  <c r="AY8" i="1"/>
  <c r="AF8" i="1"/>
  <c r="AE8" i="1"/>
  <c r="Z8" i="1"/>
  <c r="Y8" i="1"/>
  <c r="X8" i="1"/>
  <c r="BG8" i="1" s="1"/>
  <c r="W8" i="1"/>
  <c r="V8" i="1"/>
  <c r="L8" i="1"/>
  <c r="E8" i="1"/>
  <c r="BH7" i="1"/>
  <c r="BE7" i="1"/>
  <c r="BD7" i="1"/>
  <c r="BF7" i="1" s="1"/>
  <c r="BC7" i="1"/>
  <c r="BA7" i="1"/>
  <c r="AZ7" i="1"/>
  <c r="BB7" i="1" s="1"/>
  <c r="AY7" i="1"/>
  <c r="AF7" i="1"/>
  <c r="AE7" i="1"/>
  <c r="Z7" i="1"/>
  <c r="Y7" i="1"/>
  <c r="BG7" i="1" s="1"/>
  <c r="X7" i="1"/>
  <c r="W7" i="1"/>
  <c r="V7" i="1"/>
  <c r="L7" i="1"/>
  <c r="E7" i="1"/>
  <c r="BH6" i="1"/>
  <c r="BE6" i="1"/>
  <c r="BD6" i="1"/>
  <c r="BF6" i="1" s="1"/>
  <c r="BC6" i="1"/>
  <c r="BA6" i="1"/>
  <c r="AZ6" i="1"/>
  <c r="BB6" i="1" s="1"/>
  <c r="AY6" i="1"/>
  <c r="AF6" i="1"/>
  <c r="AE6" i="1"/>
  <c r="Z6" i="1"/>
  <c r="Y6" i="1"/>
  <c r="BG6" i="1" s="1"/>
  <c r="X6" i="1"/>
  <c r="W6" i="1"/>
  <c r="V6" i="1"/>
  <c r="L6" i="1"/>
  <c r="E6" i="1"/>
  <c r="BH5" i="1"/>
  <c r="BE5" i="1"/>
  <c r="BD5" i="1"/>
  <c r="BF5" i="1" s="1"/>
  <c r="BC5" i="1"/>
  <c r="BA5" i="1"/>
  <c r="AZ5" i="1"/>
  <c r="BB5" i="1" s="1"/>
  <c r="AY5" i="1"/>
  <c r="AF5" i="1"/>
  <c r="AE5" i="1"/>
  <c r="Z5" i="1"/>
  <c r="Y5" i="1"/>
  <c r="BG5" i="1" s="1"/>
  <c r="X5" i="1"/>
  <c r="W5" i="1"/>
  <c r="V5" i="1"/>
  <c r="L5" i="1"/>
  <c r="E5" i="1"/>
  <c r="BH4" i="1"/>
  <c r="BE4" i="1"/>
  <c r="BD4" i="1"/>
  <c r="BI4" i="1" s="1"/>
  <c r="BC4" i="1"/>
  <c r="BA4" i="1"/>
  <c r="AZ4" i="1"/>
  <c r="BB4" i="1" s="1"/>
  <c r="AY4" i="1"/>
  <c r="AF4" i="1"/>
  <c r="AE4" i="1"/>
  <c r="Z4" i="1"/>
  <c r="Y4" i="1"/>
  <c r="BG4" i="1" s="1"/>
  <c r="X4" i="1"/>
  <c r="W4" i="1"/>
  <c r="V4" i="1"/>
  <c r="L4" i="1"/>
  <c r="E4" i="1"/>
  <c r="BH3" i="1"/>
  <c r="BE3" i="1"/>
  <c r="BD3" i="1"/>
  <c r="BF3" i="1" s="1"/>
  <c r="BA3" i="1"/>
  <c r="AZ3" i="1"/>
  <c r="BB3" i="1" s="1"/>
  <c r="AY3" i="1"/>
  <c r="AF3" i="1"/>
  <c r="AE3" i="1"/>
  <c r="Y3" i="1"/>
  <c r="Z3" i="1" s="1"/>
  <c r="X3" i="1"/>
  <c r="W3" i="1"/>
  <c r="V3" i="1"/>
  <c r="L3" i="1"/>
  <c r="E3" i="1"/>
  <c r="BH2" i="1"/>
  <c r="BE2" i="1"/>
  <c r="BD2" i="1"/>
  <c r="BF2" i="1" s="1"/>
  <c r="BA2" i="1"/>
  <c r="AZ2" i="1"/>
  <c r="BB2" i="1" s="1"/>
  <c r="AY2" i="1"/>
  <c r="AF2" i="1"/>
  <c r="AE2" i="1"/>
  <c r="Z2" i="1"/>
  <c r="Y2" i="1"/>
  <c r="BG2" i="1" s="1"/>
  <c r="X2" i="1"/>
  <c r="W2" i="1"/>
  <c r="V2" i="1"/>
  <c r="L2" i="1"/>
  <c r="E2" i="1"/>
  <c r="BI12" i="1" l="1"/>
  <c r="BG14" i="1"/>
  <c r="BI16" i="1"/>
  <c r="BI2" i="1"/>
  <c r="BI5" i="1"/>
  <c r="BI6" i="1"/>
  <c r="BI7" i="1"/>
  <c r="BF4" i="1"/>
  <c r="BG3" i="1"/>
  <c r="Z9" i="1"/>
  <c r="BF10" i="1"/>
  <c r="BG11" i="1"/>
  <c r="Z13" i="1"/>
  <c r="BF14" i="1"/>
  <c r="BG15" i="1"/>
  <c r="Z17" i="1"/>
  <c r="BF18" i="1"/>
  <c r="BG19" i="1"/>
  <c r="BB21" i="1"/>
  <c r="BC1" i="1" s="1"/>
  <c r="BG10" i="1"/>
  <c r="BI20" i="1"/>
  <c r="BI3" i="1"/>
  <c r="BF8" i="1"/>
  <c r="BI11" i="1"/>
  <c r="BI15" i="1"/>
  <c r="BI19" i="1"/>
  <c r="BG18" i="1"/>
  <c r="BG21" i="1"/>
  <c r="Z22" i="1"/>
  <c r="BF23" i="1"/>
  <c r="Z26" i="1"/>
  <c r="BF27" i="1"/>
  <c r="Z30" i="1"/>
  <c r="BF31" i="1"/>
  <c r="BG32" i="1"/>
  <c r="BF35" i="1"/>
  <c r="BG36" i="1"/>
  <c r="BF39" i="1"/>
  <c r="BF43" i="1"/>
  <c r="BG44" i="1"/>
  <c r="Z46" i="1"/>
  <c r="BF47" i="1"/>
  <c r="BI50" i="1"/>
  <c r="BG52" i="1"/>
  <c r="BF55" i="1"/>
  <c r="BI58" i="1"/>
  <c r="BF59" i="1"/>
  <c r="BF75" i="1"/>
  <c r="BI82" i="1"/>
  <c r="BG84" i="1"/>
  <c r="BI86" i="1"/>
  <c r="BF87" i="1"/>
  <c r="BF91" i="1"/>
  <c r="BI33" i="1"/>
  <c r="BI37" i="1"/>
  <c r="BI49" i="1"/>
  <c r="Z53" i="1"/>
  <c r="BI53" i="1"/>
  <c r="BI61" i="1"/>
  <c r="BI65" i="1"/>
  <c r="Z69" i="1"/>
  <c r="BI69" i="1"/>
  <c r="BG71" i="1"/>
  <c r="BI73" i="1"/>
  <c r="BI77" i="1"/>
  <c r="BI81" i="1"/>
  <c r="BI85" i="1"/>
  <c r="Z89" i="1"/>
  <c r="BI32" i="1"/>
  <c r="BI36" i="1"/>
  <c r="BI40" i="1"/>
  <c r="BI44" i="1"/>
  <c r="BI48" i="1"/>
  <c r="BI52" i="1"/>
  <c r="BI60" i="1"/>
  <c r="BI64" i="1"/>
  <c r="BI68" i="1"/>
  <c r="BI72" i="1"/>
  <c r="BI76" i="1"/>
  <c r="BI80" i="1"/>
  <c r="BJ2" i="1" l="1"/>
  <c r="BJ1" i="1"/>
  <c r="BC2" i="1"/>
</calcChain>
</file>

<file path=xl/comments1.xml><?xml version="1.0" encoding="utf-8"?>
<comments xmlns="http://schemas.openxmlformats.org/spreadsheetml/2006/main">
  <authors>
    <author>CHIMEI</author>
    <author>David Wang WHY David Wang</author>
  </authors>
  <commentList>
    <comment ref="H1" authorId="0">
      <text>
        <r>
          <rPr>
            <b/>
            <sz val="9"/>
            <color indexed="81"/>
            <rFont val="新細明體"/>
            <family val="1"/>
            <charset val="136"/>
          </rPr>
          <t>含透析液重量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新細明體"/>
            <family val="1"/>
            <charset val="136"/>
          </rPr>
          <t>灌入透析液量/BSA</t>
        </r>
      </text>
    </comment>
    <comment ref="R1" authorId="1">
      <text>
        <r>
          <rPr>
            <b/>
            <sz val="9"/>
            <color indexed="81"/>
            <rFont val="Verdana"/>
            <family val="2"/>
          </rPr>
          <t>4</t>
        </r>
        <r>
          <rPr>
            <b/>
            <sz val="9"/>
            <color indexed="81"/>
            <rFont val="新細明體"/>
            <family val="1"/>
            <charset val="136"/>
          </rPr>
          <t>小時候引流出的透析液/BSA</t>
        </r>
        <r>
          <rPr>
            <sz val="9"/>
            <color indexed="81"/>
            <rFont val="Verdan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<sst xmlns="http://schemas.openxmlformats.org/spreadsheetml/2006/main" count="240" uniqueCount="54">
  <si>
    <t>Age</t>
    <phoneticPr fontId="3" type="noConversion"/>
  </si>
  <si>
    <t>gender</t>
    <phoneticPr fontId="5" type="noConversion"/>
  </si>
  <si>
    <t>Duration</t>
    <phoneticPr fontId="3" type="noConversion"/>
  </si>
  <si>
    <t>effluent (ml)</t>
    <phoneticPr fontId="3" type="noConversion"/>
  </si>
  <si>
    <t>type</t>
  </si>
  <si>
    <t>age</t>
    <phoneticPr fontId="2" type="noConversion"/>
  </si>
  <si>
    <t>BMI</t>
  </si>
  <si>
    <r>
      <t>H</t>
    </r>
    <r>
      <rPr>
        <vertAlign val="subscript"/>
        <sz val="12"/>
        <color indexed="10"/>
        <rFont val="新細明體"/>
        <family val="1"/>
        <charset val="136"/>
      </rPr>
      <t>2</t>
    </r>
    <r>
      <rPr>
        <sz val="12"/>
        <color indexed="10"/>
        <rFont val="新細明體"/>
        <family val="1"/>
        <charset val="136"/>
      </rPr>
      <t>(D/P Cr)</t>
    </r>
    <phoneticPr fontId="5" type="noConversion"/>
  </si>
  <si>
    <r>
      <t>H</t>
    </r>
    <r>
      <rPr>
        <vertAlign val="subscript"/>
        <sz val="12"/>
        <color indexed="10"/>
        <rFont val="新細明體"/>
        <family val="1"/>
        <charset val="136"/>
      </rPr>
      <t>4</t>
    </r>
    <r>
      <rPr>
        <sz val="12"/>
        <color indexed="10"/>
        <rFont val="新細明體"/>
        <family val="1"/>
        <charset val="136"/>
      </rPr>
      <t>(D/P Cr)</t>
    </r>
    <phoneticPr fontId="5" type="noConversion"/>
  </si>
  <si>
    <t>IPV a/BSA</t>
    <phoneticPr fontId="5" type="noConversion"/>
  </si>
  <si>
    <t>IPV c/BSA</t>
    <phoneticPr fontId="5" type="noConversion"/>
  </si>
  <si>
    <t>F1</t>
    <phoneticPr fontId="2" type="noConversion"/>
  </si>
  <si>
    <t>F2</t>
    <phoneticPr fontId="2" type="noConversion"/>
  </si>
  <si>
    <t>Logistic</t>
    <phoneticPr fontId="2" type="noConversion"/>
  </si>
  <si>
    <t>DF</t>
    <phoneticPr fontId="2" type="noConversion"/>
  </si>
  <si>
    <t>F11</t>
    <phoneticPr fontId="2" type="noConversion"/>
  </si>
  <si>
    <t>F22</t>
    <phoneticPr fontId="2" type="noConversion"/>
  </si>
  <si>
    <t>Logisticagain</t>
    <phoneticPr fontId="2" type="noConversion"/>
  </si>
  <si>
    <t>Logistic</t>
  </si>
  <si>
    <t>Rotated</t>
  </si>
  <si>
    <t>DF</t>
  </si>
  <si>
    <t>Logistic_B</t>
  </si>
  <si>
    <t>FF1</t>
    <phoneticPr fontId="2" type="noConversion"/>
  </si>
  <si>
    <t>FF2</t>
    <phoneticPr fontId="2" type="noConversion"/>
  </si>
  <si>
    <t>xaxis</t>
    <phoneticPr fontId="2" type="noConversion"/>
  </si>
  <si>
    <t>F2bmi</t>
    <phoneticPr fontId="2" type="noConversion"/>
  </si>
  <si>
    <t>F3H23</t>
    <phoneticPr fontId="2" type="noConversion"/>
  </si>
  <si>
    <t>F1bb</t>
  </si>
  <si>
    <t>F2bb3</t>
  </si>
  <si>
    <t>Excluding effluent</t>
    <phoneticPr fontId="2" type="noConversion"/>
  </si>
  <si>
    <t>F1bbz</t>
    <phoneticPr fontId="2" type="noConversion"/>
  </si>
  <si>
    <t>F2bb3a</t>
    <phoneticPr fontId="2" type="noConversion"/>
  </si>
  <si>
    <t>Newfinal</t>
    <phoneticPr fontId="2" type="noConversion"/>
  </si>
  <si>
    <t>Including effluent</t>
    <phoneticPr fontId="2" type="noConversion"/>
  </si>
  <si>
    <t>Oldfinal</t>
    <phoneticPr fontId="2" type="noConversion"/>
  </si>
  <si>
    <t>DM</t>
    <phoneticPr fontId="3" type="noConversion"/>
  </si>
  <si>
    <t>F</t>
    <phoneticPr fontId="3" type="noConversion"/>
  </si>
  <si>
    <t>CGN</t>
    <phoneticPr fontId="3" type="noConversion"/>
  </si>
  <si>
    <t>CGN</t>
  </si>
  <si>
    <t>F</t>
  </si>
  <si>
    <t>CGN</t>
    <phoneticPr fontId="3" type="noConversion"/>
  </si>
  <si>
    <t>F</t>
    <phoneticPr fontId="3" type="noConversion"/>
  </si>
  <si>
    <t>M</t>
    <phoneticPr fontId="3" type="noConversion"/>
  </si>
  <si>
    <t>SLE</t>
    <phoneticPr fontId="3" type="noConversion"/>
  </si>
  <si>
    <t>DM</t>
    <phoneticPr fontId="3" type="noConversion"/>
  </si>
  <si>
    <t>M</t>
  </si>
  <si>
    <t>CIN</t>
    <phoneticPr fontId="3" type="noConversion"/>
  </si>
  <si>
    <t>Diagnosis</t>
    <phoneticPr fontId="2" type="noConversion"/>
  </si>
  <si>
    <t>BirthDay</t>
    <phoneticPr fontId="4" type="noConversion"/>
  </si>
  <si>
    <t>Gender</t>
    <phoneticPr fontId="2" type="noConversion"/>
  </si>
  <si>
    <t>Height(cm)</t>
    <phoneticPr fontId="3" type="noConversion"/>
  </si>
  <si>
    <t>Weight(kg)</t>
    <phoneticPr fontId="3" type="noConversion"/>
  </si>
  <si>
    <t>DWell(ml)</t>
    <phoneticPr fontId="3" type="noConversion"/>
  </si>
  <si>
    <t>Waist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</si>
</sst>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m/d/yyyy"/>
    <numFmt numFmtId="178" formatCode="0.00_ 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Verdana"/>
      <family val="2"/>
    </font>
    <font>
      <sz val="9"/>
      <name val="新細明體"/>
      <family val="1"/>
      <charset val="136"/>
    </font>
    <font>
      <sz val="8"/>
      <name val="Verdana"/>
      <family val="2"/>
    </font>
    <font>
      <sz val="10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vertAlign val="subscript"/>
      <sz val="12"/>
      <color indexed="10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0"/>
      <color indexed="10"/>
      <name val="Verdana"/>
      <family val="2"/>
    </font>
    <font>
      <sz val="12"/>
      <color indexed="10"/>
      <name val="Times New Roman"/>
      <family val="1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Verdana"/>
      <family val="2"/>
    </font>
    <font>
      <sz val="9"/>
      <color indexed="8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6" fontId="1" fillId="0" borderId="0" xfId="0" applyNumberFormat="1" applyFont="1" applyFill="1" applyBorder="1" applyAlignment="1" applyProtection="1"/>
    <xf numFmtId="0" fontId="1" fillId="0" borderId="0" xfId="0" applyFont="1" applyBorder="1" applyAlignment="1"/>
    <xf numFmtId="177" fontId="1" fillId="0" borderId="0" xfId="0" applyNumberFormat="1" applyFont="1" applyFill="1" applyBorder="1" applyAlignment="1"/>
    <xf numFmtId="0" fontId="1" fillId="0" borderId="0" xfId="0" applyFont="1" applyBorder="1" applyAlignment="1">
      <alignment horizontal="center"/>
    </xf>
    <xf numFmtId="178" fontId="1" fillId="0" borderId="0" xfId="0" applyNumberFormat="1" applyFont="1" applyAlignment="1"/>
    <xf numFmtId="14" fontId="1" fillId="0" borderId="0" xfId="0" applyNumberFormat="1" applyFont="1" applyBorder="1" applyAlignment="1"/>
    <xf numFmtId="0" fontId="1" fillId="0" borderId="0" xfId="0" applyFont="1" applyAlignment="1"/>
    <xf numFmtId="0" fontId="1" fillId="0" borderId="0" xfId="0" applyNumberFormat="1" applyFont="1" applyAlignment="1"/>
    <xf numFmtId="0" fontId="0" fillId="0" borderId="0" xfId="0" applyAlignment="1"/>
    <xf numFmtId="0" fontId="6" fillId="0" borderId="0" xfId="0" applyFont="1" applyFill="1" applyBorder="1" applyAlignment="1"/>
    <xf numFmtId="178" fontId="7" fillId="2" borderId="0" xfId="0" applyNumberFormat="1" applyFont="1" applyFill="1" applyAlignment="1"/>
    <xf numFmtId="2" fontId="7" fillId="0" borderId="0" xfId="0" applyNumberFormat="1" applyFont="1" applyAlignment="1"/>
    <xf numFmtId="0" fontId="9" fillId="0" borderId="0" xfId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77" fontId="1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10" fillId="0" borderId="0" xfId="0" applyFont="1" applyAlignment="1"/>
    <xf numFmtId="0" fontId="0" fillId="0" borderId="0" xfId="0" applyFill="1" applyBorder="1" applyAlignment="1">
      <alignment vertical="center"/>
    </xf>
    <xf numFmtId="2" fontId="0" fillId="0" borderId="0" xfId="0" applyNumberFormat="1">
      <alignment vertical="center"/>
    </xf>
    <xf numFmtId="177" fontId="1" fillId="0" borderId="0" xfId="0" applyNumberFormat="1" applyFont="1" applyBorder="1" applyAlignment="1"/>
    <xf numFmtId="0" fontId="11" fillId="0" borderId="0" xfId="0" applyFont="1" applyFill="1" applyBorder="1" applyAlignment="1"/>
    <xf numFmtId="0" fontId="0" fillId="0" borderId="2" xfId="0" applyFill="1" applyBorder="1" applyAlignment="1">
      <alignment vertical="center"/>
    </xf>
    <xf numFmtId="178" fontId="0" fillId="0" borderId="0" xfId="0" applyNumberFormat="1">
      <alignment vertical="center"/>
    </xf>
    <xf numFmtId="0" fontId="1" fillId="0" borderId="0" xfId="0" applyNumberFormat="1" applyFont="1" applyFill="1" applyBorder="1" applyAlignment="1" applyProtection="1"/>
    <xf numFmtId="177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78" fontId="1" fillId="0" borderId="0" xfId="0" applyNumberFormat="1" applyFont="1" applyFill="1" applyBorder="1" applyAlignment="1" applyProtection="1"/>
    <xf numFmtId="0" fontId="0" fillId="2" borderId="0" xfId="0" applyFill="1" applyAlignment="1"/>
    <xf numFmtId="176" fontId="1" fillId="0" borderId="0" xfId="0" applyNumberFormat="1" applyFont="1" applyAlignment="1">
      <alignment horizontal="center"/>
    </xf>
    <xf numFmtId="14" fontId="1" fillId="0" borderId="0" xfId="0" applyNumberFormat="1" applyFont="1" applyAlignment="1"/>
    <xf numFmtId="0" fontId="1" fillId="0" borderId="0" xfId="0" applyFont="1" applyAlignment="1">
      <alignment horizontal="right"/>
    </xf>
    <xf numFmtId="0" fontId="7" fillId="2" borderId="0" xfId="0" applyFont="1" applyFill="1" applyAlignment="1"/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63;&#38913;&#3180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工作表2"/>
      <sheetName val="工作表3"/>
      <sheetName val="工作表9"/>
    </sheetNames>
    <sheetDataSet>
      <sheetData sheetId="0"/>
      <sheetData sheetId="1">
        <row r="1">
          <cell r="AH1" t="str">
            <v>Logistic</v>
          </cell>
          <cell r="AI1" t="str">
            <v>Rotated</v>
          </cell>
          <cell r="AJ1" t="str">
            <v>DF</v>
          </cell>
          <cell r="AK1" t="str">
            <v>Logistic_B</v>
          </cell>
        </row>
        <row r="2">
          <cell r="AG2">
            <v>-6</v>
          </cell>
          <cell r="AH2">
            <v>-6.6955496000000003E-2</v>
          </cell>
          <cell r="AI2">
            <v>-0.920268278</v>
          </cell>
          <cell r="AJ2">
            <v>-1.50483696</v>
          </cell>
          <cell r="AK2">
            <v>-1.6672004419999999</v>
          </cell>
        </row>
        <row r="3">
          <cell r="AG3">
            <v>-5.9</v>
          </cell>
          <cell r="AH3">
            <v>-3.4834046519999999</v>
          </cell>
          <cell r="AI3">
            <v>-1.2039430719999999</v>
          </cell>
          <cell r="AJ3">
            <v>-1.9858783200000001</v>
          </cell>
          <cell r="AK3">
            <v>-6.4219297940000004</v>
          </cell>
        </row>
        <row r="4">
          <cell r="AG4">
            <v>-5.8</v>
          </cell>
          <cell r="AH4">
            <v>1.299205553</v>
          </cell>
          <cell r="AI4">
            <v>-0.68819079800000005</v>
          </cell>
          <cell r="AJ4">
            <v>-1.1231959600000001</v>
          </cell>
          <cell r="AK4">
            <v>-1.2416146850000001</v>
          </cell>
        </row>
        <row r="5">
          <cell r="AG5">
            <v>-5.7</v>
          </cell>
          <cell r="AH5">
            <v>0.73888557899999996</v>
          </cell>
          <cell r="AI5">
            <v>-0.47285029200000001</v>
          </cell>
          <cell r="AJ5">
            <v>-0.78430725000000001</v>
          </cell>
          <cell r="AK5">
            <v>-2.6342089930000001</v>
          </cell>
        </row>
        <row r="6">
          <cell r="AG6">
            <v>-5.6</v>
          </cell>
          <cell r="AH6">
            <v>-4.3649569999999999E-2</v>
          </cell>
          <cell r="AI6">
            <v>-0.887324581</v>
          </cell>
          <cell r="AJ6">
            <v>-1.45208402</v>
          </cell>
          <cell r="AK6">
            <v>-2.066934737</v>
          </cell>
        </row>
        <row r="7">
          <cell r="AG7">
            <v>-5.5</v>
          </cell>
          <cell r="AH7">
            <v>-1.400836918</v>
          </cell>
          <cell r="AI7">
            <v>-0.81552186000000004</v>
          </cell>
          <cell r="AJ7">
            <v>-1.3488361</v>
          </cell>
          <cell r="AK7">
            <v>-4.6756758559999998</v>
          </cell>
        </row>
        <row r="8">
          <cell r="AG8">
            <v>-5.4</v>
          </cell>
          <cell r="AH8">
            <v>-1.671371358</v>
          </cell>
          <cell r="AI8">
            <v>-1.15111276</v>
          </cell>
          <cell r="AJ8">
            <v>-1.88649577</v>
          </cell>
          <cell r="AK8">
            <v>-4.4865979649999996</v>
          </cell>
        </row>
        <row r="9">
          <cell r="AG9">
            <v>-5.3</v>
          </cell>
          <cell r="AH9">
            <v>-1.7064896709999999</v>
          </cell>
          <cell r="AI9">
            <v>-0.97360638799999999</v>
          </cell>
          <cell r="AJ9">
            <v>-1.60359253</v>
          </cell>
          <cell r="AK9">
            <v>-4.7629646149999996</v>
          </cell>
        </row>
        <row r="10">
          <cell r="AG10">
            <v>-5.2</v>
          </cell>
          <cell r="AH10">
            <v>-3.8029581590000001</v>
          </cell>
          <cell r="AI10">
            <v>-1.5738321770000001</v>
          </cell>
          <cell r="AJ10">
            <v>-2.5786661500000001</v>
          </cell>
          <cell r="AK10">
            <v>-6.0210135679999999</v>
          </cell>
        </row>
        <row r="11">
          <cell r="AG11">
            <v>-5.0999999999999996</v>
          </cell>
          <cell r="AH11">
            <v>-5.5108161339999997</v>
          </cell>
          <cell r="AI11">
            <v>-2.1243875189999999</v>
          </cell>
          <cell r="AJ11">
            <v>-3.4712573400000002</v>
          </cell>
          <cell r="AK11">
            <v>-7.4036770299999999</v>
          </cell>
        </row>
        <row r="12">
          <cell r="AG12">
            <v>-5</v>
          </cell>
          <cell r="AH12">
            <v>-0.53043306099999998</v>
          </cell>
          <cell r="AI12">
            <v>-1.1337562510000001</v>
          </cell>
          <cell r="AJ12">
            <v>-1.84929959</v>
          </cell>
          <cell r="AK12">
            <v>-2.331033218</v>
          </cell>
        </row>
        <row r="13">
          <cell r="AG13">
            <v>-4.9000000000000004</v>
          </cell>
          <cell r="AH13">
            <v>-7.185388305</v>
          </cell>
          <cell r="AI13">
            <v>-2.142378361</v>
          </cell>
          <cell r="AJ13">
            <v>-3.5139113599999998</v>
          </cell>
          <cell r="AK13">
            <v>-9.9125318779999994</v>
          </cell>
        </row>
        <row r="14">
          <cell r="AG14">
            <v>-4.8</v>
          </cell>
          <cell r="AH14">
            <v>-7.0070872</v>
          </cell>
          <cell r="AI14">
            <v>-2.050657486</v>
          </cell>
          <cell r="AJ14">
            <v>-3.3660933000000002</v>
          </cell>
          <cell r="AK14">
            <v>-8.6927799980000007</v>
          </cell>
        </row>
        <row r="15">
          <cell r="AG15">
            <v>-4.7</v>
          </cell>
          <cell r="AH15">
            <v>-7.6749426669999998</v>
          </cell>
          <cell r="AI15">
            <v>-2.0948084960000002</v>
          </cell>
          <cell r="AJ15">
            <v>-3.4420964000000001</v>
          </cell>
          <cell r="AK15">
            <v>-10.055598740000001</v>
          </cell>
        </row>
        <row r="16">
          <cell r="AG16">
            <v>-4.5999999999999996</v>
          </cell>
          <cell r="AH16">
            <v>-5.6082758220000004</v>
          </cell>
          <cell r="AI16">
            <v>-1.807885357</v>
          </cell>
          <cell r="AJ16">
            <v>-2.9671179099999998</v>
          </cell>
          <cell r="AK16">
            <v>-7.6704339639999999</v>
          </cell>
        </row>
        <row r="17">
          <cell r="AG17">
            <v>-4.5000000000000098</v>
          </cell>
          <cell r="AH17">
            <v>-1.424741837</v>
          </cell>
          <cell r="AI17">
            <v>-1.2656620160000001</v>
          </cell>
          <cell r="AJ17">
            <v>-2.06719432</v>
          </cell>
          <cell r="AK17">
            <v>-4.7355354030000001</v>
          </cell>
        </row>
        <row r="18">
          <cell r="AG18">
            <v>-4.4000000000000101</v>
          </cell>
          <cell r="AH18">
            <v>-7.7633857739999996</v>
          </cell>
          <cell r="AI18">
            <v>-2.331372188</v>
          </cell>
          <cell r="AJ18">
            <v>-3.8202498199999999</v>
          </cell>
          <cell r="AK18">
            <v>-9.3600350290000005</v>
          </cell>
        </row>
        <row r="19">
          <cell r="AG19">
            <v>-4.3000000000000096</v>
          </cell>
          <cell r="AH19">
            <v>-1.266707775</v>
          </cell>
          <cell r="AI19">
            <v>-1.0498354219999999</v>
          </cell>
          <cell r="AJ19">
            <v>-1.72154534</v>
          </cell>
          <cell r="AK19">
            <v>-4.1758724750000003</v>
          </cell>
        </row>
        <row r="20">
          <cell r="AG20">
            <v>-4.2000000000000099</v>
          </cell>
          <cell r="AH20">
            <v>-8.1650739800000007</v>
          </cell>
          <cell r="AI20">
            <v>-2.2578460890000001</v>
          </cell>
          <cell r="AJ20">
            <v>-3.7062919399999998</v>
          </cell>
          <cell r="AK20">
            <v>-9.7710267119999994</v>
          </cell>
        </row>
        <row r="21">
          <cell r="AG21">
            <v>-4.1000000000000103</v>
          </cell>
          <cell r="AH21">
            <v>-9.6860990860000005</v>
          </cell>
          <cell r="AI21">
            <v>-2.6423266519999999</v>
          </cell>
          <cell r="AJ21">
            <v>-4.3323688699999998</v>
          </cell>
          <cell r="AK21">
            <v>-10.88776592</v>
          </cell>
        </row>
        <row r="22">
          <cell r="AG22">
            <v>-4.0000000000000098</v>
          </cell>
          <cell r="AH22">
            <v>3.6621800289999999</v>
          </cell>
          <cell r="AI22">
            <v>-0.162032025</v>
          </cell>
          <cell r="AJ22">
            <v>-0.26406943999999999</v>
          </cell>
          <cell r="AK22">
            <v>-1.6418534060000001</v>
          </cell>
        </row>
        <row r="23">
          <cell r="AG23">
            <v>-3.9000000000000101</v>
          </cell>
          <cell r="AH23">
            <v>6.8444263320000003</v>
          </cell>
          <cell r="AI23">
            <v>0.35453908299999998</v>
          </cell>
          <cell r="AJ23">
            <v>0.58658633000000004</v>
          </cell>
          <cell r="AK23">
            <v>3.2389289859999999</v>
          </cell>
        </row>
        <row r="24">
          <cell r="AG24">
            <v>-3.80000000000001</v>
          </cell>
          <cell r="AH24">
            <v>4.2154355490000004</v>
          </cell>
          <cell r="AI24">
            <v>7.8041950999999998E-2</v>
          </cell>
          <cell r="AJ24">
            <v>0.12355678</v>
          </cell>
          <cell r="AK24">
            <v>0.10371601599999999</v>
          </cell>
        </row>
        <row r="25">
          <cell r="AG25">
            <v>-3.7000000000000099</v>
          </cell>
          <cell r="AH25">
            <v>8.8383758300000004</v>
          </cell>
          <cell r="AI25">
            <v>0.88737682200000001</v>
          </cell>
          <cell r="AJ25">
            <v>1.45329413</v>
          </cell>
          <cell r="AK25">
            <v>5.6147375899999998</v>
          </cell>
        </row>
        <row r="26">
          <cell r="AG26">
            <v>-3.6000000000000099</v>
          </cell>
          <cell r="AH26">
            <v>6.0995664019999998</v>
          </cell>
          <cell r="AI26">
            <v>0.17559027599999999</v>
          </cell>
          <cell r="AJ26">
            <v>0.29488365</v>
          </cell>
          <cell r="AK26">
            <v>2.1038761579999998</v>
          </cell>
        </row>
        <row r="27">
          <cell r="AG27">
            <v>-3.5000000000000102</v>
          </cell>
          <cell r="AH27">
            <v>3.0479659730000002</v>
          </cell>
          <cell r="AI27">
            <v>-0.157052412</v>
          </cell>
          <cell r="AJ27">
            <v>-0.26124205</v>
          </cell>
          <cell r="AK27">
            <v>-0.68936460600000005</v>
          </cell>
        </row>
        <row r="28">
          <cell r="AG28">
            <v>-3.4000000000000101</v>
          </cell>
          <cell r="AH28">
            <v>7.3427001110000001</v>
          </cell>
          <cell r="AI28">
            <v>0.64058895599999999</v>
          </cell>
          <cell r="AJ28">
            <v>1.04710499</v>
          </cell>
          <cell r="AK28">
            <v>3.0928316269999998</v>
          </cell>
        </row>
        <row r="29">
          <cell r="AG29">
            <v>-3.30000000000001</v>
          </cell>
          <cell r="AH29">
            <v>13.04597729</v>
          </cell>
          <cell r="AI29">
            <v>1.6168286119999999</v>
          </cell>
          <cell r="AJ29">
            <v>2.6521247699999999</v>
          </cell>
          <cell r="AK29">
            <v>8.8279512750000002</v>
          </cell>
        </row>
        <row r="30">
          <cell r="AG30">
            <v>-3.2000000000000099</v>
          </cell>
          <cell r="AH30">
            <v>8.9935165809999997</v>
          </cell>
          <cell r="AI30">
            <v>0.60840507300000002</v>
          </cell>
          <cell r="AJ30">
            <v>1.0095117300000001</v>
          </cell>
          <cell r="AK30">
            <v>5.6704478890000001</v>
          </cell>
        </row>
        <row r="31">
          <cell r="AG31">
            <v>-3.1000000000000099</v>
          </cell>
          <cell r="AH31">
            <v>10.543241910000001</v>
          </cell>
          <cell r="AI31">
            <v>1.1590291589999999</v>
          </cell>
          <cell r="AJ31">
            <v>1.9008951599999999</v>
          </cell>
          <cell r="AK31">
            <v>5.4710339719999999</v>
          </cell>
        </row>
        <row r="32">
          <cell r="AG32">
            <v>-3.0000000000000102</v>
          </cell>
          <cell r="AH32">
            <v>9.3770092649999999</v>
          </cell>
          <cell r="AI32">
            <v>0.99889907899999997</v>
          </cell>
          <cell r="AJ32">
            <v>1.6357055599999999</v>
          </cell>
          <cell r="AK32">
            <v>4.6935623910000004</v>
          </cell>
        </row>
        <row r="33">
          <cell r="AG33">
            <v>-2.9000000000000101</v>
          </cell>
          <cell r="AH33">
            <v>2.1330397310000002</v>
          </cell>
          <cell r="AI33">
            <v>-0.238503615</v>
          </cell>
          <cell r="AJ33">
            <v>-0.39881273</v>
          </cell>
          <cell r="AK33">
            <v>0.29271817300000003</v>
          </cell>
        </row>
        <row r="34">
          <cell r="AG34">
            <v>-2.80000000000001</v>
          </cell>
          <cell r="AH34">
            <v>5.5066970919999996</v>
          </cell>
          <cell r="AI34">
            <v>0.21239266600000001</v>
          </cell>
          <cell r="AJ34">
            <v>0.34865931</v>
          </cell>
          <cell r="AK34">
            <v>2.3388900609999999</v>
          </cell>
        </row>
        <row r="35">
          <cell r="AG35">
            <v>-2.7000000000000099</v>
          </cell>
          <cell r="AH35">
            <v>8.7184782219999999</v>
          </cell>
          <cell r="AI35">
            <v>0.83737019499999998</v>
          </cell>
          <cell r="AJ35">
            <v>1.3725140600000001</v>
          </cell>
          <cell r="AK35">
            <v>5.1812584319999999</v>
          </cell>
        </row>
        <row r="36">
          <cell r="AG36">
            <v>-2.6000000000000099</v>
          </cell>
          <cell r="AH36">
            <v>8.800567568</v>
          </cell>
          <cell r="AI36">
            <v>0.72407074100000002</v>
          </cell>
          <cell r="AJ36">
            <v>1.19243864</v>
          </cell>
          <cell r="AK36">
            <v>4.9770901719999996</v>
          </cell>
        </row>
        <row r="37">
          <cell r="AG37">
            <v>-2.5000000000000102</v>
          </cell>
          <cell r="AH37">
            <v>7.2831163329999997</v>
          </cell>
          <cell r="AI37">
            <v>0.48770249399999999</v>
          </cell>
          <cell r="AJ37">
            <v>0.80269166999999997</v>
          </cell>
          <cell r="AK37">
            <v>3.7935747609999999</v>
          </cell>
        </row>
        <row r="38">
          <cell r="AG38">
            <v>-2.4000000000000101</v>
          </cell>
          <cell r="AH38">
            <v>1.770632867</v>
          </cell>
          <cell r="AI38">
            <v>-0.31646082800000003</v>
          </cell>
          <cell r="AJ38">
            <v>-0.5262059</v>
          </cell>
          <cell r="AK38">
            <v>-0.56243956299999998</v>
          </cell>
        </row>
        <row r="39">
          <cell r="AG39">
            <v>-2.30000000000001</v>
          </cell>
          <cell r="AH39">
            <v>4.663894633</v>
          </cell>
          <cell r="AI39">
            <v>0.15753463600000001</v>
          </cell>
          <cell r="AJ39">
            <v>0.25411657999999998</v>
          </cell>
          <cell r="AK39">
            <v>1.275068737</v>
          </cell>
        </row>
        <row r="40">
          <cell r="AG40">
            <v>-2.2000000000000099</v>
          </cell>
          <cell r="AH40">
            <v>8.8016530300000007</v>
          </cell>
          <cell r="AI40">
            <v>0.86994552300000005</v>
          </cell>
          <cell r="AJ40">
            <v>1.42517808</v>
          </cell>
          <cell r="AK40">
            <v>4.2655060960000002</v>
          </cell>
        </row>
        <row r="41">
          <cell r="AG41">
            <v>-2.1000000000000099</v>
          </cell>
          <cell r="AH41">
            <v>4.613285673</v>
          </cell>
          <cell r="AI41">
            <v>0.17083457499999999</v>
          </cell>
          <cell r="AJ41">
            <v>0.27491383000000003</v>
          </cell>
          <cell r="AK41">
            <v>-0.43927698500000001</v>
          </cell>
        </row>
        <row r="42">
          <cell r="AG42">
            <v>-2.0000000000000102</v>
          </cell>
          <cell r="AH42">
            <v>7.3617314619999998</v>
          </cell>
          <cell r="AI42">
            <v>0.89141731599999996</v>
          </cell>
          <cell r="AJ42">
            <v>1.44743815</v>
          </cell>
          <cell r="AK42">
            <v>3.020742298</v>
          </cell>
        </row>
        <row r="43">
          <cell r="AG43">
            <v>-1.9000000000000099</v>
          </cell>
          <cell r="AH43">
            <v>-2.1323195130000001</v>
          </cell>
          <cell r="AI43">
            <v>-1.403604538</v>
          </cell>
          <cell r="AJ43">
            <v>-2.2931644699999998</v>
          </cell>
          <cell r="AK43">
            <v>-3.7613031430000001</v>
          </cell>
        </row>
        <row r="44">
          <cell r="AG44">
            <v>-1.80000000000001</v>
          </cell>
          <cell r="AH44">
            <v>9.2111777709999991</v>
          </cell>
          <cell r="AI44">
            <v>0.64435593400000002</v>
          </cell>
          <cell r="AJ44">
            <v>1.06868155</v>
          </cell>
          <cell r="AK44">
            <v>5.7689574339999998</v>
          </cell>
        </row>
        <row r="45">
          <cell r="AG45">
            <v>-1.7000000000000199</v>
          </cell>
          <cell r="AH45">
            <v>5.6251016140000001</v>
          </cell>
          <cell r="AI45">
            <v>0.106466642</v>
          </cell>
          <cell r="AJ45">
            <v>0.18065010000000001</v>
          </cell>
          <cell r="AK45">
            <v>2.5646212529999999</v>
          </cell>
        </row>
        <row r="46">
          <cell r="AG46">
            <v>-1.6000000000000201</v>
          </cell>
          <cell r="AH46">
            <v>5.1293916209999999</v>
          </cell>
          <cell r="AI46">
            <v>0.55357778800000002</v>
          </cell>
          <cell r="AJ46">
            <v>0.88984677999999995</v>
          </cell>
          <cell r="AK46">
            <v>1.940087514</v>
          </cell>
        </row>
        <row r="47">
          <cell r="AG47">
            <v>-1.50000000000002</v>
          </cell>
          <cell r="AH47">
            <v>8.4925009290000002</v>
          </cell>
          <cell r="AI47">
            <v>0.680432178</v>
          </cell>
          <cell r="AJ47">
            <v>1.12025058</v>
          </cell>
          <cell r="AK47">
            <v>4.3575916729999999</v>
          </cell>
        </row>
        <row r="48">
          <cell r="AG48">
            <v>-1.4000000000000199</v>
          </cell>
          <cell r="AH48">
            <v>8.0864351780000003</v>
          </cell>
          <cell r="AI48">
            <v>0.84962342599999996</v>
          </cell>
          <cell r="AJ48">
            <v>1.3867973300000001</v>
          </cell>
          <cell r="AK48">
            <v>5.373740626</v>
          </cell>
        </row>
        <row r="49">
          <cell r="AG49">
            <v>-1.30000000000002</v>
          </cell>
          <cell r="AH49">
            <v>10.89270453</v>
          </cell>
          <cell r="AI49">
            <v>1.019686858</v>
          </cell>
          <cell r="AJ49">
            <v>1.68149821</v>
          </cell>
          <cell r="AK49">
            <v>5.3336948690000003</v>
          </cell>
        </row>
        <row r="50">
          <cell r="AG50">
            <v>-1.2000000000000199</v>
          </cell>
          <cell r="AH50">
            <v>8.0744810089999994</v>
          </cell>
          <cell r="AI50">
            <v>0.87293049599999994</v>
          </cell>
          <cell r="AJ50">
            <v>1.42388212</v>
          </cell>
          <cell r="AK50">
            <v>4.4737038910000004</v>
          </cell>
        </row>
        <row r="51">
          <cell r="AG51">
            <v>-1.1000000000000201</v>
          </cell>
          <cell r="AH51">
            <v>8.7888399570000004</v>
          </cell>
          <cell r="AI51">
            <v>1.097082871</v>
          </cell>
          <cell r="AJ51">
            <v>1.78744901</v>
          </cell>
          <cell r="AK51">
            <v>4.1003856919999997</v>
          </cell>
        </row>
        <row r="52">
          <cell r="AG52">
            <v>-1.00000000000002</v>
          </cell>
          <cell r="AH52">
            <v>8.3669263370000007</v>
          </cell>
          <cell r="AI52">
            <v>0.87601051399999996</v>
          </cell>
          <cell r="AJ52">
            <v>1.4312324400000001</v>
          </cell>
          <cell r="AK52">
            <v>4.1125711129999996</v>
          </cell>
        </row>
        <row r="53">
          <cell r="AG53">
            <v>-0.90000000000002001</v>
          </cell>
          <cell r="AH53">
            <v>8.2347371050000007</v>
          </cell>
          <cell r="AI53">
            <v>0.69136479100000003</v>
          </cell>
          <cell r="AJ53">
            <v>1.13554512</v>
          </cell>
          <cell r="AK53">
            <v>4.0597077150000001</v>
          </cell>
        </row>
        <row r="54">
          <cell r="AG54">
            <v>-0.80000000000002003</v>
          </cell>
          <cell r="AH54">
            <v>4.9420750829999998</v>
          </cell>
          <cell r="AI54">
            <v>0.13692464500000001</v>
          </cell>
          <cell r="AJ54">
            <v>0.22355273000000001</v>
          </cell>
          <cell r="AK54">
            <v>0.35572052900000001</v>
          </cell>
        </row>
        <row r="55">
          <cell r="AG55">
            <v>-0.70000000000002005</v>
          </cell>
          <cell r="AH55">
            <v>3.2533749460000001</v>
          </cell>
          <cell r="AI55">
            <v>6.5462491999999997E-2</v>
          </cell>
          <cell r="AJ55">
            <v>9.5472230000000005E-2</v>
          </cell>
          <cell r="AK55">
            <v>0.53698982200000001</v>
          </cell>
        </row>
        <row r="56">
          <cell r="AG56">
            <v>-0.60000000000001996</v>
          </cell>
          <cell r="AH56">
            <v>9.5243014079999995</v>
          </cell>
          <cell r="AI56">
            <v>0.87749899799999997</v>
          </cell>
          <cell r="AJ56">
            <v>1.44324952</v>
          </cell>
          <cell r="AK56">
            <v>3.625814782</v>
          </cell>
        </row>
        <row r="57">
          <cell r="AG57">
            <v>-0.50000000000001998</v>
          </cell>
          <cell r="AH57">
            <v>0.417462167</v>
          </cell>
          <cell r="AI57">
            <v>-0.96039563100000003</v>
          </cell>
          <cell r="AJ57">
            <v>-1.5648208400000001</v>
          </cell>
          <cell r="AK57">
            <v>-2.797335747</v>
          </cell>
        </row>
        <row r="58">
          <cell r="AG58">
            <v>-0.40000000000002001</v>
          </cell>
          <cell r="AH58">
            <v>6.232146985</v>
          </cell>
          <cell r="AI58">
            <v>0.35212154299999998</v>
          </cell>
          <cell r="AJ58">
            <v>0.57762833000000002</v>
          </cell>
          <cell r="AK58">
            <v>1.5549625</v>
          </cell>
        </row>
        <row r="59">
          <cell r="AG59">
            <v>-0.30000000000001997</v>
          </cell>
          <cell r="AH59">
            <v>6.288633871</v>
          </cell>
          <cell r="AI59">
            <v>0.20517407400000001</v>
          </cell>
          <cell r="AJ59">
            <v>0.34365716000000002</v>
          </cell>
          <cell r="AK59">
            <v>1.420223563</v>
          </cell>
        </row>
        <row r="60">
          <cell r="AG60">
            <v>-0.20000000000002</v>
          </cell>
          <cell r="AH60">
            <v>3.9597054690000002</v>
          </cell>
          <cell r="AI60">
            <v>-7.4653779000000003E-2</v>
          </cell>
          <cell r="AJ60">
            <v>-0.12218638</v>
          </cell>
          <cell r="AK60">
            <v>-0.17599420499999999</v>
          </cell>
        </row>
        <row r="61">
          <cell r="AG61">
            <v>-0.10000000000002</v>
          </cell>
          <cell r="AH61">
            <v>9.7138763879999992</v>
          </cell>
          <cell r="AI61">
            <v>1.0378286249999999</v>
          </cell>
          <cell r="AJ61">
            <v>1.70062074</v>
          </cell>
          <cell r="AK61">
            <v>5.4507969349999996</v>
          </cell>
        </row>
        <row r="62">
          <cell r="AG62">
            <v>-2.0428103653102899E-14</v>
          </cell>
          <cell r="AH62">
            <v>8.1849323199999997</v>
          </cell>
          <cell r="AI62">
            <v>0.50816967800000001</v>
          </cell>
          <cell r="AJ62">
            <v>0.84285847999999997</v>
          </cell>
          <cell r="AK62">
            <v>4.6150757670000004</v>
          </cell>
        </row>
        <row r="63">
          <cell r="AG63">
            <v>9.9999999999980105E-2</v>
          </cell>
          <cell r="AH63">
            <v>5.2486540259999996</v>
          </cell>
          <cell r="AI63">
            <v>7.4241539999999996E-3</v>
          </cell>
          <cell r="AJ63">
            <v>1.950025E-2</v>
          </cell>
          <cell r="AK63">
            <v>1.5477240269999999</v>
          </cell>
        </row>
        <row r="64">
          <cell r="AG64">
            <v>0.19999999999998</v>
          </cell>
          <cell r="AH64">
            <v>6.5294330739999999</v>
          </cell>
          <cell r="AI64">
            <v>0.50053091800000005</v>
          </cell>
          <cell r="AJ64">
            <v>0.81687920000000003</v>
          </cell>
          <cell r="AK64">
            <v>2.5028188870000001</v>
          </cell>
        </row>
        <row r="65">
          <cell r="AG65">
            <v>0.29999999999998</v>
          </cell>
          <cell r="AH65">
            <v>9.593945454</v>
          </cell>
          <cell r="AI65">
            <v>1.194610723</v>
          </cell>
          <cell r="AJ65">
            <v>1.94975363</v>
          </cell>
          <cell r="AK65">
            <v>4.1756488190000001</v>
          </cell>
        </row>
        <row r="66">
          <cell r="AG66">
            <v>0.39999999999997998</v>
          </cell>
          <cell r="AH66">
            <v>7.2623350550000003</v>
          </cell>
          <cell r="AI66">
            <v>0.742147059</v>
          </cell>
          <cell r="AJ66">
            <v>1.2084624799999999</v>
          </cell>
          <cell r="AK66">
            <v>2.7216684080000002</v>
          </cell>
        </row>
        <row r="67">
          <cell r="AG67">
            <v>0.49999999999998002</v>
          </cell>
          <cell r="AH67">
            <v>-0.88536075400000003</v>
          </cell>
          <cell r="AI67">
            <v>-1.1767208010000001</v>
          </cell>
          <cell r="AJ67">
            <v>-1.9208027299999999</v>
          </cell>
          <cell r="AK67">
            <v>-3.2218401769999998</v>
          </cell>
        </row>
        <row r="68">
          <cell r="AG68">
            <v>0.59999999999997999</v>
          </cell>
          <cell r="AH68">
            <v>13.085396060000001</v>
          </cell>
          <cell r="AI68">
            <v>1.310996834</v>
          </cell>
          <cell r="AJ68">
            <v>2.1645254500000002</v>
          </cell>
          <cell r="AK68">
            <v>8.3387826139999994</v>
          </cell>
        </row>
        <row r="69">
          <cell r="AG69">
            <v>0.69999999999997997</v>
          </cell>
          <cell r="AH69">
            <v>4.374160228</v>
          </cell>
          <cell r="AI69">
            <v>-4.8965276000000002E-2</v>
          </cell>
          <cell r="AJ69">
            <v>-7.7749719999999994E-2</v>
          </cell>
          <cell r="AK69">
            <v>0.68459159000000003</v>
          </cell>
        </row>
        <row r="70">
          <cell r="AG70">
            <v>0.79999999999997995</v>
          </cell>
          <cell r="AH70">
            <v>13.57316559</v>
          </cell>
          <cell r="AI70">
            <v>1.3105871469999999</v>
          </cell>
          <cell r="AJ70">
            <v>2.1679355400000002</v>
          </cell>
          <cell r="AK70">
            <v>10.41233107</v>
          </cell>
        </row>
        <row r="71">
          <cell r="AG71">
            <v>0.89999999999998004</v>
          </cell>
          <cell r="AH71">
            <v>4.0067788740000001</v>
          </cell>
          <cell r="AI71">
            <v>-6.158392E-2</v>
          </cell>
          <cell r="AJ71">
            <v>-0.10094239000000001</v>
          </cell>
          <cell r="AK71">
            <v>-1.7657121000000001E-2</v>
          </cell>
        </row>
        <row r="72">
          <cell r="AG72">
            <v>0.99999999999998002</v>
          </cell>
          <cell r="AH72">
            <v>8.1913651269999992</v>
          </cell>
          <cell r="AI72">
            <v>0.74587851199999999</v>
          </cell>
          <cell r="AJ72">
            <v>1.22215563</v>
          </cell>
          <cell r="AK72">
            <v>2.5394149540000002</v>
          </cell>
        </row>
        <row r="73">
          <cell r="AG73">
            <v>1.0999999999999699</v>
          </cell>
          <cell r="AH73">
            <v>-0.52549765800000003</v>
          </cell>
          <cell r="AI73">
            <v>-0.73684010499999997</v>
          </cell>
          <cell r="AJ73">
            <v>-1.2160136399999999</v>
          </cell>
          <cell r="AK73">
            <v>-2.576615308</v>
          </cell>
        </row>
        <row r="74">
          <cell r="AG74">
            <v>1.19999999999997</v>
          </cell>
          <cell r="AH74">
            <v>6.1264848220000001</v>
          </cell>
          <cell r="AI74">
            <v>0.633941172</v>
          </cell>
          <cell r="AJ74">
            <v>1.02636649</v>
          </cell>
          <cell r="AK74">
            <v>0.88952876000000003</v>
          </cell>
        </row>
        <row r="75">
          <cell r="AG75">
            <v>1.2999999999999701</v>
          </cell>
          <cell r="AH75">
            <v>13.48942843</v>
          </cell>
          <cell r="AI75">
            <v>1.4165020070000001</v>
          </cell>
          <cell r="AJ75">
            <v>2.33621576</v>
          </cell>
          <cell r="AK75">
            <v>8.5330282759999996</v>
          </cell>
        </row>
        <row r="76">
          <cell r="AG76">
            <v>1.3999999999999699</v>
          </cell>
          <cell r="AH76">
            <v>8.4300351080000002</v>
          </cell>
          <cell r="AI76">
            <v>0.48086943199999999</v>
          </cell>
          <cell r="AJ76">
            <v>0.80134534000000002</v>
          </cell>
          <cell r="AK76">
            <v>5.4722535890000001</v>
          </cell>
        </row>
        <row r="77">
          <cell r="AG77">
            <v>1.49999999999997</v>
          </cell>
          <cell r="AH77">
            <v>8.675093425</v>
          </cell>
          <cell r="AI77">
            <v>0.66362401500000001</v>
          </cell>
          <cell r="AJ77">
            <v>1.0949558500000001</v>
          </cell>
          <cell r="AK77">
            <v>4.4022508599999997</v>
          </cell>
        </row>
        <row r="78">
          <cell r="AG78">
            <v>1.5999999999999699</v>
          </cell>
          <cell r="AH78">
            <v>3.8691893140000002</v>
          </cell>
          <cell r="AI78">
            <v>-5.5676482999999999E-2</v>
          </cell>
          <cell r="AJ78">
            <v>-9.2663880000000004E-2</v>
          </cell>
          <cell r="AK78">
            <v>-1.7728893539999999</v>
          </cell>
        </row>
        <row r="79">
          <cell r="AG79">
            <v>1.69999999999997</v>
          </cell>
          <cell r="AH79">
            <v>8.1102239679999997</v>
          </cell>
          <cell r="AI79">
            <v>0.76392322499999998</v>
          </cell>
          <cell r="AJ79">
            <v>1.2502683800000001</v>
          </cell>
          <cell r="AK79">
            <v>2.643541135</v>
          </cell>
        </row>
        <row r="80">
          <cell r="AG80">
            <v>1.7999999999999701</v>
          </cell>
          <cell r="AH80">
            <v>9.3546523029999999</v>
          </cell>
          <cell r="AI80">
            <v>0.78741002000000004</v>
          </cell>
          <cell r="AJ80">
            <v>1.29810709</v>
          </cell>
          <cell r="AK80">
            <v>4.523575557</v>
          </cell>
        </row>
        <row r="81">
          <cell r="AG81">
            <v>1.8999999999999699</v>
          </cell>
          <cell r="AH81">
            <v>0.68266674699999996</v>
          </cell>
          <cell r="AI81">
            <v>-0.41403935600000003</v>
          </cell>
          <cell r="AJ81">
            <v>-0.69094794000000004</v>
          </cell>
          <cell r="AK81">
            <v>-3.5141050300000001</v>
          </cell>
        </row>
        <row r="82">
          <cell r="AG82">
            <v>1.99999999999997</v>
          </cell>
          <cell r="AH82">
            <v>4.800563747</v>
          </cell>
          <cell r="AI82">
            <v>-1.4368903000000001E-2</v>
          </cell>
          <cell r="AJ82">
            <v>-1.9001790000000001E-2</v>
          </cell>
          <cell r="AK82">
            <v>-0.112497447</v>
          </cell>
        </row>
        <row r="83">
          <cell r="AG83">
            <v>2.0999999999999699</v>
          </cell>
          <cell r="AH83">
            <v>7.5848345090000002</v>
          </cell>
          <cell r="AI83">
            <v>0.90532564199999999</v>
          </cell>
          <cell r="AJ83">
            <v>1.47148638</v>
          </cell>
          <cell r="AK83">
            <v>2.9604513219999999</v>
          </cell>
        </row>
        <row r="84">
          <cell r="AG84">
            <v>2.19999999999997</v>
          </cell>
          <cell r="AH84">
            <v>5.2318043249999997</v>
          </cell>
          <cell r="AI84">
            <v>0.21880090899999999</v>
          </cell>
          <cell r="AJ84">
            <v>0.35659290999999999</v>
          </cell>
          <cell r="AK84">
            <v>1.537047356</v>
          </cell>
        </row>
        <row r="85">
          <cell r="AG85">
            <v>2.2999999999999701</v>
          </cell>
          <cell r="AH85">
            <v>7.1147853540000003</v>
          </cell>
          <cell r="AI85">
            <v>0.73716352399999996</v>
          </cell>
          <cell r="AJ85">
            <v>1.1992824200000001</v>
          </cell>
          <cell r="AK85">
            <v>1.8295562729999999</v>
          </cell>
        </row>
        <row r="86">
          <cell r="AG86">
            <v>2.3999999999999702</v>
          </cell>
          <cell r="AH86">
            <v>6.0976560869999998</v>
          </cell>
          <cell r="AI86">
            <v>0.30517582500000001</v>
          </cell>
          <cell r="AJ86">
            <v>0.50161009000000001</v>
          </cell>
          <cell r="AK86">
            <v>3.5430403739999998</v>
          </cell>
        </row>
        <row r="87">
          <cell r="AG87">
            <v>2.4999999999999698</v>
          </cell>
          <cell r="AH87">
            <v>2.3166462339999998</v>
          </cell>
          <cell r="AI87">
            <v>-0.236220866</v>
          </cell>
          <cell r="AJ87">
            <v>-0.39364114</v>
          </cell>
          <cell r="AK87">
            <v>-1.501828814</v>
          </cell>
        </row>
        <row r="88">
          <cell r="AG88">
            <v>2.5999999999999699</v>
          </cell>
          <cell r="AH88">
            <v>5.0974609400000004</v>
          </cell>
          <cell r="AI88">
            <v>-2.9295185000000001E-2</v>
          </cell>
          <cell r="AJ88">
            <v>-4.0341849999999999E-2</v>
          </cell>
          <cell r="AK88">
            <v>2.5533549670000002</v>
          </cell>
        </row>
        <row r="89">
          <cell r="AG89">
            <v>2.69999999999997</v>
          </cell>
          <cell r="AH89">
            <v>8.2278549299999995</v>
          </cell>
          <cell r="AI89">
            <v>0.74823493500000005</v>
          </cell>
          <cell r="AJ89">
            <v>1.2262191</v>
          </cell>
          <cell r="AK89">
            <v>3.307697128</v>
          </cell>
        </row>
        <row r="90">
          <cell r="AG90">
            <v>2.7999999999999701</v>
          </cell>
          <cell r="AH90">
            <v>1.3306739620000001</v>
          </cell>
          <cell r="AI90">
            <v>-0.31028202399999999</v>
          </cell>
          <cell r="AJ90">
            <v>-0.52001355000000005</v>
          </cell>
          <cell r="AK90">
            <v>-3.079224376</v>
          </cell>
        </row>
        <row r="91">
          <cell r="AG91">
            <v>2.8999999999999702</v>
          </cell>
          <cell r="AH91">
            <v>11.693141799999999</v>
          </cell>
          <cell r="AI91">
            <v>1.0659050349999999</v>
          </cell>
          <cell r="AJ91">
            <v>1.7619038600000001</v>
          </cell>
          <cell r="AK91">
            <v>6.5445996449999999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FF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/>
  <dimension ref="A1:BJ91"/>
  <sheetViews>
    <sheetView tabSelected="1" workbookViewId="0">
      <selection activeCell="O1" sqref="O1"/>
    </sheetView>
  </sheetViews>
  <sheetFormatPr defaultRowHeight="17"/>
  <cols>
    <col min="1" max="1" width="6.81640625" style="7" customWidth="1"/>
    <col min="2" max="2" width="5.1796875" style="30" customWidth="1"/>
    <col min="3" max="3" width="12" style="16" customWidth="1"/>
    <col min="4" max="5" width="4.7265625" style="31" customWidth="1"/>
    <col min="6" max="6" width="8.453125" style="5" customWidth="1"/>
    <col min="7" max="7" width="6.08984375" style="7" customWidth="1"/>
    <col min="8" max="8" width="5.6328125" style="7" customWidth="1"/>
    <col min="9" max="9" width="5.7265625" style="7" customWidth="1"/>
    <col min="10" max="10" width="6.08984375" style="32" customWidth="1"/>
    <col min="11" max="11" width="8.7265625" style="9"/>
    <col min="13" max="13" width="8.7265625" style="5"/>
    <col min="14" max="14" width="9" style="18" customWidth="1"/>
    <col min="15" max="15" width="11.54296875" style="33" customWidth="1"/>
    <col min="16" max="16" width="10.36328125" style="33" customWidth="1"/>
    <col min="17" max="18" width="8.7265625" style="12"/>
    <col min="19" max="19" width="6.08984375" style="32" customWidth="1"/>
    <col min="51" max="51" width="9.90625" bestFit="1" customWidth="1"/>
    <col min="58" max="58" width="9.90625" bestFit="1" customWidth="1"/>
  </cols>
  <sheetData>
    <row r="1" spans="1:62" ht="19">
      <c r="A1" s="1" t="s">
        <v>0</v>
      </c>
      <c r="B1" s="2" t="s">
        <v>47</v>
      </c>
      <c r="C1" s="3" t="s">
        <v>48</v>
      </c>
      <c r="D1" s="4" t="s">
        <v>49</v>
      </c>
      <c r="E1" s="4" t="s">
        <v>1</v>
      </c>
      <c r="F1" s="5" t="s">
        <v>2</v>
      </c>
      <c r="G1" s="6" t="s">
        <v>50</v>
      </c>
      <c r="H1" s="7" t="s">
        <v>51</v>
      </c>
      <c r="I1" s="8" t="s">
        <v>52</v>
      </c>
      <c r="J1" s="8" t="s">
        <v>3</v>
      </c>
      <c r="K1" s="9" t="s">
        <v>4</v>
      </c>
      <c r="L1" s="8" t="s">
        <v>5</v>
      </c>
      <c r="M1" s="5" t="s">
        <v>6</v>
      </c>
      <c r="N1" s="10" t="s">
        <v>53</v>
      </c>
      <c r="O1" s="11" t="s">
        <v>7</v>
      </c>
      <c r="P1" s="11" t="s">
        <v>8</v>
      </c>
      <c r="Q1" s="12" t="s">
        <v>9</v>
      </c>
      <c r="R1" s="12" t="s">
        <v>10</v>
      </c>
      <c r="S1" s="8" t="s">
        <v>3</v>
      </c>
      <c r="T1" t="s">
        <v>11</v>
      </c>
      <c r="U1" t="s">
        <v>12</v>
      </c>
      <c r="V1" t="s">
        <v>13</v>
      </c>
      <c r="W1" t="s">
        <v>14</v>
      </c>
      <c r="X1" t="s">
        <v>15</v>
      </c>
      <c r="Y1" t="s">
        <v>16</v>
      </c>
      <c r="Z1" t="s">
        <v>17</v>
      </c>
      <c r="AA1" t="s">
        <v>18</v>
      </c>
      <c r="AB1" t="s">
        <v>19</v>
      </c>
      <c r="AC1" t="s">
        <v>20</v>
      </c>
      <c r="AD1" t="s">
        <v>21</v>
      </c>
      <c r="AE1" t="s">
        <v>22</v>
      </c>
      <c r="AF1" s="13" t="s">
        <v>23</v>
      </c>
      <c r="AG1" t="s">
        <v>24</v>
      </c>
      <c r="AH1" t="s">
        <v>18</v>
      </c>
      <c r="AI1" t="s">
        <v>19</v>
      </c>
      <c r="AJ1" t="s">
        <v>20</v>
      </c>
      <c r="AK1" t="s">
        <v>21</v>
      </c>
      <c r="AN1" s="14"/>
      <c r="AO1" s="14" t="s">
        <v>18</v>
      </c>
      <c r="AP1" s="14" t="s">
        <v>19</v>
      </c>
      <c r="AQ1" s="14" t="s">
        <v>20</v>
      </c>
      <c r="AR1" s="14" t="s">
        <v>21</v>
      </c>
      <c r="AS1" t="s">
        <v>11</v>
      </c>
      <c r="AT1" t="s">
        <v>25</v>
      </c>
      <c r="AU1" t="s">
        <v>26</v>
      </c>
      <c r="AW1" t="s">
        <v>27</v>
      </c>
      <c r="AX1" t="s">
        <v>28</v>
      </c>
      <c r="AY1" t="s">
        <v>29</v>
      </c>
      <c r="AZ1" t="s">
        <v>30</v>
      </c>
      <c r="BA1" t="s">
        <v>31</v>
      </c>
      <c r="BB1" t="s">
        <v>32</v>
      </c>
      <c r="BC1">
        <f>MAX(BB2:BB100)</f>
        <v>9.9122053692942131</v>
      </c>
      <c r="BD1" t="s">
        <v>27</v>
      </c>
      <c r="BE1" t="s">
        <v>28</v>
      </c>
      <c r="BF1" t="s">
        <v>33</v>
      </c>
      <c r="BG1" t="s">
        <v>30</v>
      </c>
      <c r="BH1" t="s">
        <v>31</v>
      </c>
      <c r="BI1" t="s">
        <v>34</v>
      </c>
      <c r="BJ1">
        <f>MAX(BI2:BI100)</f>
        <v>12.539803733636361</v>
      </c>
    </row>
    <row r="2" spans="1:62">
      <c r="A2" s="1">
        <v>77.956164383561642</v>
      </c>
      <c r="B2" s="15" t="s">
        <v>35</v>
      </c>
      <c r="C2" s="16">
        <v>8861</v>
      </c>
      <c r="D2" s="17" t="s">
        <v>36</v>
      </c>
      <c r="E2" s="17">
        <f t="shared" ref="E2:E65" si="0">IF(D2="F",0,1)</f>
        <v>0</v>
      </c>
      <c r="F2" s="5">
        <v>8.0666666666666664</v>
      </c>
      <c r="G2" s="7">
        <v>144</v>
      </c>
      <c r="H2" s="7">
        <v>43.5</v>
      </c>
      <c r="I2" s="7">
        <v>1500</v>
      </c>
      <c r="J2" s="7">
        <v>1690</v>
      </c>
      <c r="K2" s="9">
        <v>0</v>
      </c>
      <c r="L2">
        <f>IF(F2&lt;12,1,IF(F2&lt;36,2,IF(F2&lt;60,3,4)))</f>
        <v>1</v>
      </c>
      <c r="M2" s="5">
        <v>20.97800925925926</v>
      </c>
      <c r="N2" s="18">
        <v>96</v>
      </c>
      <c r="O2" s="11">
        <v>0.47515868477116802</v>
      </c>
      <c r="P2" s="11">
        <v>0.76479192405997898</v>
      </c>
      <c r="Q2" s="12">
        <v>1136.3636363636363</v>
      </c>
      <c r="R2" s="12">
        <v>1280.3030303030303</v>
      </c>
      <c r="S2" s="7">
        <v>1690</v>
      </c>
      <c r="T2">
        <v>-1.0825199999999999</v>
      </c>
      <c r="U2">
        <v>-5.8439999999999999E-2</v>
      </c>
      <c r="V2">
        <f>4.32974+3.85477*T2+3.83008*U2</f>
        <v>-6.6955495599999498E-2</v>
      </c>
      <c r="W2">
        <f>1.339*T2+0.947*U2</f>
        <v>-1.50483696</v>
      </c>
      <c r="X2">
        <f>-9.503+0.002*R2+0.003*Q2+0.001*J2</f>
        <v>-1.8433030303030309</v>
      </c>
      <c r="Y2">
        <f>-7.813+0.162*M2+0.049*N2</f>
        <v>0.2894375000000009</v>
      </c>
      <c r="Z2">
        <f>4.32974+3.85477*X2+3.83008*Y2</f>
        <v>-1.6672004421212108</v>
      </c>
      <c r="AA2">
        <v>-6.6955496000000003E-2</v>
      </c>
      <c r="AB2">
        <v>-0.920268278</v>
      </c>
      <c r="AC2">
        <v>-1.50483696</v>
      </c>
      <c r="AD2">
        <v>-1.6672004419999999</v>
      </c>
      <c r="AE2">
        <f>50+T2*10</f>
        <v>39.174800000000005</v>
      </c>
      <c r="AF2">
        <f>50+U2*10</f>
        <v>49.415599999999998</v>
      </c>
      <c r="AG2">
        <v>-6</v>
      </c>
      <c r="AH2">
        <v>-6.6955496000000003E-2</v>
      </c>
      <c r="AI2">
        <v>-0.920268278</v>
      </c>
      <c r="AJ2">
        <v>-1.50483696</v>
      </c>
      <c r="AK2">
        <v>-1.6672004419999999</v>
      </c>
      <c r="AN2" s="19" t="s">
        <v>18</v>
      </c>
      <c r="AO2" s="19">
        <v>1</v>
      </c>
      <c r="AP2" s="19"/>
      <c r="AQ2" s="19"/>
      <c r="AR2" s="19"/>
      <c r="AS2">
        <v>-1.0388900000000001</v>
      </c>
      <c r="AT2">
        <v>2.035E-2</v>
      </c>
      <c r="AU2">
        <v>-0.67673000000000005</v>
      </c>
      <c r="AW2">
        <v>-0.48113</v>
      </c>
      <c r="AX2">
        <v>0.33006999999999997</v>
      </c>
      <c r="AY2">
        <f>2.74917+2.29022*AW2+2.34887*AX2</f>
        <v>2.4225679722999995</v>
      </c>
      <c r="AZ2">
        <f>-8.6921+0.002851*R2+0.003916*Q2</f>
        <v>-0.59195606060606121</v>
      </c>
      <c r="BA2">
        <f>-0.5314+0.01656*M2+0.01108*N2</f>
        <v>0.87967583333333321</v>
      </c>
      <c r="BB2">
        <f>2.80498+2.41593*AZ2+2.74587*BA2</f>
        <v>3.7903310749749983</v>
      </c>
      <c r="BC2">
        <f>MIN(BB2:BB100)</f>
        <v>-1.1764782618562086</v>
      </c>
      <c r="BD2">
        <f>-9.503+0.002*R2+0.003*Q2+0.001*J2</f>
        <v>-1.8433030303030309</v>
      </c>
      <c r="BE2">
        <f>-7.813+0.162*M2+0.049*N2</f>
        <v>0.2894375000000009</v>
      </c>
      <c r="BF2">
        <f>7.92889+4.38171*BD2+3.56082*BE2</f>
        <v>0.88270551784090978</v>
      </c>
      <c r="BG2">
        <f>-8.6921+0.002851*Y2+0.003916*X2</f>
        <v>-8.698493188354167</v>
      </c>
      <c r="BH2">
        <f>-0.5314+0.01656*T2+0.01108*U2</f>
        <v>-0.54997404639999992</v>
      </c>
      <c r="BI2">
        <f>7.92889+4.38171*BD2+3.56082*BE2</f>
        <v>0.88270551784090978</v>
      </c>
      <c r="BJ2">
        <f>MIN(BI2:BI100)</f>
        <v>-8.4770760308791182</v>
      </c>
    </row>
    <row r="3" spans="1:62">
      <c r="A3" s="1">
        <v>73.528767123287665</v>
      </c>
      <c r="B3" s="15" t="s">
        <v>35</v>
      </c>
      <c r="C3" s="16">
        <v>10477</v>
      </c>
      <c r="D3" s="17" t="s">
        <v>36</v>
      </c>
      <c r="E3" s="17">
        <f t="shared" si="0"/>
        <v>0</v>
      </c>
      <c r="F3" s="5">
        <v>7.7</v>
      </c>
      <c r="G3" s="7">
        <v>151</v>
      </c>
      <c r="H3" s="7">
        <v>37.200000000000003</v>
      </c>
      <c r="I3" s="7">
        <v>1500</v>
      </c>
      <c r="J3" s="7">
        <v>1900</v>
      </c>
      <c r="K3" s="9">
        <v>0</v>
      </c>
      <c r="L3">
        <f t="shared" ref="L3:L66" si="1">IF(F3&lt;12,1,IF(F3&lt;36,2,IF(F3&lt;60,3,4)))</f>
        <v>1</v>
      </c>
      <c r="M3" s="5">
        <v>16.315073900267532</v>
      </c>
      <c r="N3" s="18">
        <v>68</v>
      </c>
      <c r="O3" s="11">
        <v>0.34844660415692202</v>
      </c>
      <c r="P3" s="11">
        <v>0.57212523202591303</v>
      </c>
      <c r="Q3" s="12">
        <v>1200</v>
      </c>
      <c r="R3" s="12">
        <v>1520</v>
      </c>
      <c r="S3" s="7">
        <v>1900</v>
      </c>
      <c r="T3">
        <v>-0.14007</v>
      </c>
      <c r="U3">
        <v>-1.89897</v>
      </c>
      <c r="V3">
        <f t="shared" ref="V3:V66" si="2">4.32974+3.85477*T3+3.83008*U3</f>
        <v>-3.4834046515000008</v>
      </c>
      <c r="W3">
        <f t="shared" ref="W3:W66" si="3">1.339*T3+0.947*U3</f>
        <v>-1.9858783200000001</v>
      </c>
      <c r="X3">
        <f t="shared" ref="X3:X66" si="4">-9.503+0.002*R3+0.003*Q3+0.001*J3</f>
        <v>-0.96299999999999986</v>
      </c>
      <c r="Y3">
        <f t="shared" ref="Y3:Y66" si="5">-7.813+0.162*M3+0.049*N3</f>
        <v>-1.8379580281566592</v>
      </c>
      <c r="Z3">
        <f t="shared" ref="Z3:Z66" si="6">4.32974+3.85477*X3+3.83008*Y3</f>
        <v>-6.4219297944822564</v>
      </c>
      <c r="AA3">
        <v>-3.4834046519999999</v>
      </c>
      <c r="AB3">
        <v>-1.2039430719999999</v>
      </c>
      <c r="AC3">
        <v>-1.9858783200000001</v>
      </c>
      <c r="AD3">
        <v>-6.4219297940000004</v>
      </c>
      <c r="AE3">
        <f t="shared" ref="AE3:AF66" si="7">50+T3*10</f>
        <v>48.599299999999999</v>
      </c>
      <c r="AF3">
        <f t="shared" si="7"/>
        <v>31.010300000000001</v>
      </c>
      <c r="AG3">
        <v>-5.9</v>
      </c>
      <c r="AH3">
        <v>-3.4834046519999999</v>
      </c>
      <c r="AI3">
        <v>-1.2039430719999999</v>
      </c>
      <c r="AJ3">
        <v>-1.9858783200000001</v>
      </c>
      <c r="AK3">
        <v>-6.4219297940000004</v>
      </c>
      <c r="AN3" s="19" t="s">
        <v>19</v>
      </c>
      <c r="AO3" s="19">
        <v>0.9853605835498811</v>
      </c>
      <c r="AP3" s="19">
        <v>1</v>
      </c>
      <c r="AQ3" s="19"/>
      <c r="AR3" s="19"/>
      <c r="AS3">
        <v>0.16814000000000001</v>
      </c>
      <c r="AT3">
        <v>-1.7635099999999999</v>
      </c>
      <c r="AU3">
        <v>-0.35761999999999999</v>
      </c>
      <c r="AW3">
        <v>7.7359999999999998E-2</v>
      </c>
      <c r="AX3">
        <v>-1.8614900000000001</v>
      </c>
      <c r="AY3">
        <f t="shared" ref="AY3:AY66" si="8">2.74917+2.29022*AW3+2.34887*AX3</f>
        <v>-1.4460565971000001</v>
      </c>
      <c r="AZ3">
        <f t="shared" ref="AZ3:AZ66" si="9">-8.6921+0.002851*R3+0.003916*Q3</f>
        <v>0.34062000000000037</v>
      </c>
      <c r="BA3">
        <f t="shared" ref="BA3:BA66" si="10">-0.5314+0.01656*M3+0.01108*N3</f>
        <v>0.49221762378843031</v>
      </c>
      <c r="BB3">
        <f t="shared" ref="BB3:BB66" si="11">2.80498+2.41593*AZ3+2.74587*BA3</f>
        <v>4.979459683231938</v>
      </c>
      <c r="BD3">
        <f t="shared" ref="BD3:BD66" si="12">-9.503+0.002*R3+0.003*Q3+0.001*J3</f>
        <v>-0.96299999999999986</v>
      </c>
      <c r="BE3">
        <f t="shared" ref="BE3:BE66" si="13">-7.813+0.162*M3+0.049*N3</f>
        <v>-1.8379580281566592</v>
      </c>
      <c r="BF3">
        <f t="shared" ref="BF3:BF66" si="14">7.92889+4.38171*BD3+3.56082*BE3</f>
        <v>-2.835334435820795</v>
      </c>
      <c r="BG3">
        <f t="shared" ref="BG3:BG66" si="15">-8.6921+0.002851*Y3+0.003916*X3</f>
        <v>-8.7011111263382759</v>
      </c>
      <c r="BH3">
        <f t="shared" ref="BH3:BH66" si="16">-0.5314+0.01656*T3+0.01108*U3</f>
        <v>-0.55476014680000008</v>
      </c>
      <c r="BI3">
        <f t="shared" ref="BI3:BI66" si="17">7.92889+4.38171*BD3+3.56082*BE3</f>
        <v>-2.835334435820795</v>
      </c>
    </row>
    <row r="4" spans="1:62">
      <c r="A4" s="1">
        <v>73.175342465753431</v>
      </c>
      <c r="B4" s="15" t="s">
        <v>37</v>
      </c>
      <c r="C4" s="16">
        <v>10606</v>
      </c>
      <c r="D4" s="17" t="s">
        <v>36</v>
      </c>
      <c r="E4" s="17">
        <f t="shared" si="0"/>
        <v>0</v>
      </c>
      <c r="F4" s="5">
        <v>6.2333333333333334</v>
      </c>
      <c r="G4" s="7">
        <v>148</v>
      </c>
      <c r="H4" s="7">
        <v>47.8</v>
      </c>
      <c r="I4" s="7">
        <v>1500</v>
      </c>
      <c r="J4" s="7">
        <v>1840</v>
      </c>
      <c r="K4" s="9">
        <v>0</v>
      </c>
      <c r="L4">
        <f t="shared" si="1"/>
        <v>1</v>
      </c>
      <c r="M4" s="5">
        <v>21.822498173849525</v>
      </c>
      <c r="N4" s="18">
        <v>95</v>
      </c>
      <c r="O4" s="11">
        <v>0.47248078902801099</v>
      </c>
      <c r="P4" s="11">
        <v>0.73310798507688801</v>
      </c>
      <c r="Q4" s="12">
        <v>1071.4285714285716</v>
      </c>
      <c r="R4" s="12">
        <v>1314.2857142857144</v>
      </c>
      <c r="S4" s="7">
        <v>1840</v>
      </c>
      <c r="T4">
        <v>-0.96887999999999996</v>
      </c>
      <c r="U4">
        <v>0.18387999999999999</v>
      </c>
      <c r="V4">
        <f t="shared" si="2"/>
        <v>1.2992055528000004</v>
      </c>
      <c r="W4">
        <f t="shared" si="3"/>
        <v>-1.1231959599999999</v>
      </c>
      <c r="X4">
        <f t="shared" si="4"/>
        <v>-1.8201428571428562</v>
      </c>
      <c r="Y4">
        <f t="shared" si="5"/>
        <v>0.37724470416362355</v>
      </c>
      <c r="Z4">
        <f t="shared" si="6"/>
        <v>-1.241614684905556</v>
      </c>
      <c r="AA4">
        <v>1.299205553</v>
      </c>
      <c r="AB4">
        <v>-0.68819079800000005</v>
      </c>
      <c r="AC4">
        <v>-1.1231959600000001</v>
      </c>
      <c r="AD4">
        <v>-1.2416146850000001</v>
      </c>
      <c r="AE4">
        <f t="shared" si="7"/>
        <v>40.311199999999999</v>
      </c>
      <c r="AF4">
        <f t="shared" si="7"/>
        <v>51.838799999999999</v>
      </c>
      <c r="AG4">
        <v>-5.8</v>
      </c>
      <c r="AH4">
        <v>1.299205553</v>
      </c>
      <c r="AI4">
        <v>-0.68819079800000005</v>
      </c>
      <c r="AJ4">
        <v>-1.1231959600000001</v>
      </c>
      <c r="AK4">
        <v>-1.2416146850000001</v>
      </c>
      <c r="AN4" s="19" t="s">
        <v>20</v>
      </c>
      <c r="AO4" s="19">
        <v>0.98615197713787661</v>
      </c>
      <c r="AP4" s="19">
        <v>0.99998892641318138</v>
      </c>
      <c r="AQ4" s="19">
        <v>1</v>
      </c>
      <c r="AR4" s="19"/>
      <c r="AS4">
        <v>-0.91173000000000004</v>
      </c>
      <c r="AT4">
        <v>0.24648999999999999</v>
      </c>
      <c r="AU4">
        <v>-0.46873999999999999</v>
      </c>
      <c r="AW4">
        <v>-0.64378999999999997</v>
      </c>
      <c r="AX4">
        <v>0.37269000000000002</v>
      </c>
      <c r="AY4">
        <f t="shared" si="8"/>
        <v>2.1501496265000002</v>
      </c>
      <c r="AZ4">
        <f t="shared" si="9"/>
        <v>-0.74935714285714106</v>
      </c>
      <c r="BA4">
        <f t="shared" si="10"/>
        <v>0.88258056975894816</v>
      </c>
      <c r="BB4">
        <f t="shared" si="11"/>
        <v>3.4180371069411501</v>
      </c>
      <c r="BC4" s="20">
        <f>R2</f>
        <v>1280.3030303030303</v>
      </c>
      <c r="BD4">
        <f t="shared" si="12"/>
        <v>-1.8201428571428562</v>
      </c>
      <c r="BE4">
        <f t="shared" si="13"/>
        <v>0.37724470416362355</v>
      </c>
      <c r="BF4">
        <f t="shared" si="14"/>
        <v>1.2968523289084897</v>
      </c>
      <c r="BG4">
        <f t="shared" si="15"/>
        <v>-8.6981521547770004</v>
      </c>
      <c r="BH4">
        <f t="shared" si="16"/>
        <v>-0.54540726240000004</v>
      </c>
      <c r="BI4">
        <f t="shared" si="17"/>
        <v>1.2968523289084897</v>
      </c>
    </row>
    <row r="5" spans="1:62" ht="17.5" thickBot="1">
      <c r="A5" s="1">
        <v>71.339726027397262</v>
      </c>
      <c r="B5" s="15" t="s">
        <v>37</v>
      </c>
      <c r="C5" s="21">
        <v>11276</v>
      </c>
      <c r="D5" s="17" t="s">
        <v>36</v>
      </c>
      <c r="E5" s="17">
        <f t="shared" si="0"/>
        <v>0</v>
      </c>
      <c r="F5" s="5">
        <v>57.8</v>
      </c>
      <c r="G5" s="7">
        <v>146</v>
      </c>
      <c r="H5" s="7">
        <v>38.5</v>
      </c>
      <c r="I5" s="7">
        <v>1500</v>
      </c>
      <c r="J5" s="7">
        <v>2020</v>
      </c>
      <c r="K5" s="9">
        <v>0</v>
      </c>
      <c r="L5">
        <f t="shared" si="1"/>
        <v>3</v>
      </c>
      <c r="M5" s="5">
        <v>18.061550009382625</v>
      </c>
      <c r="N5" s="22">
        <v>76</v>
      </c>
      <c r="O5" s="11">
        <v>0.31351865417069902</v>
      </c>
      <c r="P5" s="11">
        <v>0.80371734648263504</v>
      </c>
      <c r="Q5" s="12">
        <v>1200</v>
      </c>
      <c r="R5" s="12">
        <v>1616</v>
      </c>
      <c r="S5" s="7">
        <v>2020</v>
      </c>
      <c r="T5">
        <v>0.26832</v>
      </c>
      <c r="U5">
        <v>-1.2075899999999999</v>
      </c>
      <c r="V5">
        <f t="shared" si="2"/>
        <v>0.73888557920000064</v>
      </c>
      <c r="W5">
        <f t="shared" si="3"/>
        <v>-0.7843072499999999</v>
      </c>
      <c r="X5">
        <f t="shared" si="4"/>
        <v>-0.6509999999999998</v>
      </c>
      <c r="Y5">
        <f t="shared" si="5"/>
        <v>-1.1630288984800146</v>
      </c>
      <c r="Z5">
        <f t="shared" si="6"/>
        <v>-2.6342089934903337</v>
      </c>
      <c r="AA5">
        <v>0.73888557899999996</v>
      </c>
      <c r="AB5">
        <v>-0.47285029200000001</v>
      </c>
      <c r="AC5">
        <v>-0.78430725000000001</v>
      </c>
      <c r="AD5">
        <v>-2.6342089930000001</v>
      </c>
      <c r="AE5">
        <f t="shared" si="7"/>
        <v>52.683199999999999</v>
      </c>
      <c r="AF5">
        <f t="shared" si="7"/>
        <v>37.924100000000003</v>
      </c>
      <c r="AG5">
        <v>-5.7</v>
      </c>
      <c r="AH5">
        <v>0.73888557899999996</v>
      </c>
      <c r="AI5">
        <v>-0.47285029200000001</v>
      </c>
      <c r="AJ5">
        <v>-0.78430725000000001</v>
      </c>
      <c r="AK5">
        <v>-2.6342089930000001</v>
      </c>
      <c r="AN5" s="23" t="s">
        <v>21</v>
      </c>
      <c r="AO5" s="23">
        <v>0.98456526461847405</v>
      </c>
      <c r="AP5" s="23">
        <v>0.96108340306805073</v>
      </c>
      <c r="AQ5" s="23">
        <v>0.96210934412077431</v>
      </c>
      <c r="AR5" s="23">
        <v>1</v>
      </c>
      <c r="AS5">
        <v>0.43414999999999998</v>
      </c>
      <c r="AT5">
        <v>-1.0201199999999999</v>
      </c>
      <c r="AU5">
        <v>-1.8106599999999999</v>
      </c>
      <c r="AW5">
        <v>0.49291000000000001</v>
      </c>
      <c r="AX5">
        <v>-1.0852900000000001</v>
      </c>
      <c r="AY5">
        <f t="shared" si="8"/>
        <v>1.3288372178999999</v>
      </c>
      <c r="AZ5">
        <f t="shared" si="9"/>
        <v>0.61431599999999964</v>
      </c>
      <c r="BA5">
        <f t="shared" si="10"/>
        <v>0.6097792681553762</v>
      </c>
      <c r="BB5">
        <f t="shared" si="11"/>
        <v>5.9634990529298024</v>
      </c>
      <c r="BC5" s="20">
        <f>Q2</f>
        <v>1136.3636363636363</v>
      </c>
      <c r="BD5">
        <f t="shared" si="12"/>
        <v>-0.6509999999999998</v>
      </c>
      <c r="BE5">
        <f t="shared" si="13"/>
        <v>-1.1630288984800146</v>
      </c>
      <c r="BF5">
        <f t="shared" si="14"/>
        <v>0.9350602277143949</v>
      </c>
      <c r="BG5">
        <f t="shared" si="15"/>
        <v>-8.697965111389566</v>
      </c>
      <c r="BH5">
        <f t="shared" si="16"/>
        <v>-0.54033671799999994</v>
      </c>
      <c r="BI5">
        <f t="shared" si="17"/>
        <v>0.9350602277143949</v>
      </c>
    </row>
    <row r="6" spans="1:62">
      <c r="A6" s="1">
        <v>66.194520547945203</v>
      </c>
      <c r="B6" s="2" t="s">
        <v>38</v>
      </c>
      <c r="C6" s="21">
        <v>13154</v>
      </c>
      <c r="D6" s="4" t="s">
        <v>39</v>
      </c>
      <c r="E6" s="17">
        <f t="shared" si="0"/>
        <v>0</v>
      </c>
      <c r="F6" s="5">
        <v>81.63333333333334</v>
      </c>
      <c r="G6" s="7">
        <v>144</v>
      </c>
      <c r="H6" s="7">
        <v>45.7</v>
      </c>
      <c r="I6" s="7">
        <v>1500</v>
      </c>
      <c r="J6" s="7">
        <v>1780</v>
      </c>
      <c r="K6" s="9">
        <v>0</v>
      </c>
      <c r="L6">
        <f t="shared" si="1"/>
        <v>4</v>
      </c>
      <c r="M6" s="5">
        <v>22.038966049382719</v>
      </c>
      <c r="N6" s="18">
        <v>88.5</v>
      </c>
      <c r="O6" s="11">
        <v>0.38596803124946499</v>
      </c>
      <c r="P6" s="11">
        <v>0.77866908515456601</v>
      </c>
      <c r="Q6" s="12">
        <v>1111.1111111111111</v>
      </c>
      <c r="R6" s="12">
        <v>1318.5185185185185</v>
      </c>
      <c r="S6" s="7">
        <v>1780</v>
      </c>
      <c r="T6">
        <v>-0.96074999999999999</v>
      </c>
      <c r="U6">
        <v>-0.17491000000000001</v>
      </c>
      <c r="V6">
        <f t="shared" si="2"/>
        <v>-4.3649570299999607E-2</v>
      </c>
      <c r="W6">
        <f t="shared" si="3"/>
        <v>-1.45208402</v>
      </c>
      <c r="X6">
        <f t="shared" si="4"/>
        <v>-1.7526296296296298</v>
      </c>
      <c r="Y6">
        <f t="shared" si="5"/>
        <v>9.3812500000001187E-2</v>
      </c>
      <c r="Z6">
        <f t="shared" si="6"/>
        <v>-2.0669347374074034</v>
      </c>
      <c r="AA6">
        <v>-4.3649569999999999E-2</v>
      </c>
      <c r="AB6">
        <v>-0.887324581</v>
      </c>
      <c r="AC6">
        <v>-1.45208402</v>
      </c>
      <c r="AD6">
        <v>-2.066934737</v>
      </c>
      <c r="AE6">
        <f t="shared" si="7"/>
        <v>40.392499999999998</v>
      </c>
      <c r="AF6">
        <f t="shared" si="7"/>
        <v>48.250900000000001</v>
      </c>
      <c r="AG6">
        <v>-5.6</v>
      </c>
      <c r="AH6">
        <v>-4.3649569999999999E-2</v>
      </c>
      <c r="AI6">
        <v>-0.887324581</v>
      </c>
      <c r="AJ6">
        <v>-1.45208402</v>
      </c>
      <c r="AK6">
        <v>-2.066934737</v>
      </c>
      <c r="AS6">
        <v>-0.81928000000000001</v>
      </c>
      <c r="AT6">
        <v>-2.5749999999999999E-2</v>
      </c>
      <c r="AU6">
        <v>-1.2629999999999999</v>
      </c>
      <c r="AW6">
        <v>-0.55498999999999998</v>
      </c>
      <c r="AX6">
        <v>5.6140000000000002E-2</v>
      </c>
      <c r="AY6">
        <f t="shared" si="8"/>
        <v>1.6099863639999998</v>
      </c>
      <c r="AZ6">
        <f t="shared" si="9"/>
        <v>-0.58189259259259352</v>
      </c>
      <c r="BA6">
        <f t="shared" si="10"/>
        <v>0.81414527777777779</v>
      </c>
      <c r="BB6">
        <f t="shared" si="11"/>
        <v>3.6347053226694426</v>
      </c>
      <c r="BC6" s="24">
        <f>M2</f>
        <v>20.97800925925926</v>
      </c>
      <c r="BD6">
        <f t="shared" si="12"/>
        <v>-1.7526296296296298</v>
      </c>
      <c r="BE6">
        <f t="shared" si="13"/>
        <v>9.3812500000001187E-2</v>
      </c>
      <c r="BF6">
        <f t="shared" si="14"/>
        <v>0.58342465180555947</v>
      </c>
      <c r="BG6">
        <f t="shared" si="15"/>
        <v>-8.6986958381921298</v>
      </c>
      <c r="BH6">
        <f t="shared" si="16"/>
        <v>-0.54924802279999996</v>
      </c>
      <c r="BI6">
        <f t="shared" si="17"/>
        <v>0.58342465180555947</v>
      </c>
    </row>
    <row r="7" spans="1:62">
      <c r="A7" s="1">
        <v>65.512328767123293</v>
      </c>
      <c r="B7" s="2" t="s">
        <v>38</v>
      </c>
      <c r="C7" s="21">
        <v>13403</v>
      </c>
      <c r="D7" s="4" t="s">
        <v>39</v>
      </c>
      <c r="E7" s="17">
        <f t="shared" si="0"/>
        <v>0</v>
      </c>
      <c r="F7" s="5">
        <v>77</v>
      </c>
      <c r="G7" s="7">
        <v>147</v>
      </c>
      <c r="H7" s="7">
        <v>38.5</v>
      </c>
      <c r="I7" s="7">
        <v>1500</v>
      </c>
      <c r="J7" s="7">
        <v>2000</v>
      </c>
      <c r="K7" s="9">
        <v>0</v>
      </c>
      <c r="L7">
        <f t="shared" si="1"/>
        <v>4</v>
      </c>
      <c r="M7" s="5">
        <v>17.816650469711696</v>
      </c>
      <c r="N7" s="18">
        <v>67</v>
      </c>
      <c r="O7" s="11">
        <v>0.39830903515405403</v>
      </c>
      <c r="P7" s="11">
        <v>0.75870402737931997</v>
      </c>
      <c r="Q7" s="12">
        <v>1200</v>
      </c>
      <c r="R7" s="12">
        <v>1600</v>
      </c>
      <c r="S7" s="7">
        <v>2000</v>
      </c>
      <c r="T7">
        <v>0.17638999999999999</v>
      </c>
      <c r="U7">
        <v>-1.6737299999999999</v>
      </c>
      <c r="V7">
        <f t="shared" si="2"/>
        <v>-1.4008369181000004</v>
      </c>
      <c r="W7">
        <f t="shared" si="3"/>
        <v>-1.3488360999999998</v>
      </c>
      <c r="X7">
        <f t="shared" si="4"/>
        <v>-0.70299999999999985</v>
      </c>
      <c r="Y7">
        <f t="shared" si="5"/>
        <v>-1.6437026239067047</v>
      </c>
      <c r="Z7">
        <f t="shared" si="6"/>
        <v>-4.6756758557725906</v>
      </c>
      <c r="AA7">
        <v>-1.400836918</v>
      </c>
      <c r="AB7">
        <v>-0.81552186000000004</v>
      </c>
      <c r="AC7">
        <v>-1.3488361</v>
      </c>
      <c r="AD7">
        <v>-4.6756758559999998</v>
      </c>
      <c r="AE7">
        <f t="shared" si="7"/>
        <v>51.7639</v>
      </c>
      <c r="AF7">
        <f t="shared" si="7"/>
        <v>33.262700000000002</v>
      </c>
      <c r="AG7">
        <v>-5.5</v>
      </c>
      <c r="AH7">
        <v>-1.400836918</v>
      </c>
      <c r="AI7">
        <v>-0.81552186000000004</v>
      </c>
      <c r="AJ7">
        <v>-1.3488361</v>
      </c>
      <c r="AK7">
        <v>-4.6756758559999998</v>
      </c>
      <c r="AS7">
        <v>0.25531999999999999</v>
      </c>
      <c r="AT7">
        <v>-1.5910500000000001</v>
      </c>
      <c r="AU7">
        <v>-0.89268000000000003</v>
      </c>
      <c r="AW7">
        <v>0.32252999999999998</v>
      </c>
      <c r="AX7">
        <v>-1.6537999999999999</v>
      </c>
      <c r="AY7">
        <f t="shared" si="8"/>
        <v>-0.39672654939999941</v>
      </c>
      <c r="AZ7">
        <f t="shared" si="9"/>
        <v>0.56869999999999976</v>
      </c>
      <c r="BA7">
        <f t="shared" si="10"/>
        <v>0.50600373177842572</v>
      </c>
      <c r="BB7">
        <f t="shared" si="11"/>
        <v>5.5683398579784251</v>
      </c>
      <c r="BC7">
        <f>N2</f>
        <v>96</v>
      </c>
      <c r="BD7">
        <f t="shared" si="12"/>
        <v>-0.70299999999999985</v>
      </c>
      <c r="BE7">
        <f t="shared" si="13"/>
        <v>-1.6437026239067047</v>
      </c>
      <c r="BF7">
        <f t="shared" si="14"/>
        <v>-1.0043813072594716</v>
      </c>
      <c r="BG7">
        <f t="shared" si="15"/>
        <v>-8.6995391441807577</v>
      </c>
      <c r="BH7">
        <f t="shared" si="16"/>
        <v>-0.54702390999999995</v>
      </c>
      <c r="BI7">
        <f t="shared" si="17"/>
        <v>-1.0043813072594716</v>
      </c>
    </row>
    <row r="8" spans="1:62">
      <c r="A8" s="1">
        <v>59.167123287671231</v>
      </c>
      <c r="B8" s="2" t="s">
        <v>40</v>
      </c>
      <c r="C8" s="21">
        <v>15719</v>
      </c>
      <c r="D8" s="4" t="s">
        <v>41</v>
      </c>
      <c r="E8" s="17">
        <f t="shared" si="0"/>
        <v>0</v>
      </c>
      <c r="F8" s="5">
        <v>65.566666666666663</v>
      </c>
      <c r="G8" s="15">
        <v>151</v>
      </c>
      <c r="H8" s="7">
        <v>48.55</v>
      </c>
      <c r="I8" s="7">
        <v>1500</v>
      </c>
      <c r="J8" s="7">
        <v>1870</v>
      </c>
      <c r="K8" s="9">
        <v>0</v>
      </c>
      <c r="L8">
        <f t="shared" si="1"/>
        <v>4</v>
      </c>
      <c r="M8" s="5">
        <v>21.292925748870665</v>
      </c>
      <c r="N8" s="18">
        <v>80.5</v>
      </c>
      <c r="O8" s="11">
        <v>0.81422616714176699</v>
      </c>
      <c r="P8" s="11">
        <v>0.647372317488628</v>
      </c>
      <c r="Q8" s="12">
        <v>1048.951048951049</v>
      </c>
      <c r="R8" s="12">
        <v>1307.6923076923078</v>
      </c>
      <c r="S8" s="7">
        <v>1870</v>
      </c>
      <c r="T8">
        <v>-1.04355</v>
      </c>
      <c r="U8">
        <v>-0.51656000000000002</v>
      </c>
      <c r="V8">
        <f t="shared" si="2"/>
        <v>-1.6713713582999996</v>
      </c>
      <c r="W8">
        <f t="shared" si="3"/>
        <v>-1.88649577</v>
      </c>
      <c r="X8">
        <f t="shared" si="4"/>
        <v>-1.870762237762237</v>
      </c>
      <c r="Y8">
        <f t="shared" si="5"/>
        <v>-0.41904602868295227</v>
      </c>
      <c r="Z8">
        <f t="shared" si="6"/>
        <v>-4.48659796479674</v>
      </c>
      <c r="AA8">
        <v>-1.671371358</v>
      </c>
      <c r="AB8">
        <v>-1.15111276</v>
      </c>
      <c r="AC8">
        <v>-1.88649577</v>
      </c>
      <c r="AD8">
        <v>-4.4865979649999996</v>
      </c>
      <c r="AE8">
        <f t="shared" si="7"/>
        <v>39.564500000000002</v>
      </c>
      <c r="AF8">
        <f t="shared" si="7"/>
        <v>44.834400000000002</v>
      </c>
      <c r="AG8">
        <v>-5.4</v>
      </c>
      <c r="AH8">
        <v>-1.671371358</v>
      </c>
      <c r="AI8">
        <v>-1.15111276</v>
      </c>
      <c r="AJ8">
        <v>-1.88649577</v>
      </c>
      <c r="AK8">
        <v>-4.4865979649999996</v>
      </c>
      <c r="AS8">
        <v>-1.40849</v>
      </c>
      <c r="AT8">
        <v>-0.84192</v>
      </c>
      <c r="AU8">
        <v>2.5459200000000002</v>
      </c>
      <c r="AW8">
        <v>-0.95226</v>
      </c>
      <c r="AX8">
        <v>-0.57035999999999998</v>
      </c>
      <c r="AY8">
        <f t="shared" si="8"/>
        <v>-0.77141639040000021</v>
      </c>
      <c r="AZ8">
        <f t="shared" si="9"/>
        <v>-0.85617692307692206</v>
      </c>
      <c r="BA8">
        <f t="shared" si="10"/>
        <v>0.71315085040129822</v>
      </c>
      <c r="BB8">
        <f t="shared" si="11"/>
        <v>2.6947360118221844</v>
      </c>
      <c r="BD8">
        <f t="shared" si="12"/>
        <v>-1.870762237762237</v>
      </c>
      <c r="BE8">
        <f t="shared" si="13"/>
        <v>-0.41904602868295227</v>
      </c>
      <c r="BF8">
        <f t="shared" si="14"/>
        <v>-1.7603950846800012</v>
      </c>
      <c r="BG8">
        <f t="shared" si="15"/>
        <v>-8.700620605150851</v>
      </c>
      <c r="BH8">
        <f t="shared" si="16"/>
        <v>-0.55440467279999994</v>
      </c>
      <c r="BI8">
        <f t="shared" si="17"/>
        <v>-1.7603950846800012</v>
      </c>
    </row>
    <row r="9" spans="1:62">
      <c r="A9" s="1">
        <v>57.561643835616437</v>
      </c>
      <c r="B9" s="15" t="s">
        <v>40</v>
      </c>
      <c r="C9" s="21">
        <v>16305</v>
      </c>
      <c r="D9" s="17" t="s">
        <v>41</v>
      </c>
      <c r="E9" s="17">
        <f t="shared" si="0"/>
        <v>0</v>
      </c>
      <c r="F9" s="5">
        <v>38.5</v>
      </c>
      <c r="G9" s="7">
        <v>149</v>
      </c>
      <c r="H9" s="7">
        <v>40.6</v>
      </c>
      <c r="I9" s="7">
        <v>1500</v>
      </c>
      <c r="J9" s="7">
        <v>1930</v>
      </c>
      <c r="K9" s="9">
        <v>0</v>
      </c>
      <c r="L9">
        <f t="shared" si="1"/>
        <v>3</v>
      </c>
      <c r="M9" s="5">
        <v>18.287464528624838</v>
      </c>
      <c r="N9" s="18">
        <v>74</v>
      </c>
      <c r="O9" s="11">
        <v>0.407471495170112</v>
      </c>
      <c r="P9" s="11">
        <v>0.63101381370916798</v>
      </c>
      <c r="Q9" s="12">
        <v>1153.8461538461538</v>
      </c>
      <c r="R9" s="12">
        <v>1484.6153846153845</v>
      </c>
      <c r="S9" s="7">
        <v>1930</v>
      </c>
      <c r="T9">
        <v>-0.28793999999999997</v>
      </c>
      <c r="U9">
        <v>-1.2862100000000001</v>
      </c>
      <c r="V9">
        <f t="shared" si="2"/>
        <v>-1.7064896706000003</v>
      </c>
      <c r="W9">
        <f t="shared" si="3"/>
        <v>-1.60359253</v>
      </c>
      <c r="X9">
        <f t="shared" si="4"/>
        <v>-1.1422307692307692</v>
      </c>
      <c r="Y9">
        <f t="shared" si="5"/>
        <v>-1.224430746362775</v>
      </c>
      <c r="Z9">
        <f t="shared" si="6"/>
        <v>-4.7629646153368297</v>
      </c>
      <c r="AA9">
        <v>-1.7064896709999999</v>
      </c>
      <c r="AB9">
        <v>-0.97360638799999999</v>
      </c>
      <c r="AC9">
        <v>-1.60359253</v>
      </c>
      <c r="AD9">
        <v>-4.7629646149999996</v>
      </c>
      <c r="AE9">
        <f t="shared" si="7"/>
        <v>47.120600000000003</v>
      </c>
      <c r="AF9">
        <f t="shared" si="7"/>
        <v>37.137900000000002</v>
      </c>
      <c r="AG9">
        <v>-5.3</v>
      </c>
      <c r="AH9">
        <v>-1.7064896709999999</v>
      </c>
      <c r="AI9">
        <v>-0.97360638799999999</v>
      </c>
      <c r="AJ9">
        <v>-1.60359253</v>
      </c>
      <c r="AK9">
        <v>-4.7629646149999996</v>
      </c>
      <c r="AS9">
        <v>-0.10138999999999999</v>
      </c>
      <c r="AT9">
        <v>-1.20292</v>
      </c>
      <c r="AU9">
        <v>-0.25496000000000002</v>
      </c>
      <c r="AW9">
        <v>-0.11421000000000001</v>
      </c>
      <c r="AX9">
        <v>-1.2576799999999999</v>
      </c>
      <c r="AY9">
        <f t="shared" si="8"/>
        <v>-0.46652284779999986</v>
      </c>
      <c r="AZ9">
        <f t="shared" si="9"/>
        <v>5.9000000000000163E-2</v>
      </c>
      <c r="BA9">
        <f t="shared" si="10"/>
        <v>0.59136041259402727</v>
      </c>
      <c r="BB9">
        <f t="shared" si="11"/>
        <v>4.5713186861295618</v>
      </c>
      <c r="BD9">
        <f t="shared" si="12"/>
        <v>-1.1422307692307692</v>
      </c>
      <c r="BE9">
        <f t="shared" si="13"/>
        <v>-1.224430746362775</v>
      </c>
      <c r="BF9">
        <f t="shared" si="14"/>
        <v>-1.4360114741096508</v>
      </c>
      <c r="BG9">
        <f t="shared" si="15"/>
        <v>-8.7000638277501867</v>
      </c>
      <c r="BH9">
        <f t="shared" si="16"/>
        <v>-0.55041949320000005</v>
      </c>
      <c r="BI9">
        <f t="shared" si="17"/>
        <v>-1.4360114741096508</v>
      </c>
    </row>
    <row r="10" spans="1:62">
      <c r="A10" s="1">
        <v>57.454794520547942</v>
      </c>
      <c r="B10" s="15" t="s">
        <v>40</v>
      </c>
      <c r="C10" s="21">
        <v>16344</v>
      </c>
      <c r="D10" s="17" t="s">
        <v>41</v>
      </c>
      <c r="E10" s="17">
        <f t="shared" si="0"/>
        <v>0</v>
      </c>
      <c r="F10" s="5">
        <v>48.733333333333334</v>
      </c>
      <c r="G10" s="7">
        <v>153</v>
      </c>
      <c r="H10" s="7">
        <v>48.8</v>
      </c>
      <c r="I10" s="7">
        <v>1500</v>
      </c>
      <c r="J10" s="7">
        <v>1740</v>
      </c>
      <c r="K10" s="9">
        <v>0</v>
      </c>
      <c r="L10">
        <f t="shared" si="1"/>
        <v>3</v>
      </c>
      <c r="M10" s="5">
        <v>20.846682899739417</v>
      </c>
      <c r="N10" s="22">
        <v>81</v>
      </c>
      <c r="O10" s="11">
        <v>0.61201393627303902</v>
      </c>
      <c r="P10" s="11">
        <v>0.639558575921788</v>
      </c>
      <c r="Q10" s="12">
        <v>1041.6666666666667</v>
      </c>
      <c r="R10" s="12">
        <v>1208.3333333333335</v>
      </c>
      <c r="S10" s="7">
        <v>1740</v>
      </c>
      <c r="T10">
        <v>-1.47146</v>
      </c>
      <c r="U10">
        <v>-0.64242999999999995</v>
      </c>
      <c r="V10">
        <f t="shared" si="2"/>
        <v>-3.8029581585999996</v>
      </c>
      <c r="W10">
        <f t="shared" si="3"/>
        <v>-2.5786661500000001</v>
      </c>
      <c r="X10">
        <f t="shared" si="4"/>
        <v>-2.2213333333333329</v>
      </c>
      <c r="Y10">
        <f t="shared" si="5"/>
        <v>-0.46683737024221372</v>
      </c>
      <c r="Z10">
        <f t="shared" si="6"/>
        <v>-6.0210135683506287</v>
      </c>
      <c r="AA10">
        <v>-3.8029581590000001</v>
      </c>
      <c r="AB10">
        <v>-1.5738321770000001</v>
      </c>
      <c r="AC10">
        <v>-2.5786661500000001</v>
      </c>
      <c r="AD10">
        <v>-6.0210135679999999</v>
      </c>
      <c r="AE10">
        <f t="shared" si="7"/>
        <v>35.285399999999996</v>
      </c>
      <c r="AF10">
        <f t="shared" si="7"/>
        <v>43.575699999999998</v>
      </c>
      <c r="AG10">
        <v>-5.2</v>
      </c>
      <c r="AH10">
        <v>-3.8029581590000001</v>
      </c>
      <c r="AI10">
        <v>-1.5738321770000001</v>
      </c>
      <c r="AJ10">
        <v>-2.5786661500000001</v>
      </c>
      <c r="AK10">
        <v>-6.0210135679999999</v>
      </c>
      <c r="AS10">
        <v>-1.5273399999999999</v>
      </c>
      <c r="AT10">
        <v>-0.74724000000000002</v>
      </c>
      <c r="AU10">
        <v>1.1445399999999999</v>
      </c>
      <c r="AW10">
        <v>-1.2803100000000001</v>
      </c>
      <c r="AX10">
        <v>-0.65939000000000003</v>
      </c>
      <c r="AY10">
        <f t="shared" si="8"/>
        <v>-1.7318429575000005</v>
      </c>
      <c r="AZ10">
        <f t="shared" si="9"/>
        <v>-1.1679749999999984</v>
      </c>
      <c r="BA10">
        <f t="shared" si="10"/>
        <v>0.71130106881968469</v>
      </c>
      <c r="BB10">
        <f t="shared" si="11"/>
        <v>1.9363744240899112</v>
      </c>
      <c r="BD10">
        <f t="shared" si="12"/>
        <v>-2.2213333333333329</v>
      </c>
      <c r="BE10">
        <f t="shared" si="13"/>
        <v>-0.46683737024221372</v>
      </c>
      <c r="BF10">
        <f t="shared" si="14"/>
        <v>-3.4666723247058782</v>
      </c>
      <c r="BG10">
        <f t="shared" si="15"/>
        <v>-8.702129694675893</v>
      </c>
      <c r="BH10">
        <f t="shared" si="16"/>
        <v>-0.56288550199999998</v>
      </c>
      <c r="BI10">
        <f t="shared" si="17"/>
        <v>-3.4666723247058782</v>
      </c>
    </row>
    <row r="11" spans="1:62">
      <c r="A11" s="1">
        <v>55.134246575342466</v>
      </c>
      <c r="B11" s="15" t="s">
        <v>40</v>
      </c>
      <c r="C11" s="16">
        <v>17191</v>
      </c>
      <c r="D11" s="17" t="s">
        <v>42</v>
      </c>
      <c r="E11" s="17">
        <f t="shared" si="0"/>
        <v>1</v>
      </c>
      <c r="F11" s="5">
        <v>7.5</v>
      </c>
      <c r="G11" s="7">
        <v>164.5</v>
      </c>
      <c r="H11" s="7">
        <v>65</v>
      </c>
      <c r="I11" s="7">
        <v>1500</v>
      </c>
      <c r="J11" s="7">
        <v>1620</v>
      </c>
      <c r="K11" s="9">
        <v>0</v>
      </c>
      <c r="L11">
        <f t="shared" si="1"/>
        <v>1</v>
      </c>
      <c r="M11" s="5">
        <v>24.020472833769087</v>
      </c>
      <c r="N11" s="18">
        <v>87</v>
      </c>
      <c r="O11" s="11">
        <v>0.633051957001176</v>
      </c>
      <c r="P11" s="11">
        <v>0.88752033677745001</v>
      </c>
      <c r="Q11" s="12">
        <v>872.09302325581393</v>
      </c>
      <c r="R11" s="12">
        <v>941.8604651162791</v>
      </c>
      <c r="S11" s="7">
        <v>1620</v>
      </c>
      <c r="T11">
        <v>-2.6902300000000001</v>
      </c>
      <c r="U11">
        <v>0.13829</v>
      </c>
      <c r="V11">
        <f t="shared" si="2"/>
        <v>-5.5108161338999997</v>
      </c>
      <c r="W11">
        <f t="shared" si="3"/>
        <v>-3.4712573399999997</v>
      </c>
      <c r="X11">
        <f t="shared" si="4"/>
        <v>-3.383</v>
      </c>
      <c r="Y11">
        <f t="shared" si="5"/>
        <v>0.34131659907059264</v>
      </c>
      <c r="Z11">
        <f t="shared" si="6"/>
        <v>-7.4036770302317052</v>
      </c>
      <c r="AA11">
        <v>-5.5108161339999997</v>
      </c>
      <c r="AB11">
        <v>-2.1243875189999999</v>
      </c>
      <c r="AC11">
        <v>-3.4712573400000002</v>
      </c>
      <c r="AD11">
        <v>-7.4036770299999999</v>
      </c>
      <c r="AE11">
        <f t="shared" si="7"/>
        <v>23.0977</v>
      </c>
      <c r="AF11">
        <f t="shared" si="7"/>
        <v>51.382899999999999</v>
      </c>
      <c r="AG11">
        <v>-5.0999999999999996</v>
      </c>
      <c r="AH11">
        <v>-5.5108161339999997</v>
      </c>
      <c r="AI11">
        <v>-2.1243875189999999</v>
      </c>
      <c r="AJ11">
        <v>-3.4712573400000002</v>
      </c>
      <c r="AK11">
        <v>-7.4036770299999999</v>
      </c>
      <c r="AS11">
        <v>-2.92076</v>
      </c>
      <c r="AT11">
        <v>3.7179999999999998E-2</v>
      </c>
      <c r="AU11">
        <v>0.14283000000000001</v>
      </c>
      <c r="AW11">
        <v>-2.6543199999999998</v>
      </c>
      <c r="AX11">
        <v>-5.9520000000000003E-2</v>
      </c>
      <c r="AY11">
        <f t="shared" si="8"/>
        <v>-3.4696114927999999</v>
      </c>
      <c r="AZ11">
        <f t="shared" si="9"/>
        <v>-2.5917395348837209</v>
      </c>
      <c r="BA11">
        <f t="shared" si="10"/>
        <v>0.83033903012721599</v>
      </c>
      <c r="BB11">
        <f t="shared" si="11"/>
        <v>-1.1764782618562086</v>
      </c>
      <c r="BD11">
        <f t="shared" si="12"/>
        <v>-3.383</v>
      </c>
      <c r="BE11">
        <f t="shared" si="13"/>
        <v>0.34131659907059264</v>
      </c>
      <c r="BF11">
        <f t="shared" si="14"/>
        <v>-5.6790679576974519</v>
      </c>
      <c r="BG11">
        <f t="shared" si="15"/>
        <v>-8.7043747343760511</v>
      </c>
      <c r="BH11">
        <f t="shared" si="16"/>
        <v>-0.57441795559999997</v>
      </c>
      <c r="BI11">
        <f t="shared" si="17"/>
        <v>-5.6790679576974519</v>
      </c>
    </row>
    <row r="12" spans="1:62">
      <c r="A12" s="1">
        <v>53.282191780821918</v>
      </c>
      <c r="B12" s="7" t="s">
        <v>40</v>
      </c>
      <c r="C12" s="16">
        <v>17867</v>
      </c>
      <c r="D12" s="17" t="s">
        <v>41</v>
      </c>
      <c r="E12" s="17">
        <f t="shared" si="0"/>
        <v>0</v>
      </c>
      <c r="F12" s="5">
        <v>8.9</v>
      </c>
      <c r="G12" s="7">
        <v>144</v>
      </c>
      <c r="H12" s="7">
        <v>58.9</v>
      </c>
      <c r="I12" s="7">
        <v>1500</v>
      </c>
      <c r="J12" s="7">
        <v>1790</v>
      </c>
      <c r="K12" s="9">
        <v>0</v>
      </c>
      <c r="L12">
        <f t="shared" si="1"/>
        <v>1</v>
      </c>
      <c r="M12" s="5">
        <v>28.404706790123456</v>
      </c>
      <c r="N12" s="18">
        <v>80</v>
      </c>
      <c r="O12" s="11">
        <v>0.46945373174122401</v>
      </c>
      <c r="P12" s="11">
        <v>0.64277328678599599</v>
      </c>
      <c r="Q12" s="12">
        <v>980.39215686274508</v>
      </c>
      <c r="R12" s="12">
        <v>1169.9346405228757</v>
      </c>
      <c r="S12" s="7">
        <v>1790</v>
      </c>
      <c r="T12">
        <v>-1.6781900000000001</v>
      </c>
      <c r="U12">
        <v>0.42005999999999999</v>
      </c>
      <c r="V12">
        <f t="shared" si="2"/>
        <v>-0.53043306149999925</v>
      </c>
      <c r="W12">
        <f t="shared" si="3"/>
        <v>-1.8492995900000002</v>
      </c>
      <c r="X12">
        <f t="shared" si="4"/>
        <v>-2.4319542483660133</v>
      </c>
      <c r="Y12">
        <f t="shared" si="5"/>
        <v>0.70856250000000021</v>
      </c>
      <c r="Z12">
        <f t="shared" si="6"/>
        <v>-2.3310332179738551</v>
      </c>
      <c r="AA12">
        <v>-0.53043306099999998</v>
      </c>
      <c r="AB12">
        <v>-1.1337562510000001</v>
      </c>
      <c r="AC12">
        <v>-1.84929959</v>
      </c>
      <c r="AD12">
        <v>-2.331033218</v>
      </c>
      <c r="AE12">
        <f t="shared" si="7"/>
        <v>33.2181</v>
      </c>
      <c r="AF12">
        <f t="shared" si="7"/>
        <v>54.200600000000001</v>
      </c>
      <c r="AG12">
        <v>-5</v>
      </c>
      <c r="AH12">
        <v>-0.53043306099999998</v>
      </c>
      <c r="AI12">
        <v>-1.1337562510000001</v>
      </c>
      <c r="AJ12">
        <v>-1.84929959</v>
      </c>
      <c r="AK12">
        <v>-2.331033218</v>
      </c>
      <c r="AS12">
        <v>-1.5411600000000001</v>
      </c>
      <c r="AT12">
        <v>0.45097999999999999</v>
      </c>
      <c r="AU12">
        <v>0.19123999999999999</v>
      </c>
      <c r="AW12">
        <v>-1.5731599999999999</v>
      </c>
      <c r="AX12">
        <v>0.37985999999999998</v>
      </c>
      <c r="AY12">
        <f t="shared" si="8"/>
        <v>3.8529262999999925E-2</v>
      </c>
      <c r="AZ12">
        <f t="shared" si="9"/>
        <v>-1.5174006535947719</v>
      </c>
      <c r="BA12">
        <f t="shared" si="10"/>
        <v>0.82538194444444435</v>
      </c>
      <c r="BB12">
        <f t="shared" si="11"/>
        <v>1.4054377587524494</v>
      </c>
      <c r="BD12">
        <f t="shared" si="12"/>
        <v>-2.4319542483660133</v>
      </c>
      <c r="BE12">
        <f t="shared" si="13"/>
        <v>0.70856250000000021</v>
      </c>
      <c r="BF12">
        <f t="shared" si="14"/>
        <v>-0.20416472835784383</v>
      </c>
      <c r="BG12">
        <f t="shared" si="15"/>
        <v>-8.6996034211491011</v>
      </c>
      <c r="BH12">
        <f t="shared" si="16"/>
        <v>-0.55453656159999998</v>
      </c>
      <c r="BI12">
        <f t="shared" si="17"/>
        <v>-0.20416472835784383</v>
      </c>
    </row>
    <row r="13" spans="1:62">
      <c r="A13" s="1">
        <v>47.487671232876714</v>
      </c>
      <c r="B13" s="2" t="s">
        <v>40</v>
      </c>
      <c r="C13" s="21">
        <v>19982</v>
      </c>
      <c r="D13" s="4" t="s">
        <v>41</v>
      </c>
      <c r="E13" s="17">
        <f t="shared" si="0"/>
        <v>0</v>
      </c>
      <c r="F13" s="5">
        <v>64.400000000000006</v>
      </c>
      <c r="G13" s="15">
        <v>163</v>
      </c>
      <c r="H13" s="7">
        <v>50.81</v>
      </c>
      <c r="I13" s="7">
        <v>1500</v>
      </c>
      <c r="J13" s="7">
        <v>1760</v>
      </c>
      <c r="K13" s="9">
        <v>0</v>
      </c>
      <c r="L13">
        <f t="shared" si="1"/>
        <v>4</v>
      </c>
      <c r="M13" s="5">
        <v>19.123790884113063</v>
      </c>
      <c r="N13" s="18">
        <v>71</v>
      </c>
      <c r="O13" s="11">
        <v>0.53662352323024298</v>
      </c>
      <c r="P13" s="11">
        <v>0.74395160277838301</v>
      </c>
      <c r="Q13" s="12">
        <v>986.84210526315792</v>
      </c>
      <c r="R13" s="12">
        <v>1157.8947368421052</v>
      </c>
      <c r="S13" s="7">
        <v>1760</v>
      </c>
      <c r="T13">
        <v>-1.7278199999999999</v>
      </c>
      <c r="U13">
        <v>-1.2675399999999999</v>
      </c>
      <c r="V13">
        <f t="shared" si="2"/>
        <v>-7.1853883045999991</v>
      </c>
      <c r="W13">
        <f t="shared" si="3"/>
        <v>-3.5139113599999998</v>
      </c>
      <c r="X13">
        <f t="shared" si="4"/>
        <v>-2.4666842105263154</v>
      </c>
      <c r="Y13">
        <f t="shared" si="5"/>
        <v>-1.2359458767736831</v>
      </c>
      <c r="Z13">
        <f t="shared" si="6"/>
        <v>-9.9125318779238718</v>
      </c>
      <c r="AA13">
        <v>-7.185388305</v>
      </c>
      <c r="AB13">
        <v>-2.142378361</v>
      </c>
      <c r="AC13">
        <v>-3.5139113599999998</v>
      </c>
      <c r="AD13">
        <v>-9.9125318779999994</v>
      </c>
      <c r="AE13">
        <f t="shared" si="7"/>
        <v>32.721800000000002</v>
      </c>
      <c r="AF13">
        <f t="shared" si="7"/>
        <v>37.324600000000004</v>
      </c>
      <c r="AG13">
        <v>-4.9000000000000004</v>
      </c>
      <c r="AH13">
        <v>-7.185388305</v>
      </c>
      <c r="AI13">
        <v>-2.142378361</v>
      </c>
      <c r="AJ13">
        <v>-3.5139113599999998</v>
      </c>
      <c r="AK13">
        <v>-9.9125318779999994</v>
      </c>
      <c r="AS13">
        <v>-1.7589300000000001</v>
      </c>
      <c r="AT13">
        <v>-1.30968</v>
      </c>
      <c r="AU13">
        <v>0.25818000000000002</v>
      </c>
      <c r="AW13">
        <v>-1.8050900000000001</v>
      </c>
      <c r="AX13">
        <v>-1.5647</v>
      </c>
      <c r="AY13">
        <f t="shared" si="8"/>
        <v>-5.0601601087999999</v>
      </c>
      <c r="AZ13">
        <f t="shared" si="9"/>
        <v>-1.5264684210526314</v>
      </c>
      <c r="BA13">
        <f t="shared" si="10"/>
        <v>0.57196997704091224</v>
      </c>
      <c r="BB13">
        <f t="shared" si="11"/>
        <v>0.68769434838364618</v>
      </c>
      <c r="BD13">
        <f t="shared" si="12"/>
        <v>-2.4666842105263154</v>
      </c>
      <c r="BE13">
        <f t="shared" si="13"/>
        <v>-1.2359458767736831</v>
      </c>
      <c r="BF13">
        <f t="shared" si="14"/>
        <v>-7.2803856690385276</v>
      </c>
      <c r="BG13">
        <f t="shared" si="15"/>
        <v>-8.7052832170631032</v>
      </c>
      <c r="BH13">
        <f t="shared" si="16"/>
        <v>-0.57405704239999999</v>
      </c>
      <c r="BI13">
        <f t="shared" si="17"/>
        <v>-7.2803856690385276</v>
      </c>
    </row>
    <row r="14" spans="1:62">
      <c r="A14" s="1">
        <v>46.778082191780825</v>
      </c>
      <c r="B14" s="15" t="s">
        <v>40</v>
      </c>
      <c r="C14" s="16">
        <v>20241</v>
      </c>
      <c r="D14" s="17" t="s">
        <v>41</v>
      </c>
      <c r="E14" s="17">
        <f t="shared" si="0"/>
        <v>0</v>
      </c>
      <c r="F14" s="5">
        <v>4.4000000000000004</v>
      </c>
      <c r="G14" s="7">
        <v>153.5</v>
      </c>
      <c r="H14" s="7">
        <v>42.55</v>
      </c>
      <c r="I14" s="7">
        <v>1500</v>
      </c>
      <c r="J14" s="7">
        <v>1630</v>
      </c>
      <c r="K14" s="9">
        <v>0</v>
      </c>
      <c r="L14">
        <f t="shared" si="1"/>
        <v>1</v>
      </c>
      <c r="M14" s="5">
        <v>18.0585470402869</v>
      </c>
      <c r="N14" s="18">
        <v>74</v>
      </c>
      <c r="O14" s="11">
        <v>0.377109080198827</v>
      </c>
      <c r="P14" s="11">
        <v>0.847411633069027</v>
      </c>
      <c r="Q14" s="12">
        <v>1111.1111111111111</v>
      </c>
      <c r="R14" s="12">
        <v>1207.4074074074074</v>
      </c>
      <c r="S14" s="7">
        <v>1630</v>
      </c>
      <c r="T14">
        <v>-1.4590099999999999</v>
      </c>
      <c r="U14">
        <v>-1.49153</v>
      </c>
      <c r="V14">
        <f t="shared" si="2"/>
        <v>-7.0070872000999991</v>
      </c>
      <c r="W14">
        <f t="shared" si="3"/>
        <v>-3.3660932999999997</v>
      </c>
      <c r="X14">
        <f t="shared" si="4"/>
        <v>-2.1248518518518518</v>
      </c>
      <c r="Y14">
        <f t="shared" si="5"/>
        <v>-1.2615153794735212</v>
      </c>
      <c r="Z14">
        <f t="shared" si="6"/>
        <v>-8.6927799975769062</v>
      </c>
      <c r="AA14">
        <v>-7.0070872</v>
      </c>
      <c r="AB14">
        <v>-2.050657486</v>
      </c>
      <c r="AC14">
        <v>-3.3660933000000002</v>
      </c>
      <c r="AD14">
        <v>-8.6927799980000007</v>
      </c>
      <c r="AE14">
        <f t="shared" si="7"/>
        <v>35.4099</v>
      </c>
      <c r="AF14">
        <f t="shared" si="7"/>
        <v>35.084699999999998</v>
      </c>
      <c r="AG14">
        <v>-4.8</v>
      </c>
      <c r="AH14">
        <v>-7.0070872</v>
      </c>
      <c r="AI14">
        <v>-2.050657486</v>
      </c>
      <c r="AJ14">
        <v>-3.3660933000000002</v>
      </c>
      <c r="AK14">
        <v>-8.6927799980000007</v>
      </c>
      <c r="AS14">
        <v>-1.3424</v>
      </c>
      <c r="AT14">
        <v>-1.34127</v>
      </c>
      <c r="AU14">
        <v>-1.5118</v>
      </c>
      <c r="AW14">
        <v>-1.1269899999999999</v>
      </c>
      <c r="AX14">
        <v>-1.44693</v>
      </c>
      <c r="AY14">
        <f t="shared" si="8"/>
        <v>-3.2305355068999999</v>
      </c>
      <c r="AZ14">
        <f t="shared" si="9"/>
        <v>-0.8986703703703709</v>
      </c>
      <c r="BA14">
        <f t="shared" si="10"/>
        <v>0.58756953898715103</v>
      </c>
      <c r="BB14">
        <f t="shared" si="11"/>
        <v>2.2472448621297585</v>
      </c>
      <c r="BD14">
        <f t="shared" si="12"/>
        <v>-2.1248518518518518</v>
      </c>
      <c r="BE14">
        <f t="shared" si="13"/>
        <v>-1.2615153794735212</v>
      </c>
      <c r="BF14">
        <f t="shared" si="14"/>
        <v>-5.8736238013146815</v>
      </c>
      <c r="BG14">
        <f t="shared" si="15"/>
        <v>-8.7040175001987308</v>
      </c>
      <c r="BH14">
        <f t="shared" si="16"/>
        <v>-0.57208735799999999</v>
      </c>
      <c r="BI14">
        <f t="shared" si="17"/>
        <v>-5.8736238013146815</v>
      </c>
    </row>
    <row r="15" spans="1:62">
      <c r="A15" s="1">
        <v>46.482191780821921</v>
      </c>
      <c r="B15" s="15" t="s">
        <v>43</v>
      </c>
      <c r="C15" s="16">
        <v>20349</v>
      </c>
      <c r="D15" s="17" t="s">
        <v>41</v>
      </c>
      <c r="E15" s="17">
        <f t="shared" si="0"/>
        <v>0</v>
      </c>
      <c r="F15" s="5">
        <v>6.9</v>
      </c>
      <c r="G15" s="7">
        <v>157</v>
      </c>
      <c r="H15" s="7">
        <v>42.95</v>
      </c>
      <c r="I15" s="7">
        <v>1500</v>
      </c>
      <c r="J15" s="7">
        <v>1740</v>
      </c>
      <c r="K15" s="9">
        <v>0</v>
      </c>
      <c r="L15">
        <f t="shared" si="1"/>
        <v>1</v>
      </c>
      <c r="M15" s="5">
        <v>17.424641973305206</v>
      </c>
      <c r="N15" s="18">
        <v>65</v>
      </c>
      <c r="O15" s="11">
        <v>0.50221511167307797</v>
      </c>
      <c r="P15" s="11">
        <v>0.70228219786215595</v>
      </c>
      <c r="Q15" s="12">
        <v>1094.8905109489051</v>
      </c>
      <c r="R15" s="12">
        <v>1270.0729927007299</v>
      </c>
      <c r="S15" s="7">
        <v>1740</v>
      </c>
      <c r="T15">
        <v>-1.2280500000000001</v>
      </c>
      <c r="U15">
        <v>-1.89835</v>
      </c>
      <c r="V15">
        <f t="shared" si="2"/>
        <v>-7.6749426665000007</v>
      </c>
      <c r="W15">
        <f t="shared" si="3"/>
        <v>-3.4420963999999996</v>
      </c>
      <c r="X15">
        <f t="shared" si="4"/>
        <v>-1.9381824817518247</v>
      </c>
      <c r="Y15">
        <f t="shared" si="5"/>
        <v>-1.8052080003245563</v>
      </c>
      <c r="Z15">
        <f t="shared" si="6"/>
        <v>-10.055598743065559</v>
      </c>
      <c r="AA15">
        <v>-7.6749426669999998</v>
      </c>
      <c r="AB15">
        <v>-2.0948084960000002</v>
      </c>
      <c r="AC15">
        <v>-3.4420964000000001</v>
      </c>
      <c r="AD15">
        <v>-10.055598740000001</v>
      </c>
      <c r="AE15">
        <f t="shared" si="7"/>
        <v>37.719499999999996</v>
      </c>
      <c r="AF15">
        <f t="shared" si="7"/>
        <v>31.016500000000001</v>
      </c>
      <c r="AG15">
        <v>-4.7</v>
      </c>
      <c r="AH15">
        <v>-7.6749426669999998</v>
      </c>
      <c r="AI15">
        <v>-2.0948084960000002</v>
      </c>
      <c r="AJ15">
        <v>-3.4420964000000001</v>
      </c>
      <c r="AK15">
        <v>-10.055598740000001</v>
      </c>
      <c r="AS15">
        <v>-1.19556</v>
      </c>
      <c r="AT15">
        <v>-1.9114</v>
      </c>
      <c r="AU15">
        <v>0.19961999999999999</v>
      </c>
      <c r="AW15">
        <v>-1.1291</v>
      </c>
      <c r="AX15">
        <v>-2.0502699999999998</v>
      </c>
      <c r="AY15">
        <f t="shared" si="8"/>
        <v>-4.6525350968999994</v>
      </c>
      <c r="AZ15">
        <f t="shared" si="9"/>
        <v>-0.7835306569343059</v>
      </c>
      <c r="BA15">
        <f t="shared" si="10"/>
        <v>0.47735207107793415</v>
      </c>
      <c r="BB15">
        <f t="shared" si="11"/>
        <v>2.2227715114034696</v>
      </c>
      <c r="BD15">
        <f t="shared" si="12"/>
        <v>-1.9381824817518247</v>
      </c>
      <c r="BE15">
        <f t="shared" si="13"/>
        <v>-1.8052080003245563</v>
      </c>
      <c r="BF15">
        <f t="shared" si="14"/>
        <v>-6.9916843138324749</v>
      </c>
      <c r="BG15">
        <f t="shared" si="15"/>
        <v>-8.7048365706074655</v>
      </c>
      <c r="BH15">
        <f t="shared" si="16"/>
        <v>-0.57277022599999994</v>
      </c>
      <c r="BI15">
        <f t="shared" si="17"/>
        <v>-6.9916843138324749</v>
      </c>
    </row>
    <row r="16" spans="1:62">
      <c r="A16" s="1">
        <v>43.860273972602741</v>
      </c>
      <c r="B16" s="2" t="s">
        <v>40</v>
      </c>
      <c r="C16" s="21">
        <v>21306</v>
      </c>
      <c r="D16" s="4" t="s">
        <v>41</v>
      </c>
      <c r="E16" s="17">
        <f t="shared" si="0"/>
        <v>0</v>
      </c>
      <c r="F16" s="5">
        <v>75.099999999999994</v>
      </c>
      <c r="G16" s="7">
        <v>154</v>
      </c>
      <c r="H16" s="7">
        <v>44</v>
      </c>
      <c r="I16" s="7">
        <v>1500</v>
      </c>
      <c r="J16" s="7">
        <v>1700</v>
      </c>
      <c r="K16" s="9">
        <v>0</v>
      </c>
      <c r="L16">
        <f t="shared" si="1"/>
        <v>4</v>
      </c>
      <c r="M16" s="5">
        <v>18.55287569573284</v>
      </c>
      <c r="N16" s="18">
        <v>76</v>
      </c>
      <c r="O16" s="11">
        <v>0.41467907404633197</v>
      </c>
      <c r="P16" s="11">
        <v>0.72541096302544905</v>
      </c>
      <c r="Q16" s="12">
        <v>1094.8905109489051</v>
      </c>
      <c r="R16" s="12">
        <v>1240.8759124087589</v>
      </c>
      <c r="S16" s="7">
        <v>1700</v>
      </c>
      <c r="T16">
        <v>-1.3213699999999999</v>
      </c>
      <c r="U16">
        <v>-1.26484</v>
      </c>
      <c r="V16">
        <f t="shared" si="2"/>
        <v>-5.6082758220999995</v>
      </c>
      <c r="W16">
        <f t="shared" si="3"/>
        <v>-2.9671179099999998</v>
      </c>
      <c r="X16">
        <f t="shared" si="4"/>
        <v>-2.0365766423357661</v>
      </c>
      <c r="Y16">
        <f t="shared" si="5"/>
        <v>-1.0834341372912792</v>
      </c>
      <c r="Z16">
        <f t="shared" si="6"/>
        <v>-7.6704339641332231</v>
      </c>
      <c r="AA16">
        <v>-5.6082758220000004</v>
      </c>
      <c r="AB16">
        <v>-1.807885357</v>
      </c>
      <c r="AC16">
        <v>-2.9671179099999998</v>
      </c>
      <c r="AD16">
        <v>-7.6704339639999999</v>
      </c>
      <c r="AE16">
        <f t="shared" si="7"/>
        <v>36.786299999999997</v>
      </c>
      <c r="AF16">
        <f t="shared" si="7"/>
        <v>37.351600000000005</v>
      </c>
      <c r="AG16">
        <v>-4.5999999999999996</v>
      </c>
      <c r="AH16">
        <v>-5.6082758220000004</v>
      </c>
      <c r="AI16">
        <v>-1.807885357</v>
      </c>
      <c r="AJ16">
        <v>-2.9671179099999998</v>
      </c>
      <c r="AK16">
        <v>-7.6704339639999999</v>
      </c>
      <c r="AS16">
        <v>-1.17137</v>
      </c>
      <c r="AT16">
        <v>-1.1631899999999999</v>
      </c>
      <c r="AU16">
        <v>-0.65732999999999997</v>
      </c>
      <c r="AW16">
        <v>-1.05915</v>
      </c>
      <c r="AX16">
        <v>-1.2506900000000001</v>
      </c>
      <c r="AY16">
        <f t="shared" si="8"/>
        <v>-2.6142247332999999</v>
      </c>
      <c r="AZ16">
        <f t="shared" si="9"/>
        <v>-0.86677153284671515</v>
      </c>
      <c r="BA16">
        <f t="shared" si="10"/>
        <v>0.61791562152133572</v>
      </c>
      <c r="BB16">
        <f t="shared" si="11"/>
        <v>2.4076366183164257</v>
      </c>
      <c r="BD16">
        <f t="shared" si="12"/>
        <v>-2.0365766423357661</v>
      </c>
      <c r="BE16">
        <f t="shared" si="13"/>
        <v>-1.0834341372912792</v>
      </c>
      <c r="BF16">
        <f t="shared" si="14"/>
        <v>-4.8527121842385821</v>
      </c>
      <c r="BG16">
        <f t="shared" si="15"/>
        <v>-8.7031641048568034</v>
      </c>
      <c r="BH16">
        <f t="shared" si="16"/>
        <v>-0.56729631439999995</v>
      </c>
      <c r="BI16">
        <f t="shared" si="17"/>
        <v>-4.8527121842385821</v>
      </c>
    </row>
    <row r="17" spans="1:61">
      <c r="A17" s="1">
        <v>41.232876712328768</v>
      </c>
      <c r="B17" s="15" t="s">
        <v>40</v>
      </c>
      <c r="C17" s="21">
        <v>22265</v>
      </c>
      <c r="D17" s="17" t="s">
        <v>41</v>
      </c>
      <c r="E17" s="17">
        <f t="shared" si="0"/>
        <v>0</v>
      </c>
      <c r="F17" s="5">
        <v>48</v>
      </c>
      <c r="G17" s="7">
        <v>160</v>
      </c>
      <c r="H17" s="7">
        <v>61.62</v>
      </c>
      <c r="I17" s="7">
        <v>1500</v>
      </c>
      <c r="J17" s="7">
        <v>1920</v>
      </c>
      <c r="K17" s="9">
        <v>0</v>
      </c>
      <c r="L17">
        <f t="shared" si="1"/>
        <v>3</v>
      </c>
      <c r="M17" s="5">
        <v>24.0703125</v>
      </c>
      <c r="N17" s="22">
        <v>83.5</v>
      </c>
      <c r="O17" s="11">
        <v>0.52850204136012402</v>
      </c>
      <c r="P17" s="11">
        <v>0.74614663426972805</v>
      </c>
      <c r="Q17" s="12">
        <v>909.09090909090912</v>
      </c>
      <c r="R17" s="12">
        <v>1163.6363636363637</v>
      </c>
      <c r="S17" s="7">
        <v>1920</v>
      </c>
      <c r="T17">
        <v>-1.6698299999999999</v>
      </c>
      <c r="U17">
        <v>0.17815</v>
      </c>
      <c r="V17">
        <f t="shared" si="2"/>
        <v>-1.4247418370999991</v>
      </c>
      <c r="W17">
        <f t="shared" si="3"/>
        <v>-2.0671943199999996</v>
      </c>
      <c r="X17">
        <f t="shared" si="4"/>
        <v>-2.5284545454545446</v>
      </c>
      <c r="Y17">
        <f t="shared" si="5"/>
        <v>0.1778906250000003</v>
      </c>
      <c r="Z17">
        <f t="shared" si="6"/>
        <v>-4.7355354031818129</v>
      </c>
      <c r="AA17">
        <v>-1.424741837</v>
      </c>
      <c r="AB17">
        <v>-1.2656620160000001</v>
      </c>
      <c r="AC17">
        <v>-2.06719432</v>
      </c>
      <c r="AD17">
        <v>-4.7355354030000001</v>
      </c>
      <c r="AE17">
        <f t="shared" si="7"/>
        <v>33.301699999999997</v>
      </c>
      <c r="AF17">
        <f t="shared" si="7"/>
        <v>51.781500000000001</v>
      </c>
      <c r="AG17">
        <v>-4.5000000000000098</v>
      </c>
      <c r="AH17">
        <v>-1.424741837</v>
      </c>
      <c r="AI17">
        <v>-1.2656620160000001</v>
      </c>
      <c r="AJ17">
        <v>-2.06719432</v>
      </c>
      <c r="AK17">
        <v>-4.7355354030000001</v>
      </c>
      <c r="AS17">
        <v>-1.6964699999999999</v>
      </c>
      <c r="AT17">
        <v>0.14926</v>
      </c>
      <c r="AU17">
        <v>0.12606999999999999</v>
      </c>
      <c r="AW17">
        <v>-1.88062</v>
      </c>
      <c r="AX17">
        <v>-0.13031999999999999</v>
      </c>
      <c r="AY17">
        <f t="shared" si="8"/>
        <v>-1.8639682748000006</v>
      </c>
      <c r="AZ17">
        <f t="shared" si="9"/>
        <v>-1.8145727272727266</v>
      </c>
      <c r="BA17">
        <f t="shared" si="10"/>
        <v>0.79238437499999992</v>
      </c>
      <c r="BB17">
        <f t="shared" si="11"/>
        <v>0.59688379478125198</v>
      </c>
      <c r="BD17">
        <f t="shared" si="12"/>
        <v>-2.5284545454545446</v>
      </c>
      <c r="BE17">
        <f t="shared" si="13"/>
        <v>0.1778906250000003</v>
      </c>
      <c r="BF17">
        <f t="shared" si="14"/>
        <v>-2.516628071051132</v>
      </c>
      <c r="BG17">
        <f t="shared" si="15"/>
        <v>-8.7014942618281239</v>
      </c>
      <c r="BH17">
        <f t="shared" si="16"/>
        <v>-0.55707848279999994</v>
      </c>
      <c r="BI17">
        <f t="shared" si="17"/>
        <v>-2.516628071051132</v>
      </c>
    </row>
    <row r="18" spans="1:61">
      <c r="A18" s="1">
        <v>36.334246575342469</v>
      </c>
      <c r="B18" s="15" t="s">
        <v>40</v>
      </c>
      <c r="C18" s="21">
        <v>24053</v>
      </c>
      <c r="D18" s="17" t="s">
        <v>41</v>
      </c>
      <c r="E18" s="17">
        <f t="shared" si="0"/>
        <v>0</v>
      </c>
      <c r="F18" s="5">
        <v>50.166666666666664</v>
      </c>
      <c r="G18" s="7">
        <v>155</v>
      </c>
      <c r="H18" s="7">
        <v>53.65</v>
      </c>
      <c r="I18" s="7">
        <v>1500</v>
      </c>
      <c r="J18" s="7">
        <v>1620</v>
      </c>
      <c r="K18" s="9">
        <v>0</v>
      </c>
      <c r="L18">
        <f t="shared" si="1"/>
        <v>3</v>
      </c>
      <c r="M18" s="5">
        <v>22.330905306971907</v>
      </c>
      <c r="N18" s="22">
        <v>70</v>
      </c>
      <c r="O18" s="11">
        <v>0.43068475690727198</v>
      </c>
      <c r="P18" s="11">
        <v>0.82084849750403199</v>
      </c>
      <c r="Q18" s="12">
        <v>986.84210526315792</v>
      </c>
      <c r="R18" s="12">
        <v>1065.7894736842104</v>
      </c>
      <c r="S18" s="7">
        <v>1620</v>
      </c>
      <c r="T18">
        <v>-2.1513200000000001</v>
      </c>
      <c r="U18">
        <v>-0.99221999999999999</v>
      </c>
      <c r="V18">
        <f t="shared" si="2"/>
        <v>-7.7633857739999996</v>
      </c>
      <c r="W18">
        <f t="shared" si="3"/>
        <v>-3.8202498199999999</v>
      </c>
      <c r="X18">
        <f t="shared" si="4"/>
        <v>-2.7908947368421044</v>
      </c>
      <c r="Y18">
        <f t="shared" si="5"/>
        <v>-0.76539334027055039</v>
      </c>
      <c r="Z18">
        <f t="shared" si="6"/>
        <v>-9.3600350294402688</v>
      </c>
      <c r="AA18">
        <v>-7.7633857739999996</v>
      </c>
      <c r="AB18">
        <v>-2.331372188</v>
      </c>
      <c r="AC18">
        <v>-3.8202498199999999</v>
      </c>
      <c r="AD18">
        <v>-9.3600350290000005</v>
      </c>
      <c r="AE18">
        <f t="shared" si="7"/>
        <v>28.486799999999999</v>
      </c>
      <c r="AF18">
        <f t="shared" si="7"/>
        <v>40.077799999999996</v>
      </c>
      <c r="AG18">
        <v>-4.4000000000000101</v>
      </c>
      <c r="AH18">
        <v>-7.7633857739999996</v>
      </c>
      <c r="AI18">
        <v>-2.331372188</v>
      </c>
      <c r="AJ18">
        <v>-3.8202498199999999</v>
      </c>
      <c r="AK18">
        <v>-9.3600350290000005</v>
      </c>
      <c r="AS18">
        <v>-2.0756399999999999</v>
      </c>
      <c r="AT18">
        <v>-0.91268000000000005</v>
      </c>
      <c r="AU18">
        <v>-0.86048000000000002</v>
      </c>
      <c r="AW18">
        <v>-2.0615299999999999</v>
      </c>
      <c r="AX18">
        <v>-1.17401</v>
      </c>
      <c r="AY18">
        <f t="shared" si="8"/>
        <v>-4.7297841053000003</v>
      </c>
      <c r="AZ18">
        <f t="shared" si="9"/>
        <v>-1.7890605263157902</v>
      </c>
      <c r="BA18">
        <f t="shared" si="10"/>
        <v>0.61399979188345477</v>
      </c>
      <c r="BB18">
        <f t="shared" si="11"/>
        <v>0.16869861119691487</v>
      </c>
      <c r="BD18">
        <f t="shared" si="12"/>
        <v>-2.7908947368421044</v>
      </c>
      <c r="BE18">
        <f t="shared" si="13"/>
        <v>-0.76539334027055039</v>
      </c>
      <c r="BF18">
        <f t="shared" si="14"/>
        <v>-7.0254292912705996</v>
      </c>
      <c r="BG18">
        <f t="shared" si="15"/>
        <v>-8.7052112802025849</v>
      </c>
      <c r="BH18">
        <f t="shared" si="16"/>
        <v>-0.57801965679999989</v>
      </c>
      <c r="BI18">
        <f t="shared" si="17"/>
        <v>-7.0254292912705996</v>
      </c>
    </row>
    <row r="19" spans="1:61">
      <c r="A19" s="1">
        <v>33.265753424657532</v>
      </c>
      <c r="B19" s="15" t="s">
        <v>40</v>
      </c>
      <c r="C19" s="21">
        <v>25173</v>
      </c>
      <c r="D19" s="17" t="s">
        <v>41</v>
      </c>
      <c r="E19" s="17">
        <f t="shared" si="0"/>
        <v>0</v>
      </c>
      <c r="F19" s="5">
        <v>21</v>
      </c>
      <c r="G19" s="7">
        <v>150</v>
      </c>
      <c r="H19" s="7">
        <v>47.9</v>
      </c>
      <c r="I19" s="7">
        <v>1500</v>
      </c>
      <c r="J19" s="7">
        <v>1900</v>
      </c>
      <c r="K19" s="9">
        <v>0</v>
      </c>
      <c r="L19">
        <f t="shared" si="1"/>
        <v>2</v>
      </c>
      <c r="M19" s="5">
        <v>21.288888888888891</v>
      </c>
      <c r="N19" s="18">
        <v>79</v>
      </c>
      <c r="O19" s="11">
        <v>0.64207197618292799</v>
      </c>
      <c r="P19" s="11">
        <v>0.67584834500859903</v>
      </c>
      <c r="Q19" s="12">
        <v>1063.8297872340427</v>
      </c>
      <c r="R19" s="12">
        <v>1347.5177304964541</v>
      </c>
      <c r="S19" s="7">
        <v>1900</v>
      </c>
      <c r="T19">
        <v>-0.87538000000000005</v>
      </c>
      <c r="U19">
        <v>-0.58016000000000001</v>
      </c>
      <c r="V19">
        <f t="shared" si="2"/>
        <v>-1.2667077754</v>
      </c>
      <c r="W19">
        <f t="shared" si="3"/>
        <v>-1.72154534</v>
      </c>
      <c r="X19">
        <f t="shared" si="4"/>
        <v>-1.7164751773049634</v>
      </c>
      <c r="Y19">
        <f t="shared" si="5"/>
        <v>-0.49319999999999942</v>
      </c>
      <c r="Z19">
        <f t="shared" si="6"/>
        <v>-4.1758724752198511</v>
      </c>
      <c r="AA19">
        <v>-1.266707775</v>
      </c>
      <c r="AB19">
        <v>-1.0498354219999999</v>
      </c>
      <c r="AC19">
        <v>-1.72154534</v>
      </c>
      <c r="AD19">
        <v>-4.1758724750000003</v>
      </c>
      <c r="AE19">
        <f t="shared" si="7"/>
        <v>41.246200000000002</v>
      </c>
      <c r="AF19">
        <f t="shared" si="7"/>
        <v>44.198399999999999</v>
      </c>
      <c r="AG19">
        <v>-4.3000000000000096</v>
      </c>
      <c r="AH19">
        <v>-1.266707775</v>
      </c>
      <c r="AI19">
        <v>-1.0498354219999999</v>
      </c>
      <c r="AJ19">
        <v>-1.72154534</v>
      </c>
      <c r="AK19">
        <v>-4.1758724750000003</v>
      </c>
      <c r="AS19">
        <v>-1.0297700000000001</v>
      </c>
      <c r="AT19">
        <v>-0.73036999999999996</v>
      </c>
      <c r="AU19">
        <v>1.1984900000000001</v>
      </c>
      <c r="AW19">
        <v>-0.79186000000000001</v>
      </c>
      <c r="AX19">
        <v>-0.63024000000000002</v>
      </c>
      <c r="AY19">
        <f t="shared" si="8"/>
        <v>-0.54471543800000011</v>
      </c>
      <c r="AZ19">
        <f t="shared" si="9"/>
        <v>-0.68436950354609838</v>
      </c>
      <c r="BA19">
        <f t="shared" si="10"/>
        <v>0.69646399999999997</v>
      </c>
      <c r="BB19">
        <f t="shared" si="11"/>
        <v>3.0639907889778746</v>
      </c>
      <c r="BD19">
        <f t="shared" si="12"/>
        <v>-1.7164751773049634</v>
      </c>
      <c r="BE19">
        <f t="shared" si="13"/>
        <v>-0.49319999999999942</v>
      </c>
      <c r="BF19">
        <f t="shared" si="14"/>
        <v>-1.3484028731489293</v>
      </c>
      <c r="BG19">
        <f t="shared" si="15"/>
        <v>-8.7002278299943256</v>
      </c>
      <c r="BH19">
        <f t="shared" si="16"/>
        <v>-0.55232446559999993</v>
      </c>
      <c r="BI19">
        <f t="shared" si="17"/>
        <v>-1.3484028731489293</v>
      </c>
    </row>
    <row r="20" spans="1:61">
      <c r="A20" s="1">
        <v>26.610958904109587</v>
      </c>
      <c r="B20" s="7" t="s">
        <v>40</v>
      </c>
      <c r="C20" s="16">
        <v>27602</v>
      </c>
      <c r="D20" s="17" t="s">
        <v>41</v>
      </c>
      <c r="E20" s="17">
        <f t="shared" si="0"/>
        <v>0</v>
      </c>
      <c r="F20" s="5">
        <v>8.1666666666666661</v>
      </c>
      <c r="G20" s="7">
        <v>156</v>
      </c>
      <c r="H20" s="7">
        <v>42.95</v>
      </c>
      <c r="I20" s="7">
        <v>1500</v>
      </c>
      <c r="J20" s="7">
        <v>1600</v>
      </c>
      <c r="K20" s="9">
        <v>0</v>
      </c>
      <c r="L20">
        <f t="shared" si="1"/>
        <v>1</v>
      </c>
      <c r="M20" s="5">
        <v>17.648750821827747</v>
      </c>
      <c r="N20" s="18">
        <v>72</v>
      </c>
      <c r="O20" s="11">
        <v>0.52978036443820498</v>
      </c>
      <c r="P20" s="11">
        <v>0.92192109756319196</v>
      </c>
      <c r="Q20" s="12">
        <v>1102.9411764705881</v>
      </c>
      <c r="R20" s="12">
        <v>1176.4705882352941</v>
      </c>
      <c r="S20" s="7">
        <v>1600</v>
      </c>
      <c r="T20">
        <v>-1.5986400000000001</v>
      </c>
      <c r="U20">
        <v>-1.65334</v>
      </c>
      <c r="V20">
        <f t="shared" si="2"/>
        <v>-8.165073979999999</v>
      </c>
      <c r="W20">
        <f t="shared" si="3"/>
        <v>-3.7062919399999998</v>
      </c>
      <c r="X20">
        <f t="shared" si="4"/>
        <v>-2.2412352941176472</v>
      </c>
      <c r="Y20">
        <f t="shared" si="5"/>
        <v>-1.4259023668639048</v>
      </c>
      <c r="Z20">
        <f t="shared" si="6"/>
        <v>-9.7710267119839873</v>
      </c>
      <c r="AA20">
        <v>-8.1650739800000007</v>
      </c>
      <c r="AB20">
        <v>-2.2578460890000001</v>
      </c>
      <c r="AC20">
        <v>-3.7062919399999998</v>
      </c>
      <c r="AD20">
        <v>-9.7710267119999994</v>
      </c>
      <c r="AE20">
        <f t="shared" si="7"/>
        <v>34.013599999999997</v>
      </c>
      <c r="AF20">
        <f t="shared" si="7"/>
        <v>33.4666</v>
      </c>
      <c r="AG20">
        <v>-4.2000000000000099</v>
      </c>
      <c r="AH20">
        <v>-8.1650739800000007</v>
      </c>
      <c r="AI20">
        <v>-2.2578460890000001</v>
      </c>
      <c r="AJ20">
        <v>-3.7062919399999998</v>
      </c>
      <c r="AK20">
        <v>-9.7710267119999994</v>
      </c>
      <c r="AS20">
        <v>-1.7472399999999999</v>
      </c>
      <c r="AT20">
        <v>-1.6584300000000001</v>
      </c>
      <c r="AU20">
        <v>-0.76912000000000003</v>
      </c>
      <c r="AW20">
        <v>-1.2844599999999999</v>
      </c>
      <c r="AX20">
        <v>-1.6455200000000001</v>
      </c>
      <c r="AY20">
        <f t="shared" si="8"/>
        <v>-4.0576385435999995</v>
      </c>
      <c r="AZ20">
        <f t="shared" si="9"/>
        <v>-1.0188647058823541</v>
      </c>
      <c r="BA20">
        <f t="shared" si="10"/>
        <v>0.55862331360946749</v>
      </c>
      <c r="BB20">
        <f t="shared" si="11"/>
        <v>1.8773811892584729</v>
      </c>
      <c r="BD20">
        <f t="shared" si="12"/>
        <v>-2.2412352941176472</v>
      </c>
      <c r="BE20">
        <f t="shared" si="13"/>
        <v>-1.4259023668639048</v>
      </c>
      <c r="BF20">
        <f t="shared" si="14"/>
        <v>-6.9689347665645656</v>
      </c>
      <c r="BG20">
        <f t="shared" si="15"/>
        <v>-8.7049419250596944</v>
      </c>
      <c r="BH20">
        <f t="shared" si="16"/>
        <v>-0.57619248560000003</v>
      </c>
      <c r="BI20">
        <f t="shared" si="17"/>
        <v>-6.9689347665645656</v>
      </c>
    </row>
    <row r="21" spans="1:61">
      <c r="A21" s="1">
        <v>18.010958904109589</v>
      </c>
      <c r="B21" s="15" t="s">
        <v>40</v>
      </c>
      <c r="C21" s="21">
        <v>30741</v>
      </c>
      <c r="D21" s="17" t="s">
        <v>42</v>
      </c>
      <c r="E21" s="17">
        <f t="shared" si="0"/>
        <v>1</v>
      </c>
      <c r="F21" s="5">
        <v>33.4</v>
      </c>
      <c r="G21" s="7">
        <v>156</v>
      </c>
      <c r="H21" s="7">
        <v>50.05</v>
      </c>
      <c r="I21" s="7">
        <v>1500</v>
      </c>
      <c r="J21" s="7">
        <v>1530</v>
      </c>
      <c r="K21" s="9">
        <v>0</v>
      </c>
      <c r="L21">
        <f t="shared" si="1"/>
        <v>2</v>
      </c>
      <c r="M21" s="5">
        <v>20.566239316239319</v>
      </c>
      <c r="N21" s="22">
        <v>68.5</v>
      </c>
      <c r="O21" s="11">
        <v>0.57713823926502394</v>
      </c>
      <c r="P21" s="11">
        <v>0.53684794889779996</v>
      </c>
      <c r="Q21" s="12">
        <v>1020.4081632653061</v>
      </c>
      <c r="R21" s="12">
        <v>1040.8163265306123</v>
      </c>
      <c r="S21" s="7">
        <v>1530</v>
      </c>
      <c r="T21">
        <v>-2.24648</v>
      </c>
      <c r="U21">
        <v>-1.39845</v>
      </c>
      <c r="V21">
        <f t="shared" si="2"/>
        <v>-9.6860990856000004</v>
      </c>
      <c r="W21">
        <f t="shared" si="3"/>
        <v>-4.3323688699999998</v>
      </c>
      <c r="X21">
        <f t="shared" si="4"/>
        <v>-2.8301428571428566</v>
      </c>
      <c r="Y21">
        <f t="shared" si="5"/>
        <v>-1.1247692307692305</v>
      </c>
      <c r="Z21">
        <f t="shared" si="6"/>
        <v>-10.887765916813184</v>
      </c>
      <c r="AA21">
        <v>-9.6860990860000005</v>
      </c>
      <c r="AB21">
        <v>-2.6423266519999999</v>
      </c>
      <c r="AC21">
        <v>-4.3323688699999998</v>
      </c>
      <c r="AD21">
        <v>-10.88776592</v>
      </c>
      <c r="AE21">
        <f t="shared" si="7"/>
        <v>27.5352</v>
      </c>
      <c r="AF21">
        <f t="shared" si="7"/>
        <v>36.015500000000003</v>
      </c>
      <c r="AG21">
        <v>-4.1000000000000103</v>
      </c>
      <c r="AH21">
        <v>-9.6860990860000005</v>
      </c>
      <c r="AI21">
        <v>-2.6423266519999999</v>
      </c>
      <c r="AJ21">
        <v>-4.3323688699999998</v>
      </c>
      <c r="AK21">
        <v>-10.88776592</v>
      </c>
      <c r="AS21">
        <v>-2.1498900000000001</v>
      </c>
      <c r="AT21">
        <v>-1.47902</v>
      </c>
      <c r="AU21">
        <v>1.5387599999999999</v>
      </c>
      <c r="AW21">
        <v>-2.04121</v>
      </c>
      <c r="AX21">
        <v>-1.51993</v>
      </c>
      <c r="AY21">
        <f t="shared" si="8"/>
        <v>-5.4957679452999999</v>
      </c>
      <c r="AZ21">
        <f t="shared" si="9"/>
        <v>-1.728814285714285</v>
      </c>
      <c r="BA21">
        <f t="shared" si="10"/>
        <v>0.56815692307692311</v>
      </c>
      <c r="BB21">
        <f t="shared" si="11"/>
        <v>0.18837075308351903</v>
      </c>
      <c r="BD21">
        <f t="shared" si="12"/>
        <v>-2.8301428571428566</v>
      </c>
      <c r="BE21">
        <f t="shared" si="13"/>
        <v>-1.1247692307692305</v>
      </c>
      <c r="BF21">
        <f t="shared" si="14"/>
        <v>-8.4770760308791182</v>
      </c>
      <c r="BG21">
        <f t="shared" si="15"/>
        <v>-8.7063895565054938</v>
      </c>
      <c r="BH21">
        <f t="shared" si="16"/>
        <v>-0.5840965347999999</v>
      </c>
      <c r="BI21">
        <f t="shared" si="17"/>
        <v>-8.4770760308791182</v>
      </c>
    </row>
    <row r="22" spans="1:61">
      <c r="A22" s="1">
        <v>54.61917808219178</v>
      </c>
      <c r="B22" s="2" t="s">
        <v>38</v>
      </c>
      <c r="C22" s="21">
        <v>17379</v>
      </c>
      <c r="D22" s="4" t="s">
        <v>39</v>
      </c>
      <c r="E22" s="17">
        <f t="shared" si="0"/>
        <v>0</v>
      </c>
      <c r="F22" s="5">
        <v>90.033333333333331</v>
      </c>
      <c r="G22" s="7">
        <v>168.5</v>
      </c>
      <c r="H22" s="7">
        <v>58.25</v>
      </c>
      <c r="I22" s="7">
        <v>1700</v>
      </c>
      <c r="J22" s="7">
        <v>2300</v>
      </c>
      <c r="K22" s="9">
        <v>1</v>
      </c>
      <c r="L22">
        <f t="shared" si="1"/>
        <v>4</v>
      </c>
      <c r="M22" s="5">
        <v>20.516161980822229</v>
      </c>
      <c r="N22" s="18">
        <v>87</v>
      </c>
      <c r="O22" s="11">
        <v>0.45384242379798201</v>
      </c>
      <c r="P22" s="11">
        <v>0.79366253404765996</v>
      </c>
      <c r="Q22" s="12">
        <v>1030.3030303030303</v>
      </c>
      <c r="R22" s="12">
        <v>1393.939393939394</v>
      </c>
      <c r="S22" s="7">
        <v>2300</v>
      </c>
      <c r="T22">
        <v>-0.25657999999999997</v>
      </c>
      <c r="U22">
        <v>8.3940000000000001E-2</v>
      </c>
      <c r="V22">
        <f t="shared" si="2"/>
        <v>3.6621800286000004</v>
      </c>
      <c r="W22">
        <f t="shared" si="3"/>
        <v>-0.26406943999999999</v>
      </c>
      <c r="X22">
        <f t="shared" si="4"/>
        <v>-1.324212121212121</v>
      </c>
      <c r="Y22">
        <f t="shared" si="5"/>
        <v>-0.2263817591067987</v>
      </c>
      <c r="Z22">
        <f t="shared" si="6"/>
        <v>-1.6418534064046149</v>
      </c>
      <c r="AA22">
        <v>3.6621800289999999</v>
      </c>
      <c r="AB22">
        <v>-0.162032025</v>
      </c>
      <c r="AC22">
        <v>-0.26406943999999999</v>
      </c>
      <c r="AD22">
        <v>-1.6418534060000001</v>
      </c>
      <c r="AE22">
        <f t="shared" si="7"/>
        <v>47.434199999999997</v>
      </c>
      <c r="AF22">
        <f t="shared" si="7"/>
        <v>50.839399999999998</v>
      </c>
      <c r="AG22">
        <v>-4.0000000000000098</v>
      </c>
      <c r="AH22">
        <v>3.6621800289999999</v>
      </c>
      <c r="AI22">
        <v>-0.162032025</v>
      </c>
      <c r="AJ22">
        <v>-0.26406943999999999</v>
      </c>
      <c r="AK22">
        <v>-1.6418534060000001</v>
      </c>
      <c r="AS22">
        <v>-0.26901000000000003</v>
      </c>
      <c r="AT22">
        <v>0.12347</v>
      </c>
      <c r="AU22">
        <v>-0.73585</v>
      </c>
      <c r="AW22">
        <v>-0.68894999999999995</v>
      </c>
      <c r="AX22">
        <v>-0.28441</v>
      </c>
      <c r="AY22">
        <f t="shared" si="8"/>
        <v>0.50328081430000005</v>
      </c>
      <c r="AZ22">
        <f t="shared" si="9"/>
        <v>-0.68331212121212204</v>
      </c>
      <c r="BA22">
        <f t="shared" si="10"/>
        <v>0.77230764240241601</v>
      </c>
      <c r="BB22">
        <f t="shared" si="11"/>
        <v>3.27480213304352</v>
      </c>
      <c r="BD22">
        <f t="shared" si="12"/>
        <v>-1.324212121212121</v>
      </c>
      <c r="BE22">
        <f t="shared" si="13"/>
        <v>-0.2263817591067987</v>
      </c>
      <c r="BF22">
        <f t="shared" si="14"/>
        <v>1.3204718109009663</v>
      </c>
      <c r="BG22">
        <f t="shared" si="15"/>
        <v>-8.6979310290618805</v>
      </c>
      <c r="BH22">
        <f t="shared" si="16"/>
        <v>-0.53471890960000001</v>
      </c>
      <c r="BI22">
        <f t="shared" si="17"/>
        <v>1.3204718109009663</v>
      </c>
    </row>
    <row r="23" spans="1:61">
      <c r="A23" s="1">
        <v>50.104109589041094</v>
      </c>
      <c r="B23" s="15" t="s">
        <v>44</v>
      </c>
      <c r="C23" s="16">
        <v>19027</v>
      </c>
      <c r="D23" s="17" t="s">
        <v>41</v>
      </c>
      <c r="E23" s="17">
        <f t="shared" si="0"/>
        <v>0</v>
      </c>
      <c r="F23" s="5">
        <v>10.066666666666666</v>
      </c>
      <c r="G23" s="7">
        <v>150</v>
      </c>
      <c r="H23" s="7">
        <v>59.5</v>
      </c>
      <c r="I23" s="7">
        <v>1800</v>
      </c>
      <c r="J23" s="7">
        <v>2200</v>
      </c>
      <c r="K23" s="9">
        <v>1</v>
      </c>
      <c r="L23">
        <f t="shared" si="1"/>
        <v>1</v>
      </c>
      <c r="M23" s="5">
        <v>26.444444444444443</v>
      </c>
      <c r="N23" s="18">
        <v>88</v>
      </c>
      <c r="O23" s="11">
        <v>0.67299207115732895</v>
      </c>
      <c r="P23" s="11">
        <v>0.55492859047244603</v>
      </c>
      <c r="Q23" s="12">
        <v>1146.4968152866243</v>
      </c>
      <c r="R23" s="12">
        <v>1401.2738853503183</v>
      </c>
      <c r="S23" s="7">
        <v>2200</v>
      </c>
      <c r="T23">
        <v>-9.1160000000000005E-2</v>
      </c>
      <c r="U23">
        <v>0.74831000000000003</v>
      </c>
      <c r="V23">
        <f t="shared" si="2"/>
        <v>6.8444263316000002</v>
      </c>
      <c r="W23">
        <f t="shared" si="3"/>
        <v>0.58658632999999993</v>
      </c>
      <c r="X23">
        <f t="shared" si="4"/>
        <v>-1.0609617834394909</v>
      </c>
      <c r="Y23">
        <f t="shared" si="5"/>
        <v>0.78300000000000036</v>
      </c>
      <c r="Z23">
        <f t="shared" si="6"/>
        <v>3.238928986050956</v>
      </c>
      <c r="AA23">
        <v>6.8444263320000003</v>
      </c>
      <c r="AB23">
        <v>0.35453908299999998</v>
      </c>
      <c r="AC23">
        <v>0.58658633000000004</v>
      </c>
      <c r="AD23">
        <v>3.2389289859999999</v>
      </c>
      <c r="AE23">
        <f t="shared" si="7"/>
        <v>49.0884</v>
      </c>
      <c r="AF23">
        <f t="shared" si="7"/>
        <v>57.4831</v>
      </c>
      <c r="AG23">
        <v>-3.9000000000000101</v>
      </c>
      <c r="AH23">
        <v>6.8444263320000003</v>
      </c>
      <c r="AI23">
        <v>0.35453908299999998</v>
      </c>
      <c r="AJ23">
        <v>0.58658633000000004</v>
      </c>
      <c r="AK23">
        <v>3.2389289859999999</v>
      </c>
      <c r="AS23">
        <v>-0.22700999999999999</v>
      </c>
      <c r="AT23">
        <v>0.56167999999999996</v>
      </c>
      <c r="AU23">
        <v>1.8745700000000001</v>
      </c>
      <c r="AW23">
        <v>-0.12041</v>
      </c>
      <c r="AX23">
        <v>0.76219999999999999</v>
      </c>
      <c r="AY23">
        <f t="shared" si="8"/>
        <v>4.2637133237999993</v>
      </c>
      <c r="AZ23">
        <f t="shared" si="9"/>
        <v>-0.20738662420382159</v>
      </c>
      <c r="BA23">
        <f t="shared" si="10"/>
        <v>0.8815599999999999</v>
      </c>
      <c r="BB23">
        <f t="shared" si="11"/>
        <v>4.724597590187261</v>
      </c>
      <c r="BD23">
        <f t="shared" si="12"/>
        <v>-1.0609617834394909</v>
      </c>
      <c r="BE23">
        <f t="shared" si="13"/>
        <v>0.78300000000000036</v>
      </c>
      <c r="BF23">
        <f t="shared" si="14"/>
        <v>6.0681852038853492</v>
      </c>
      <c r="BG23">
        <f t="shared" si="15"/>
        <v>-8.694022393343948</v>
      </c>
      <c r="BH23">
        <f t="shared" si="16"/>
        <v>-0.52461833479999997</v>
      </c>
      <c r="BI23">
        <f t="shared" si="17"/>
        <v>6.0681852038853492</v>
      </c>
    </row>
    <row r="24" spans="1:61">
      <c r="A24" s="1">
        <v>77.279452054794518</v>
      </c>
      <c r="B24" s="15" t="s">
        <v>44</v>
      </c>
      <c r="C24" s="21">
        <v>9108</v>
      </c>
      <c r="D24" s="17" t="s">
        <v>41</v>
      </c>
      <c r="E24" s="17">
        <f t="shared" si="0"/>
        <v>0</v>
      </c>
      <c r="F24" s="5">
        <v>13.9</v>
      </c>
      <c r="G24" s="7">
        <v>159</v>
      </c>
      <c r="H24" s="7">
        <v>56.9</v>
      </c>
      <c r="I24" s="7">
        <v>2000</v>
      </c>
      <c r="J24" s="7">
        <v>2290</v>
      </c>
      <c r="K24" s="9">
        <v>1</v>
      </c>
      <c r="L24">
        <f t="shared" si="1"/>
        <v>2</v>
      </c>
      <c r="M24" s="5">
        <v>22.507021083026778</v>
      </c>
      <c r="N24" s="18">
        <v>74</v>
      </c>
      <c r="O24" s="11">
        <v>0.48422056903522998</v>
      </c>
      <c r="P24" s="11">
        <v>0.66729131934874297</v>
      </c>
      <c r="Q24" s="12">
        <v>1257.8616352201257</v>
      </c>
      <c r="R24" s="12">
        <v>1440.251572327044</v>
      </c>
      <c r="S24" s="7">
        <v>2290</v>
      </c>
      <c r="T24">
        <v>0.39341999999999999</v>
      </c>
      <c r="U24">
        <v>-0.42580000000000001</v>
      </c>
      <c r="V24">
        <f t="shared" si="2"/>
        <v>4.2154355493999995</v>
      </c>
      <c r="W24">
        <f t="shared" si="3"/>
        <v>0.12355677999999998</v>
      </c>
      <c r="X24">
        <f t="shared" si="4"/>
        <v>-0.55891194968553526</v>
      </c>
      <c r="Y24">
        <f t="shared" si="5"/>
        <v>-0.54086258454966174</v>
      </c>
      <c r="Z24">
        <f t="shared" si="6"/>
        <v>0.10371601587872092</v>
      </c>
      <c r="AA24">
        <v>4.2154355490000004</v>
      </c>
      <c r="AB24">
        <v>7.8041950999999998E-2</v>
      </c>
      <c r="AC24">
        <v>0.12355678</v>
      </c>
      <c r="AD24">
        <v>0.10371601599999999</v>
      </c>
      <c r="AE24">
        <f t="shared" si="7"/>
        <v>53.934199999999997</v>
      </c>
      <c r="AF24">
        <f t="shared" si="7"/>
        <v>45.741999999999997</v>
      </c>
      <c r="AG24">
        <v>-3.80000000000001</v>
      </c>
      <c r="AH24">
        <v>4.2154355490000004</v>
      </c>
      <c r="AI24">
        <v>7.8041950999999998E-2</v>
      </c>
      <c r="AJ24">
        <v>0.12355678</v>
      </c>
      <c r="AK24">
        <v>0.10371601599999999</v>
      </c>
      <c r="AS24">
        <v>0.41204000000000002</v>
      </c>
      <c r="AT24">
        <v>-0.43142999999999998</v>
      </c>
      <c r="AU24">
        <v>7.2980000000000003E-2</v>
      </c>
      <c r="AW24">
        <v>0.21690000000000001</v>
      </c>
      <c r="AX24">
        <v>-0.56223999999999996</v>
      </c>
      <c r="AY24">
        <f t="shared" si="8"/>
        <v>1.9252900492000002</v>
      </c>
      <c r="AZ24">
        <f t="shared" si="9"/>
        <v>0.33984339622641446</v>
      </c>
      <c r="BA24">
        <f t="shared" si="10"/>
        <v>0.66123626913492339</v>
      </c>
      <c r="BB24">
        <f t="shared" si="11"/>
        <v>5.4416866905747936</v>
      </c>
      <c r="BD24">
        <f t="shared" si="12"/>
        <v>-0.55891194968553526</v>
      </c>
      <c r="BE24">
        <f t="shared" si="13"/>
        <v>-0.54086258454966174</v>
      </c>
      <c r="BF24">
        <f t="shared" si="14"/>
        <v>3.5539856126272666</v>
      </c>
      <c r="BG24">
        <f t="shared" si="15"/>
        <v>-8.6958306984235207</v>
      </c>
      <c r="BH24">
        <f t="shared" si="16"/>
        <v>-0.52960282879999998</v>
      </c>
      <c r="BI24">
        <f t="shared" si="17"/>
        <v>3.5539856126272666</v>
      </c>
    </row>
    <row r="25" spans="1:61">
      <c r="A25" s="1">
        <v>72.657534246575338</v>
      </c>
      <c r="B25" s="2" t="s">
        <v>38</v>
      </c>
      <c r="C25" s="21">
        <v>10795</v>
      </c>
      <c r="D25" s="4" t="s">
        <v>39</v>
      </c>
      <c r="E25" s="17">
        <f t="shared" si="0"/>
        <v>0</v>
      </c>
      <c r="F25" s="5">
        <v>110.86666666666666</v>
      </c>
      <c r="G25" s="7">
        <v>150</v>
      </c>
      <c r="H25" s="7">
        <v>49.65</v>
      </c>
      <c r="I25" s="7">
        <v>2000</v>
      </c>
      <c r="J25" s="7">
        <v>2200</v>
      </c>
      <c r="K25" s="9">
        <v>1</v>
      </c>
      <c r="L25">
        <f t="shared" si="1"/>
        <v>4</v>
      </c>
      <c r="M25" s="5">
        <v>22.066666666666666</v>
      </c>
      <c r="N25" s="18">
        <v>95</v>
      </c>
      <c r="O25" s="11">
        <v>0.48905217228562697</v>
      </c>
      <c r="P25" s="11">
        <v>0.714017822349437</v>
      </c>
      <c r="Q25" s="12">
        <v>1388.8888888888889</v>
      </c>
      <c r="R25" s="12">
        <v>1527.7777777777778</v>
      </c>
      <c r="S25" s="7">
        <v>2200</v>
      </c>
      <c r="T25">
        <v>0.87722999999999995</v>
      </c>
      <c r="U25">
        <v>0.29427999999999999</v>
      </c>
      <c r="V25">
        <f t="shared" si="2"/>
        <v>8.8383758295000003</v>
      </c>
      <c r="W25">
        <f t="shared" si="3"/>
        <v>1.4532941299999997</v>
      </c>
      <c r="X25">
        <f t="shared" si="4"/>
        <v>-8.0777777777777615E-2</v>
      </c>
      <c r="Y25">
        <f t="shared" si="5"/>
        <v>0.41680000000000117</v>
      </c>
      <c r="Z25">
        <f t="shared" si="6"/>
        <v>5.6147375895555616</v>
      </c>
      <c r="AA25">
        <v>8.8383758300000004</v>
      </c>
      <c r="AB25">
        <v>0.88737682200000001</v>
      </c>
      <c r="AC25">
        <v>1.45329413</v>
      </c>
      <c r="AD25">
        <v>5.6147375899999998</v>
      </c>
      <c r="AE25">
        <f t="shared" si="7"/>
        <v>58.772300000000001</v>
      </c>
      <c r="AF25">
        <f t="shared" si="7"/>
        <v>52.942799999999998</v>
      </c>
      <c r="AG25">
        <v>-3.7000000000000099</v>
      </c>
      <c r="AH25">
        <v>8.8383758300000004</v>
      </c>
      <c r="AI25">
        <v>0.88737682200000001</v>
      </c>
      <c r="AJ25">
        <v>1.45329413</v>
      </c>
      <c r="AK25">
        <v>5.6147375899999998</v>
      </c>
      <c r="AS25">
        <v>0.86263000000000001</v>
      </c>
      <c r="AT25">
        <v>0.33712999999999999</v>
      </c>
      <c r="AU25">
        <v>-0.46405999999999997</v>
      </c>
      <c r="AW25">
        <v>1.2826299999999999</v>
      </c>
      <c r="AX25">
        <v>0.72048999999999996</v>
      </c>
      <c r="AY25">
        <f t="shared" si="8"/>
        <v>7.3790122248999994</v>
      </c>
      <c r="AZ25">
        <f t="shared" si="9"/>
        <v>1.1024833333333337</v>
      </c>
      <c r="BA25">
        <f t="shared" si="10"/>
        <v>0.88662399999999997</v>
      </c>
      <c r="BB25">
        <f t="shared" si="11"/>
        <v>7.903056802380001</v>
      </c>
      <c r="BD25">
        <f t="shared" si="12"/>
        <v>-8.0777777777777615E-2</v>
      </c>
      <c r="BE25">
        <f t="shared" si="13"/>
        <v>0.41680000000000117</v>
      </c>
      <c r="BF25">
        <f t="shared" si="14"/>
        <v>9.059094979333338</v>
      </c>
      <c r="BG25">
        <f t="shared" si="15"/>
        <v>-8.6912280289777772</v>
      </c>
      <c r="BH25">
        <f t="shared" si="16"/>
        <v>-0.51361244880000001</v>
      </c>
      <c r="BI25">
        <f t="shared" si="17"/>
        <v>9.059094979333338</v>
      </c>
    </row>
    <row r="26" spans="1:61">
      <c r="A26" s="1">
        <v>71.797260273972597</v>
      </c>
      <c r="B26" s="15" t="s">
        <v>44</v>
      </c>
      <c r="C26" s="21">
        <v>11109</v>
      </c>
      <c r="D26" s="17" t="s">
        <v>42</v>
      </c>
      <c r="E26" s="17">
        <f t="shared" si="0"/>
        <v>1</v>
      </c>
      <c r="F26" s="5">
        <v>18</v>
      </c>
      <c r="G26" s="7">
        <v>166</v>
      </c>
      <c r="H26" s="7">
        <v>66.75</v>
      </c>
      <c r="I26" s="7">
        <v>2000</v>
      </c>
      <c r="J26" s="7">
        <v>2210</v>
      </c>
      <c r="K26" s="9">
        <v>1</v>
      </c>
      <c r="L26">
        <f t="shared" si="1"/>
        <v>2</v>
      </c>
      <c r="M26" s="5">
        <v>24.223399622586733</v>
      </c>
      <c r="N26" s="18">
        <v>95</v>
      </c>
      <c r="O26" s="11">
        <v>0.45695514812837801</v>
      </c>
      <c r="P26" s="11">
        <v>0.68092610748725002</v>
      </c>
      <c r="Q26" s="12">
        <v>1142.8571428571429</v>
      </c>
      <c r="R26" s="12">
        <v>1262.8571428571429</v>
      </c>
      <c r="S26" s="7">
        <v>2210</v>
      </c>
      <c r="T26">
        <v>-0.36981999999999998</v>
      </c>
      <c r="U26">
        <v>0.83428999999999998</v>
      </c>
      <c r="V26">
        <f t="shared" si="2"/>
        <v>6.0995664018000006</v>
      </c>
      <c r="W26">
        <f t="shared" si="3"/>
        <v>0.29488365</v>
      </c>
      <c r="X26">
        <f t="shared" si="4"/>
        <v>-1.3387142857142855</v>
      </c>
      <c r="Y26">
        <f t="shared" si="5"/>
        <v>0.7661907388590512</v>
      </c>
      <c r="Z26">
        <f t="shared" si="6"/>
        <v>2.1038761579464187</v>
      </c>
      <c r="AA26">
        <v>6.0995664019999998</v>
      </c>
      <c r="AB26">
        <v>0.17559027599999999</v>
      </c>
      <c r="AC26">
        <v>0.29488365</v>
      </c>
      <c r="AD26">
        <v>2.1038761579999998</v>
      </c>
      <c r="AE26">
        <f t="shared" si="7"/>
        <v>46.3018</v>
      </c>
      <c r="AF26">
        <f t="shared" si="7"/>
        <v>58.3429</v>
      </c>
      <c r="AG26">
        <v>-3.6000000000000099</v>
      </c>
      <c r="AH26">
        <v>6.0995664019999998</v>
      </c>
      <c r="AI26">
        <v>0.17559027599999999</v>
      </c>
      <c r="AJ26">
        <v>0.29488365</v>
      </c>
      <c r="AK26">
        <v>2.1038761579999998</v>
      </c>
      <c r="AS26">
        <v>-0.28219</v>
      </c>
      <c r="AT26">
        <v>0.89668999999999999</v>
      </c>
      <c r="AU26">
        <v>-0.33955999999999997</v>
      </c>
      <c r="AW26">
        <v>-0.48526000000000002</v>
      </c>
      <c r="AX26">
        <v>0.76478000000000002</v>
      </c>
      <c r="AY26">
        <f t="shared" si="8"/>
        <v>3.4341866413999997</v>
      </c>
      <c r="AZ26">
        <f t="shared" si="9"/>
        <v>-0.61626571428571442</v>
      </c>
      <c r="BA26">
        <f t="shared" si="10"/>
        <v>0.92233949775003632</v>
      </c>
      <c r="BB26">
        <f t="shared" si="11"/>
        <v>3.848749529572606</v>
      </c>
      <c r="BD26">
        <f t="shared" si="12"/>
        <v>-1.3387142857142855</v>
      </c>
      <c r="BE26">
        <f t="shared" si="13"/>
        <v>0.7661907388590512</v>
      </c>
      <c r="BF26">
        <f t="shared" si="14"/>
        <v>4.7912995338869449</v>
      </c>
      <c r="BG26">
        <f t="shared" si="15"/>
        <v>-8.6951579953463689</v>
      </c>
      <c r="BH26">
        <f t="shared" si="16"/>
        <v>-0.52828028599999999</v>
      </c>
      <c r="BI26">
        <f t="shared" si="17"/>
        <v>4.7912995338869449</v>
      </c>
    </row>
    <row r="27" spans="1:61">
      <c r="A27" s="1">
        <v>70.9945205479452</v>
      </c>
      <c r="B27" s="2" t="s">
        <v>38</v>
      </c>
      <c r="C27" s="21">
        <v>11402</v>
      </c>
      <c r="D27" s="4" t="s">
        <v>45</v>
      </c>
      <c r="E27" s="17">
        <f t="shared" si="0"/>
        <v>1</v>
      </c>
      <c r="F27" s="5">
        <v>109.63333333333334</v>
      </c>
      <c r="G27" s="7">
        <v>163</v>
      </c>
      <c r="H27" s="7">
        <v>55</v>
      </c>
      <c r="I27" s="7">
        <v>2000</v>
      </c>
      <c r="J27" s="7">
        <v>2180</v>
      </c>
      <c r="K27" s="9">
        <v>1</v>
      </c>
      <c r="L27">
        <f t="shared" si="1"/>
        <v>4</v>
      </c>
      <c r="M27" s="5">
        <v>20.700816741315066</v>
      </c>
      <c r="N27" s="22">
        <v>80</v>
      </c>
      <c r="O27" s="11">
        <v>0.52776331987235603</v>
      </c>
      <c r="P27" s="11">
        <v>0.79644689855037598</v>
      </c>
      <c r="Q27" s="12">
        <v>1265.8227848101264</v>
      </c>
      <c r="R27" s="12">
        <v>1379.746835443038</v>
      </c>
      <c r="S27" s="7">
        <v>2180</v>
      </c>
      <c r="T27">
        <v>0.14429</v>
      </c>
      <c r="U27">
        <v>-0.47987999999999997</v>
      </c>
      <c r="V27">
        <f t="shared" si="2"/>
        <v>3.0479659729000002</v>
      </c>
      <c r="W27">
        <f t="shared" si="3"/>
        <v>-0.26124204999999995</v>
      </c>
      <c r="X27">
        <f t="shared" si="4"/>
        <v>-0.76603797468354395</v>
      </c>
      <c r="Y27">
        <f t="shared" si="5"/>
        <v>-0.53946768790695909</v>
      </c>
      <c r="Z27">
        <f t="shared" si="6"/>
        <v>-0.68936460576957037</v>
      </c>
      <c r="AA27">
        <v>3.0479659730000002</v>
      </c>
      <c r="AB27">
        <v>-0.157052412</v>
      </c>
      <c r="AC27">
        <v>-0.26124205</v>
      </c>
      <c r="AD27">
        <v>-0.68936460600000005</v>
      </c>
      <c r="AE27">
        <f t="shared" si="7"/>
        <v>51.442900000000002</v>
      </c>
      <c r="AF27">
        <f t="shared" si="7"/>
        <v>45.2012</v>
      </c>
      <c r="AG27">
        <v>-3.5000000000000102</v>
      </c>
      <c r="AH27">
        <v>3.0479659730000002</v>
      </c>
      <c r="AI27">
        <v>-0.157052412</v>
      </c>
      <c r="AJ27">
        <v>-0.26124205</v>
      </c>
      <c r="AK27">
        <v>-0.68936460600000005</v>
      </c>
      <c r="AS27">
        <v>2.351E-2</v>
      </c>
      <c r="AT27">
        <v>-0.50271999999999994</v>
      </c>
      <c r="AU27">
        <v>-0.33157999999999999</v>
      </c>
      <c r="AW27">
        <v>0.12565000000000001</v>
      </c>
      <c r="AX27">
        <v>-0.51134000000000002</v>
      </c>
      <c r="AY27">
        <f t="shared" si="8"/>
        <v>1.8358649572000003</v>
      </c>
      <c r="AZ27">
        <f t="shared" si="9"/>
        <v>0.19852025316455624</v>
      </c>
      <c r="BA27">
        <f t="shared" si="10"/>
        <v>0.69780552523617745</v>
      </c>
      <c r="BB27">
        <f t="shared" si="11"/>
        <v>5.2006742928081087</v>
      </c>
      <c r="BD27">
        <f t="shared" si="12"/>
        <v>-0.76603797468354395</v>
      </c>
      <c r="BE27">
        <f t="shared" si="13"/>
        <v>-0.53946768790695909</v>
      </c>
      <c r="BF27">
        <f t="shared" si="14"/>
        <v>2.6513864134965104</v>
      </c>
      <c r="BG27">
        <f t="shared" si="15"/>
        <v>-8.6966378270870823</v>
      </c>
      <c r="BH27">
        <f t="shared" si="16"/>
        <v>-0.53432762799999989</v>
      </c>
      <c r="BI27">
        <f t="shared" si="17"/>
        <v>2.6513864134965104</v>
      </c>
    </row>
    <row r="28" spans="1:61">
      <c r="A28" s="1">
        <v>70.07671232876713</v>
      </c>
      <c r="B28" s="7" t="s">
        <v>40</v>
      </c>
      <c r="C28" s="21">
        <v>11737</v>
      </c>
      <c r="D28" s="17" t="s">
        <v>41</v>
      </c>
      <c r="E28" s="17">
        <f t="shared" si="0"/>
        <v>0</v>
      </c>
      <c r="F28" s="5">
        <v>35.866666666666667</v>
      </c>
      <c r="G28" s="7">
        <v>156</v>
      </c>
      <c r="H28" s="7">
        <v>54.5</v>
      </c>
      <c r="I28" s="7">
        <v>2000</v>
      </c>
      <c r="J28" s="7">
        <v>2340</v>
      </c>
      <c r="K28" s="9">
        <v>1</v>
      </c>
      <c r="L28">
        <f t="shared" si="1"/>
        <v>2</v>
      </c>
      <c r="M28" s="5">
        <v>22.394806048652203</v>
      </c>
      <c r="N28" s="22">
        <v>83.5</v>
      </c>
      <c r="O28" s="11">
        <v>0.64819957032708198</v>
      </c>
      <c r="P28" s="11">
        <v>0.63887326019790702</v>
      </c>
      <c r="Q28" s="12">
        <v>1298.7012987012986</v>
      </c>
      <c r="R28" s="12">
        <v>1519.4805194805194</v>
      </c>
      <c r="S28" s="7">
        <v>2340</v>
      </c>
      <c r="T28">
        <v>0.78295999999999999</v>
      </c>
      <c r="U28">
        <v>-1.3500000000000001E-3</v>
      </c>
      <c r="V28">
        <f t="shared" si="2"/>
        <v>7.3427001111999992</v>
      </c>
      <c r="W28">
        <f t="shared" si="3"/>
        <v>1.04710499</v>
      </c>
      <c r="X28">
        <f t="shared" si="4"/>
        <v>-0.22793506493506532</v>
      </c>
      <c r="Y28">
        <f t="shared" si="5"/>
        <v>-9.3541420118342877E-2</v>
      </c>
      <c r="Z28">
        <f t="shared" si="6"/>
        <v>3.0928316273733958</v>
      </c>
      <c r="AA28">
        <v>7.3427001110000001</v>
      </c>
      <c r="AB28">
        <v>0.64058895599999999</v>
      </c>
      <c r="AC28">
        <v>1.04710499</v>
      </c>
      <c r="AD28">
        <v>3.0928316269999998</v>
      </c>
      <c r="AE28">
        <f t="shared" si="7"/>
        <v>57.829599999999999</v>
      </c>
      <c r="AF28">
        <f t="shared" si="7"/>
        <v>49.986499999999999</v>
      </c>
      <c r="AG28">
        <v>-3.4000000000000101</v>
      </c>
      <c r="AH28">
        <v>7.3427001110000001</v>
      </c>
      <c r="AI28">
        <v>0.64058895599999999</v>
      </c>
      <c r="AJ28">
        <v>1.04710499</v>
      </c>
      <c r="AK28">
        <v>3.0928316269999998</v>
      </c>
      <c r="AS28">
        <v>0.58806000000000003</v>
      </c>
      <c r="AT28">
        <v>-0.16341</v>
      </c>
      <c r="AU28">
        <v>1.23553</v>
      </c>
      <c r="AW28">
        <v>0.74558999999999997</v>
      </c>
      <c r="AX28">
        <v>3.687E-2</v>
      </c>
      <c r="AY28">
        <f t="shared" si="8"/>
        <v>4.5433379667000002</v>
      </c>
      <c r="AZ28">
        <f t="shared" si="9"/>
        <v>0.72565324675324572</v>
      </c>
      <c r="BA28">
        <f t="shared" si="10"/>
        <v>0.7646379881656804</v>
      </c>
      <c r="BB28">
        <f t="shared" si="11"/>
        <v>6.6577039609930662</v>
      </c>
      <c r="BD28">
        <f t="shared" si="12"/>
        <v>-0.22793506493506532</v>
      </c>
      <c r="BE28">
        <f t="shared" si="13"/>
        <v>-9.3541420118342877E-2</v>
      </c>
      <c r="BF28">
        <f t="shared" si="14"/>
        <v>6.5970604870375773</v>
      </c>
      <c r="BG28">
        <f t="shared" si="15"/>
        <v>-8.6932592803030424</v>
      </c>
      <c r="BH28">
        <f t="shared" si="16"/>
        <v>-0.5184491403999999</v>
      </c>
      <c r="BI28">
        <f t="shared" si="17"/>
        <v>6.5970604870375773</v>
      </c>
    </row>
    <row r="29" spans="1:61">
      <c r="A29" s="1">
        <v>69.589041095890408</v>
      </c>
      <c r="B29" s="15" t="s">
        <v>40</v>
      </c>
      <c r="C29" s="16">
        <v>11915</v>
      </c>
      <c r="D29" s="17" t="s">
        <v>41</v>
      </c>
      <c r="E29" s="17">
        <f t="shared" si="0"/>
        <v>0</v>
      </c>
      <c r="F29" s="5">
        <v>7.7</v>
      </c>
      <c r="G29" s="7">
        <v>149</v>
      </c>
      <c r="H29" s="7">
        <v>53</v>
      </c>
      <c r="I29" s="7">
        <v>2000</v>
      </c>
      <c r="J29" s="7">
        <v>2400</v>
      </c>
      <c r="K29" s="9">
        <v>1</v>
      </c>
      <c r="L29">
        <f t="shared" si="1"/>
        <v>1</v>
      </c>
      <c r="M29" s="5">
        <v>23.872798522589072</v>
      </c>
      <c r="N29" s="18">
        <v>100.5</v>
      </c>
      <c r="O29" s="11">
        <v>0.45241847777118599</v>
      </c>
      <c r="P29" s="11">
        <v>0.62968366237308604</v>
      </c>
      <c r="Q29" s="12">
        <v>1351.3513513513515</v>
      </c>
      <c r="R29" s="12">
        <v>1621.6216216216217</v>
      </c>
      <c r="S29" s="7">
        <v>2400</v>
      </c>
      <c r="T29">
        <v>1.28793</v>
      </c>
      <c r="U29">
        <v>0.97950000000000004</v>
      </c>
      <c r="V29">
        <f t="shared" si="2"/>
        <v>13.045977286099999</v>
      </c>
      <c r="W29">
        <f t="shared" si="3"/>
        <v>2.6521247699999999</v>
      </c>
      <c r="X29">
        <f t="shared" si="4"/>
        <v>0.19429729729729805</v>
      </c>
      <c r="Y29">
        <f t="shared" si="5"/>
        <v>0.97889336065943011</v>
      </c>
      <c r="Z29">
        <f t="shared" si="6"/>
        <v>8.8279512754971758</v>
      </c>
      <c r="AA29">
        <v>13.04597729</v>
      </c>
      <c r="AB29">
        <v>1.6168286119999999</v>
      </c>
      <c r="AC29">
        <v>2.6521247699999999</v>
      </c>
      <c r="AD29">
        <v>8.8279512750000002</v>
      </c>
      <c r="AE29">
        <f t="shared" si="7"/>
        <v>62.879300000000001</v>
      </c>
      <c r="AF29">
        <f t="shared" si="7"/>
        <v>59.795000000000002</v>
      </c>
      <c r="AG29">
        <v>-3.30000000000001</v>
      </c>
      <c r="AH29">
        <v>13.04597729</v>
      </c>
      <c r="AI29">
        <v>1.6168286119999999</v>
      </c>
      <c r="AJ29">
        <v>2.6521247699999999</v>
      </c>
      <c r="AK29">
        <v>8.8279512750000002</v>
      </c>
      <c r="AS29">
        <v>1.36747</v>
      </c>
      <c r="AT29">
        <v>1.04704</v>
      </c>
      <c r="AU29">
        <v>-0.32919999999999999</v>
      </c>
      <c r="AW29">
        <v>1.50804</v>
      </c>
      <c r="AX29">
        <v>1.33406</v>
      </c>
      <c r="AY29">
        <f t="shared" si="8"/>
        <v>9.3364468810000005</v>
      </c>
      <c r="AZ29">
        <f t="shared" si="9"/>
        <v>1.2230351351351354</v>
      </c>
      <c r="BA29">
        <f t="shared" si="10"/>
        <v>0.97747354353407501</v>
      </c>
      <c r="BB29">
        <f t="shared" si="11"/>
        <v>8.4437625530109379</v>
      </c>
      <c r="BD29">
        <f t="shared" si="12"/>
        <v>0.19429729729729805</v>
      </c>
      <c r="BE29">
        <f t="shared" si="13"/>
        <v>0.97889336065943011</v>
      </c>
      <c r="BF29">
        <f t="shared" si="14"/>
        <v>12.265907467043856</v>
      </c>
      <c r="BG29">
        <f t="shared" si="15"/>
        <v>-8.6885483068125424</v>
      </c>
      <c r="BH29">
        <f t="shared" si="16"/>
        <v>-0.49921901919999995</v>
      </c>
      <c r="BI29">
        <f t="shared" si="17"/>
        <v>12.265907467043856</v>
      </c>
    </row>
    <row r="30" spans="1:61">
      <c r="A30" s="1">
        <v>68.150684931506845</v>
      </c>
      <c r="B30" s="2" t="s">
        <v>40</v>
      </c>
      <c r="C30" s="21">
        <v>12440</v>
      </c>
      <c r="D30" s="4" t="s">
        <v>41</v>
      </c>
      <c r="E30" s="17">
        <f t="shared" si="0"/>
        <v>0</v>
      </c>
      <c r="F30" s="5">
        <v>65.8</v>
      </c>
      <c r="G30" s="15">
        <v>155</v>
      </c>
      <c r="H30" s="7">
        <v>70</v>
      </c>
      <c r="I30" s="7">
        <v>2000</v>
      </c>
      <c r="J30" s="7">
        <v>2200</v>
      </c>
      <c r="K30" s="9">
        <v>1</v>
      </c>
      <c r="L30">
        <f t="shared" si="1"/>
        <v>4</v>
      </c>
      <c r="M30" s="5">
        <v>29.136316337148802</v>
      </c>
      <c r="N30" s="18">
        <v>97.5</v>
      </c>
      <c r="O30" s="11">
        <v>0.50010663571316105</v>
      </c>
      <c r="P30" s="11">
        <v>0.77426737145268798</v>
      </c>
      <c r="Q30" s="12">
        <v>1149.4252873563219</v>
      </c>
      <c r="R30" s="12">
        <v>1264.367816091954</v>
      </c>
      <c r="S30" s="7">
        <v>2200</v>
      </c>
      <c r="T30">
        <v>-0.37218000000000001</v>
      </c>
      <c r="U30">
        <v>1.5922499999999999</v>
      </c>
      <c r="V30">
        <f t="shared" si="2"/>
        <v>8.9935165813999998</v>
      </c>
      <c r="W30">
        <f t="shared" si="3"/>
        <v>1.0095117299999998</v>
      </c>
      <c r="X30">
        <f t="shared" si="4"/>
        <v>-1.3259885057471261</v>
      </c>
      <c r="Y30">
        <f t="shared" si="5"/>
        <v>1.6845832466181063</v>
      </c>
      <c r="Z30">
        <f t="shared" si="6"/>
        <v>5.6704478889082282</v>
      </c>
      <c r="AA30">
        <v>8.9935165809999997</v>
      </c>
      <c r="AB30">
        <v>0.60840507300000002</v>
      </c>
      <c r="AC30">
        <v>1.0095117300000001</v>
      </c>
      <c r="AD30">
        <v>5.6704478890000001</v>
      </c>
      <c r="AE30">
        <f t="shared" si="7"/>
        <v>46.278199999999998</v>
      </c>
      <c r="AF30">
        <f t="shared" si="7"/>
        <v>65.922499999999999</v>
      </c>
      <c r="AG30">
        <v>-3.2000000000000099</v>
      </c>
      <c r="AH30">
        <v>8.9935165809999997</v>
      </c>
      <c r="AI30">
        <v>0.60840507300000002</v>
      </c>
      <c r="AJ30">
        <v>1.0095117300000001</v>
      </c>
      <c r="AK30">
        <v>5.6704478890000001</v>
      </c>
      <c r="AS30">
        <v>-0.41671999999999998</v>
      </c>
      <c r="AT30">
        <v>1.6180600000000001</v>
      </c>
      <c r="AU30">
        <v>-0.51736000000000004</v>
      </c>
      <c r="AW30">
        <v>-0.36702000000000001</v>
      </c>
      <c r="AX30">
        <v>1.6669</v>
      </c>
      <c r="AY30">
        <f t="shared" si="8"/>
        <v>5.8239448585999991</v>
      </c>
      <c r="AZ30">
        <f t="shared" si="9"/>
        <v>-0.58623793103448296</v>
      </c>
      <c r="BA30">
        <f t="shared" si="10"/>
        <v>1.0313973985431841</v>
      </c>
      <c r="BB30">
        <f t="shared" si="11"/>
        <v>4.2207533700136342</v>
      </c>
      <c r="BD30">
        <f t="shared" si="12"/>
        <v>-1.3259885057471261</v>
      </c>
      <c r="BE30">
        <f t="shared" si="13"/>
        <v>1.6845832466181063</v>
      </c>
      <c r="BF30">
        <f t="shared" si="14"/>
        <v>8.1172906207054449</v>
      </c>
      <c r="BG30">
        <f t="shared" si="15"/>
        <v>-8.692489824152398</v>
      </c>
      <c r="BH30">
        <f t="shared" si="16"/>
        <v>-0.5199211708</v>
      </c>
      <c r="BI30">
        <f t="shared" si="17"/>
        <v>8.1172906207054449</v>
      </c>
    </row>
    <row r="31" spans="1:61">
      <c r="A31" s="1">
        <v>66.701369863013696</v>
      </c>
      <c r="B31" s="2" t="s">
        <v>40</v>
      </c>
      <c r="C31" s="21">
        <v>12969</v>
      </c>
      <c r="D31" s="4" t="s">
        <v>41</v>
      </c>
      <c r="E31" s="17">
        <f t="shared" si="0"/>
        <v>0</v>
      </c>
      <c r="F31" s="5">
        <v>65.36666666666666</v>
      </c>
      <c r="G31" s="15">
        <v>156</v>
      </c>
      <c r="H31" s="7">
        <v>59.65</v>
      </c>
      <c r="I31" s="7">
        <v>2000</v>
      </c>
      <c r="J31" s="7">
        <v>2500</v>
      </c>
      <c r="K31" s="9">
        <v>1</v>
      </c>
      <c r="L31">
        <f t="shared" si="1"/>
        <v>4</v>
      </c>
      <c r="M31" s="5">
        <v>24.511012491781724</v>
      </c>
      <c r="N31" s="22">
        <v>88</v>
      </c>
      <c r="O31" s="11">
        <v>0.47113684187291299</v>
      </c>
      <c r="P31" s="11">
        <v>0.87504431773920799</v>
      </c>
      <c r="Q31" s="12">
        <v>1242.2360248447205</v>
      </c>
      <c r="R31" s="12">
        <v>1552.7950310559006</v>
      </c>
      <c r="S31" s="7">
        <v>2500</v>
      </c>
      <c r="T31">
        <v>0.94477999999999995</v>
      </c>
      <c r="U31">
        <v>0.67142000000000002</v>
      </c>
      <c r="V31">
        <f t="shared" si="2"/>
        <v>10.543241914199999</v>
      </c>
      <c r="W31">
        <f t="shared" si="3"/>
        <v>1.9008951599999999</v>
      </c>
      <c r="X31">
        <f t="shared" si="4"/>
        <v>-0.17070186335403692</v>
      </c>
      <c r="Y31">
        <f t="shared" si="5"/>
        <v>0.46978402366864014</v>
      </c>
      <c r="Z31">
        <f t="shared" si="6"/>
        <v>5.4710339715715444</v>
      </c>
      <c r="AA31">
        <v>10.543241910000001</v>
      </c>
      <c r="AB31">
        <v>1.1590291589999999</v>
      </c>
      <c r="AC31">
        <v>1.9008951599999999</v>
      </c>
      <c r="AD31">
        <v>5.4710339719999999</v>
      </c>
      <c r="AE31">
        <f t="shared" si="7"/>
        <v>59.447800000000001</v>
      </c>
      <c r="AF31">
        <f t="shared" si="7"/>
        <v>56.714199999999998</v>
      </c>
      <c r="AG31">
        <v>-3.1000000000000099</v>
      </c>
      <c r="AH31">
        <v>10.543241910000001</v>
      </c>
      <c r="AI31">
        <v>1.1590291589999999</v>
      </c>
      <c r="AJ31">
        <v>1.9008951599999999</v>
      </c>
      <c r="AK31">
        <v>5.4710339719999999</v>
      </c>
      <c r="AS31">
        <v>0.80427000000000004</v>
      </c>
      <c r="AT31">
        <v>0.69779999999999998</v>
      </c>
      <c r="AU31">
        <v>-1.1577999999999999</v>
      </c>
      <c r="AW31">
        <v>0.70193000000000005</v>
      </c>
      <c r="AX31">
        <v>0.59952000000000005</v>
      </c>
      <c r="AY31">
        <f t="shared" si="8"/>
        <v>5.7649386670000009</v>
      </c>
      <c r="AZ31">
        <f t="shared" si="9"/>
        <v>0.59951490683229824</v>
      </c>
      <c r="BA31">
        <f t="shared" si="10"/>
        <v>0.84954236686390527</v>
      </c>
      <c r="BB31">
        <f t="shared" si="11"/>
        <v>6.5860989477639453</v>
      </c>
      <c r="BD31">
        <f t="shared" si="12"/>
        <v>-0.17070186335403692</v>
      </c>
      <c r="BE31">
        <f t="shared" si="13"/>
        <v>0.46978402366864014</v>
      </c>
      <c r="BF31">
        <f t="shared" si="14"/>
        <v>8.8537402854827505</v>
      </c>
      <c r="BG31">
        <f t="shared" si="15"/>
        <v>-8.6914291142454143</v>
      </c>
      <c r="BH31">
        <f t="shared" si="16"/>
        <v>-0.50831510959999993</v>
      </c>
      <c r="BI31">
        <f t="shared" si="17"/>
        <v>8.8537402854827505</v>
      </c>
    </row>
    <row r="32" spans="1:61">
      <c r="A32" s="1">
        <v>65.536986301369865</v>
      </c>
      <c r="B32" s="15" t="s">
        <v>44</v>
      </c>
      <c r="C32" s="16">
        <v>13394</v>
      </c>
      <c r="D32" s="17" t="s">
        <v>41</v>
      </c>
      <c r="E32" s="17">
        <f t="shared" si="0"/>
        <v>0</v>
      </c>
      <c r="F32" s="5">
        <v>11.833333333333334</v>
      </c>
      <c r="G32" s="7">
        <v>154</v>
      </c>
      <c r="H32" s="7">
        <v>57.2</v>
      </c>
      <c r="I32" s="7">
        <v>2000</v>
      </c>
      <c r="J32" s="7">
        <v>2450</v>
      </c>
      <c r="K32" s="9">
        <v>1</v>
      </c>
      <c r="L32">
        <f t="shared" si="1"/>
        <v>1</v>
      </c>
      <c r="M32" s="5">
        <v>24.118738404452689</v>
      </c>
      <c r="N32" s="18">
        <v>83</v>
      </c>
      <c r="O32" s="11">
        <v>0.51463803463171298</v>
      </c>
      <c r="P32" s="11">
        <v>0.59027002814901397</v>
      </c>
      <c r="Q32" s="12">
        <v>1282.051282051282</v>
      </c>
      <c r="R32" s="12">
        <v>1570.5128205128206</v>
      </c>
      <c r="S32" s="7">
        <v>2450</v>
      </c>
      <c r="T32">
        <v>1.00481</v>
      </c>
      <c r="U32">
        <v>0.30651</v>
      </c>
      <c r="V32">
        <f t="shared" si="2"/>
        <v>9.3770092644999998</v>
      </c>
      <c r="W32">
        <f t="shared" si="3"/>
        <v>1.6357055599999999</v>
      </c>
      <c r="X32">
        <f t="shared" si="4"/>
        <v>-6.5820512820513155E-2</v>
      </c>
      <c r="Y32">
        <f t="shared" si="5"/>
        <v>0.16123562152133619</v>
      </c>
      <c r="Z32">
        <f t="shared" si="6"/>
        <v>4.6935623910713105</v>
      </c>
      <c r="AA32">
        <v>9.3770092649999999</v>
      </c>
      <c r="AB32">
        <v>0.99889907899999997</v>
      </c>
      <c r="AC32">
        <v>1.6357055599999999</v>
      </c>
      <c r="AD32">
        <v>4.6935623910000004</v>
      </c>
      <c r="AE32">
        <f t="shared" si="7"/>
        <v>60.048099999999998</v>
      </c>
      <c r="AF32">
        <f t="shared" si="7"/>
        <v>53.065100000000001</v>
      </c>
      <c r="AG32">
        <v>-3.0000000000000102</v>
      </c>
      <c r="AH32">
        <v>9.3770092649999999</v>
      </c>
      <c r="AI32">
        <v>0.99889907899999997</v>
      </c>
      <c r="AJ32">
        <v>1.6357055599999999</v>
      </c>
      <c r="AK32">
        <v>4.6935623910000004</v>
      </c>
      <c r="AS32">
        <v>1.0185500000000001</v>
      </c>
      <c r="AT32">
        <v>0.26893</v>
      </c>
      <c r="AU32">
        <v>0.55657000000000001</v>
      </c>
      <c r="AW32">
        <v>0.84521999999999997</v>
      </c>
      <c r="AX32">
        <v>0.28333999999999998</v>
      </c>
      <c r="AY32">
        <f t="shared" si="8"/>
        <v>5.3504385742</v>
      </c>
      <c r="AZ32">
        <f t="shared" si="9"/>
        <v>0.80594487179487118</v>
      </c>
      <c r="BA32">
        <f t="shared" si="10"/>
        <v>0.78764630797773649</v>
      </c>
      <c r="BB32">
        <f t="shared" si="11"/>
        <v>6.9148607618022107</v>
      </c>
      <c r="BD32">
        <f t="shared" si="12"/>
        <v>-6.5820512820513155E-2</v>
      </c>
      <c r="BE32">
        <f t="shared" si="13"/>
        <v>0.16123562152133619</v>
      </c>
      <c r="BF32">
        <f t="shared" si="14"/>
        <v>8.2146146265948339</v>
      </c>
      <c r="BG32">
        <f t="shared" si="15"/>
        <v>-8.6918980703712467</v>
      </c>
      <c r="BH32">
        <f t="shared" si="16"/>
        <v>-0.5113642156</v>
      </c>
      <c r="BI32">
        <f t="shared" si="17"/>
        <v>8.2146146265948339</v>
      </c>
    </row>
    <row r="33" spans="1:61">
      <c r="A33" s="1">
        <v>63.276712328767125</v>
      </c>
      <c r="B33" s="15" t="s">
        <v>40</v>
      </c>
      <c r="C33" s="21">
        <v>14219</v>
      </c>
      <c r="D33" s="17" t="s">
        <v>41</v>
      </c>
      <c r="E33" s="17">
        <f t="shared" si="0"/>
        <v>0</v>
      </c>
      <c r="F33" s="5">
        <v>56</v>
      </c>
      <c r="G33" s="7">
        <v>150</v>
      </c>
      <c r="H33" s="7">
        <v>45.75</v>
      </c>
      <c r="I33" s="7">
        <v>2000</v>
      </c>
      <c r="J33" s="7">
        <v>1950</v>
      </c>
      <c r="K33" s="9">
        <v>1</v>
      </c>
      <c r="L33">
        <f t="shared" si="1"/>
        <v>3</v>
      </c>
      <c r="M33" s="5">
        <v>20.333333333333332</v>
      </c>
      <c r="N33" s="22">
        <v>78.5</v>
      </c>
      <c r="O33" s="11">
        <v>0.78816768060770703</v>
      </c>
      <c r="P33" s="11">
        <v>0.75137933499298404</v>
      </c>
      <c r="Q33" s="12">
        <v>1449.2753623188407</v>
      </c>
      <c r="R33" s="12">
        <v>1413.0434782608697</v>
      </c>
      <c r="S33" s="7">
        <v>1950</v>
      </c>
      <c r="T33">
        <v>0.37401000000000001</v>
      </c>
      <c r="U33">
        <v>-0.94996000000000003</v>
      </c>
      <c r="V33">
        <f t="shared" si="2"/>
        <v>2.1330397308999998</v>
      </c>
      <c r="W33">
        <f t="shared" si="3"/>
        <v>-0.39881273000000006</v>
      </c>
      <c r="X33">
        <f t="shared" si="4"/>
        <v>-0.37908695652173763</v>
      </c>
      <c r="Y33">
        <f t="shared" si="5"/>
        <v>-0.67249999999999988</v>
      </c>
      <c r="Z33">
        <f t="shared" si="6"/>
        <v>0.29271817260870181</v>
      </c>
      <c r="AA33">
        <v>2.1330397310000002</v>
      </c>
      <c r="AB33">
        <v>-0.238503615</v>
      </c>
      <c r="AC33">
        <v>-0.39881273</v>
      </c>
      <c r="AD33">
        <v>0.29271817300000003</v>
      </c>
      <c r="AE33">
        <f t="shared" si="7"/>
        <v>53.740099999999998</v>
      </c>
      <c r="AF33">
        <f t="shared" si="7"/>
        <v>40.500399999999999</v>
      </c>
      <c r="AG33">
        <v>-2.9000000000000101</v>
      </c>
      <c r="AH33">
        <v>2.1330397310000002</v>
      </c>
      <c r="AI33">
        <v>-0.238503615</v>
      </c>
      <c r="AJ33">
        <v>-0.39881273</v>
      </c>
      <c r="AK33">
        <v>0.29271817300000003</v>
      </c>
      <c r="AS33">
        <v>-6.7479999999999998E-2</v>
      </c>
      <c r="AT33">
        <v>-1.22078</v>
      </c>
      <c r="AU33">
        <v>1.58789</v>
      </c>
      <c r="AW33">
        <v>0.94103999999999999</v>
      </c>
      <c r="AX33">
        <v>-0.51620999999999995</v>
      </c>
      <c r="AY33">
        <f t="shared" si="8"/>
        <v>3.6918484460999998</v>
      </c>
      <c r="AZ33">
        <f t="shared" si="9"/>
        <v>1.0118492753623194</v>
      </c>
      <c r="BA33">
        <f t="shared" si="10"/>
        <v>0.67510000000000003</v>
      </c>
      <c r="BB33">
        <f t="shared" si="11"/>
        <v>7.1032738568260871</v>
      </c>
      <c r="BD33">
        <f t="shared" si="12"/>
        <v>-0.37908695652173763</v>
      </c>
      <c r="BE33">
        <f t="shared" si="13"/>
        <v>-0.67249999999999988</v>
      </c>
      <c r="BF33">
        <f t="shared" si="14"/>
        <v>3.8731894417391377</v>
      </c>
      <c r="BG33">
        <f t="shared" si="15"/>
        <v>-8.6955018020217398</v>
      </c>
      <c r="BH33">
        <f t="shared" si="16"/>
        <v>-0.53573195119999995</v>
      </c>
      <c r="BI33">
        <f t="shared" si="17"/>
        <v>3.8731894417391377</v>
      </c>
    </row>
    <row r="34" spans="1:61">
      <c r="A34" s="1">
        <v>63.153424657534245</v>
      </c>
      <c r="B34" s="7" t="s">
        <v>40</v>
      </c>
      <c r="C34" s="21">
        <v>14264</v>
      </c>
      <c r="D34" s="17" t="s">
        <v>41</v>
      </c>
      <c r="E34" s="17">
        <f t="shared" si="0"/>
        <v>0</v>
      </c>
      <c r="F34" s="5">
        <v>28.133333333333333</v>
      </c>
      <c r="G34" s="7">
        <v>154.5</v>
      </c>
      <c r="H34" s="7">
        <v>56.5</v>
      </c>
      <c r="I34" s="7">
        <v>2000</v>
      </c>
      <c r="J34" s="7">
        <v>2150</v>
      </c>
      <c r="K34" s="9">
        <v>1</v>
      </c>
      <c r="L34">
        <f t="shared" si="1"/>
        <v>2</v>
      </c>
      <c r="M34" s="5">
        <v>23.669630607136497</v>
      </c>
      <c r="N34" s="22">
        <v>86</v>
      </c>
      <c r="O34" s="11">
        <v>0.49815879605823699</v>
      </c>
      <c r="P34" s="11">
        <v>0.664873602914555</v>
      </c>
      <c r="Q34" s="12">
        <v>1282.051282051282</v>
      </c>
      <c r="R34" s="12">
        <v>1378.2051282051282</v>
      </c>
      <c r="S34" s="7">
        <v>2150</v>
      </c>
      <c r="T34">
        <v>0.14940000000000001</v>
      </c>
      <c r="U34">
        <v>0.15692999999999999</v>
      </c>
      <c r="V34">
        <f t="shared" si="2"/>
        <v>5.5066970923999996</v>
      </c>
      <c r="W34">
        <f t="shared" si="3"/>
        <v>0.34865930999999994</v>
      </c>
      <c r="X34">
        <f t="shared" si="4"/>
        <v>-0.75043589743589756</v>
      </c>
      <c r="Y34">
        <f t="shared" si="5"/>
        <v>0.23548015835611347</v>
      </c>
      <c r="Z34">
        <f t="shared" si="6"/>
        <v>2.3388900605576088</v>
      </c>
      <c r="AA34">
        <v>5.5066970919999996</v>
      </c>
      <c r="AB34">
        <v>0.21239266600000001</v>
      </c>
      <c r="AC34">
        <v>0.34865931</v>
      </c>
      <c r="AD34">
        <v>2.3388900609999999</v>
      </c>
      <c r="AE34">
        <f t="shared" si="7"/>
        <v>51.494</v>
      </c>
      <c r="AF34">
        <f t="shared" si="7"/>
        <v>51.569299999999998</v>
      </c>
      <c r="AG34">
        <v>-2.80000000000001</v>
      </c>
      <c r="AH34">
        <v>5.5066970919999996</v>
      </c>
      <c r="AI34">
        <v>0.21239266600000001</v>
      </c>
      <c r="AJ34">
        <v>0.34865931</v>
      </c>
      <c r="AK34">
        <v>2.3388900609999999</v>
      </c>
      <c r="AS34">
        <v>0.17466000000000001</v>
      </c>
      <c r="AT34">
        <v>0.17011999999999999</v>
      </c>
      <c r="AU34">
        <v>2.0070000000000001E-2</v>
      </c>
      <c r="AW34">
        <v>0.29855999999999999</v>
      </c>
      <c r="AX34">
        <v>0.30223</v>
      </c>
      <c r="AY34">
        <f t="shared" si="8"/>
        <v>4.1428370633</v>
      </c>
      <c r="AZ34">
        <f t="shared" si="9"/>
        <v>0.25767564102564045</v>
      </c>
      <c r="BA34">
        <f t="shared" si="10"/>
        <v>0.81344908285418027</v>
      </c>
      <c r="BB34">
        <f t="shared" si="11"/>
        <v>5.6611317445598832</v>
      </c>
      <c r="BD34">
        <f t="shared" si="12"/>
        <v>-0.75043589743589756</v>
      </c>
      <c r="BE34">
        <f t="shared" si="13"/>
        <v>0.23548015835611347</v>
      </c>
      <c r="BF34">
        <f t="shared" si="14"/>
        <v>5.4791999813237693</v>
      </c>
      <c r="BG34">
        <f t="shared" si="15"/>
        <v>-8.6943673530428853</v>
      </c>
      <c r="BH34">
        <f t="shared" si="16"/>
        <v>-0.52718715159999996</v>
      </c>
      <c r="BI34">
        <f t="shared" si="17"/>
        <v>5.4791999813237693</v>
      </c>
    </row>
    <row r="35" spans="1:61">
      <c r="A35" s="1">
        <v>62.153424657534245</v>
      </c>
      <c r="B35" s="2" t="s">
        <v>38</v>
      </c>
      <c r="C35" s="21">
        <v>14629</v>
      </c>
      <c r="D35" s="4" t="s">
        <v>39</v>
      </c>
      <c r="E35" s="17">
        <f t="shared" si="0"/>
        <v>0</v>
      </c>
      <c r="F35" s="5">
        <v>84</v>
      </c>
      <c r="G35" s="7">
        <v>149</v>
      </c>
      <c r="H35" s="7">
        <v>55.2</v>
      </c>
      <c r="I35" s="7">
        <v>2000</v>
      </c>
      <c r="J35" s="7">
        <v>2280</v>
      </c>
      <c r="K35" s="9">
        <v>1</v>
      </c>
      <c r="L35">
        <f t="shared" si="1"/>
        <v>4</v>
      </c>
      <c r="M35" s="5">
        <v>24.863744876356922</v>
      </c>
      <c r="N35" s="18">
        <v>86.5</v>
      </c>
      <c r="O35" s="11">
        <v>0.67344377390955901</v>
      </c>
      <c r="P35" s="11">
        <v>0.92185228317032797</v>
      </c>
      <c r="Q35" s="12">
        <v>1324.5033112582782</v>
      </c>
      <c r="R35" s="12">
        <v>1509.9337748344371</v>
      </c>
      <c r="S35" s="7">
        <v>2280</v>
      </c>
      <c r="T35">
        <v>0.74472000000000005</v>
      </c>
      <c r="U35">
        <v>0.39634000000000003</v>
      </c>
      <c r="V35">
        <f t="shared" si="2"/>
        <v>8.7184782215999999</v>
      </c>
      <c r="W35">
        <f t="shared" si="3"/>
        <v>1.3725140600000001</v>
      </c>
      <c r="X35">
        <f t="shared" si="4"/>
        <v>-0.22962251655629062</v>
      </c>
      <c r="Y35">
        <f t="shared" si="5"/>
        <v>0.45342666996982217</v>
      </c>
      <c r="Z35">
        <f t="shared" si="6"/>
        <v>5.1812584319723243</v>
      </c>
      <c r="AA35">
        <v>8.7184782219999999</v>
      </c>
      <c r="AB35">
        <v>0.83737019499999998</v>
      </c>
      <c r="AC35">
        <v>1.3725140600000001</v>
      </c>
      <c r="AD35">
        <v>5.1812584319999999</v>
      </c>
      <c r="AE35">
        <f t="shared" si="7"/>
        <v>57.447200000000002</v>
      </c>
      <c r="AF35">
        <f t="shared" si="7"/>
        <v>53.9634</v>
      </c>
      <c r="AG35">
        <v>-2.7000000000000099</v>
      </c>
      <c r="AH35">
        <v>8.7184782219999999</v>
      </c>
      <c r="AI35">
        <v>0.83737019499999998</v>
      </c>
      <c r="AJ35">
        <v>1.3725140600000001</v>
      </c>
      <c r="AK35">
        <v>5.1812584319999999</v>
      </c>
      <c r="AS35">
        <v>0.30430000000000001</v>
      </c>
      <c r="AT35">
        <v>0.23344999999999999</v>
      </c>
      <c r="AU35">
        <v>-1.796E-2</v>
      </c>
      <c r="AW35">
        <v>0.88756999999999997</v>
      </c>
      <c r="AX35">
        <v>0.60219</v>
      </c>
      <c r="AY35">
        <f t="shared" si="8"/>
        <v>6.1963665907000003</v>
      </c>
      <c r="AZ35">
        <f t="shared" si="9"/>
        <v>0.79947615894039803</v>
      </c>
      <c r="BA35">
        <f t="shared" si="10"/>
        <v>0.83876361515247055</v>
      </c>
      <c r="BB35">
        <f t="shared" si="11"/>
        <v>7.0395942846075901</v>
      </c>
      <c r="BD35">
        <f t="shared" si="12"/>
        <v>-0.22962251655629062</v>
      </c>
      <c r="BE35">
        <f t="shared" si="13"/>
        <v>0.45342666996982217</v>
      </c>
      <c r="BF35">
        <f t="shared" si="14"/>
        <v>8.5373214779420774</v>
      </c>
      <c r="BG35">
        <f t="shared" si="15"/>
        <v>-8.6917064823387502</v>
      </c>
      <c r="BH35">
        <f t="shared" si="16"/>
        <v>-0.51467598960000005</v>
      </c>
      <c r="BI35">
        <f t="shared" si="17"/>
        <v>8.5373214779420774</v>
      </c>
    </row>
    <row r="36" spans="1:61">
      <c r="A36" s="1">
        <v>62</v>
      </c>
      <c r="B36" s="15" t="s">
        <v>40</v>
      </c>
      <c r="C36" s="21">
        <v>14685</v>
      </c>
      <c r="D36" s="17" t="s">
        <v>41</v>
      </c>
      <c r="E36" s="17">
        <f t="shared" si="0"/>
        <v>0</v>
      </c>
      <c r="F36" s="5">
        <v>21.966666666666665</v>
      </c>
      <c r="G36" s="7">
        <v>157</v>
      </c>
      <c r="H36" s="7">
        <v>60.2</v>
      </c>
      <c r="I36" s="7">
        <v>2000</v>
      </c>
      <c r="J36" s="7">
        <v>2250</v>
      </c>
      <c r="K36" s="9">
        <v>1</v>
      </c>
      <c r="L36">
        <f t="shared" si="1"/>
        <v>2</v>
      </c>
      <c r="M36" s="5">
        <v>24.422897480628016</v>
      </c>
      <c r="N36" s="18">
        <v>98</v>
      </c>
      <c r="O36" s="11">
        <v>0.45742248573906502</v>
      </c>
      <c r="P36" s="11">
        <v>0.64972463538466996</v>
      </c>
      <c r="Q36" s="12">
        <v>1234.5679012345679</v>
      </c>
      <c r="R36" s="12">
        <v>1388.8888888888887</v>
      </c>
      <c r="S36" s="7">
        <v>2250</v>
      </c>
      <c r="T36">
        <v>0.22548000000000001</v>
      </c>
      <c r="U36">
        <v>0.94035999999999997</v>
      </c>
      <c r="V36">
        <f t="shared" si="2"/>
        <v>8.8005675684</v>
      </c>
      <c r="W36">
        <f t="shared" si="3"/>
        <v>1.19243864</v>
      </c>
      <c r="X36">
        <f t="shared" si="4"/>
        <v>-0.7715185185185196</v>
      </c>
      <c r="Y36">
        <f t="shared" si="5"/>
        <v>0.94550939186173943</v>
      </c>
      <c r="Z36">
        <f t="shared" si="6"/>
        <v>4.9770901719521774</v>
      </c>
      <c r="AA36">
        <v>8.800567568</v>
      </c>
      <c r="AB36">
        <v>0.72407074100000002</v>
      </c>
      <c r="AC36">
        <v>1.19243864</v>
      </c>
      <c r="AD36">
        <v>4.9770901719999996</v>
      </c>
      <c r="AE36">
        <f t="shared" si="7"/>
        <v>52.254800000000003</v>
      </c>
      <c r="AF36">
        <f t="shared" si="7"/>
        <v>59.403599999999997</v>
      </c>
      <c r="AG36">
        <v>-2.6000000000000099</v>
      </c>
      <c r="AH36">
        <v>8.800567568</v>
      </c>
      <c r="AI36">
        <v>0.72407074100000002</v>
      </c>
      <c r="AJ36">
        <v>1.19243864</v>
      </c>
      <c r="AK36">
        <v>4.9770901719999996</v>
      </c>
      <c r="AS36">
        <v>0.31952000000000003</v>
      </c>
      <c r="AT36">
        <v>1.00651</v>
      </c>
      <c r="AU36">
        <v>-0.28486</v>
      </c>
      <c r="AW36">
        <v>0.30703999999999998</v>
      </c>
      <c r="AX36">
        <v>1.0887100000000001</v>
      </c>
      <c r="AY36">
        <f t="shared" si="8"/>
        <v>6.0095974064999993</v>
      </c>
      <c r="AZ36">
        <f t="shared" si="9"/>
        <v>0.10219012345678991</v>
      </c>
      <c r="BA36">
        <f t="shared" si="10"/>
        <v>0.95888318227919989</v>
      </c>
      <c r="BB36">
        <f t="shared" si="11"/>
        <v>5.6848327486879491</v>
      </c>
      <c r="BD36">
        <f t="shared" si="12"/>
        <v>-0.7715185185185196</v>
      </c>
      <c r="BE36">
        <f t="shared" si="13"/>
        <v>0.94550939186173943</v>
      </c>
      <c r="BF36">
        <f t="shared" si="14"/>
        <v>7.9151083449513369</v>
      </c>
      <c r="BG36">
        <f t="shared" si="15"/>
        <v>-8.6924256192423197</v>
      </c>
      <c r="BH36">
        <f t="shared" si="16"/>
        <v>-0.51724686239999995</v>
      </c>
      <c r="BI36">
        <f t="shared" si="17"/>
        <v>7.9151083449513369</v>
      </c>
    </row>
    <row r="37" spans="1:61">
      <c r="A37" s="1">
        <v>59.956164383561642</v>
      </c>
      <c r="B37" s="15" t="s">
        <v>44</v>
      </c>
      <c r="C37" s="16">
        <v>15431</v>
      </c>
      <c r="D37" s="17" t="s">
        <v>42</v>
      </c>
      <c r="E37" s="17">
        <f t="shared" si="0"/>
        <v>1</v>
      </c>
      <c r="F37" s="5">
        <v>8.1666666666666661</v>
      </c>
      <c r="G37" s="7">
        <v>156</v>
      </c>
      <c r="H37" s="7">
        <v>58.7</v>
      </c>
      <c r="I37" s="7">
        <v>2000</v>
      </c>
      <c r="J37" s="7">
        <v>2200</v>
      </c>
      <c r="K37" s="9">
        <v>1</v>
      </c>
      <c r="L37">
        <f t="shared" si="1"/>
        <v>1</v>
      </c>
      <c r="M37" s="5">
        <v>24.120644312952006</v>
      </c>
      <c r="N37" s="18">
        <v>92.5</v>
      </c>
      <c r="O37" s="11">
        <v>0.63031434947397502</v>
      </c>
      <c r="P37" s="11">
        <v>0.62292109341944102</v>
      </c>
      <c r="Q37" s="12">
        <v>1257.8616352201257</v>
      </c>
      <c r="R37" s="12">
        <v>1383.6477987421383</v>
      </c>
      <c r="S37" s="7">
        <v>2200</v>
      </c>
      <c r="T37">
        <v>0.18776999999999999</v>
      </c>
      <c r="U37">
        <v>0.58211999999999997</v>
      </c>
      <c r="V37">
        <f t="shared" si="2"/>
        <v>7.2831163324999997</v>
      </c>
      <c r="W37">
        <f t="shared" si="3"/>
        <v>0.80269166999999997</v>
      </c>
      <c r="X37">
        <f t="shared" si="4"/>
        <v>-0.76211949685534686</v>
      </c>
      <c r="Y37">
        <f t="shared" si="5"/>
        <v>0.62704437869822494</v>
      </c>
      <c r="Z37">
        <f t="shared" si="6"/>
        <v>3.7935747610714126</v>
      </c>
      <c r="AA37">
        <v>7.2831163329999997</v>
      </c>
      <c r="AB37">
        <v>0.48770249399999999</v>
      </c>
      <c r="AC37">
        <v>0.80269166999999997</v>
      </c>
      <c r="AD37">
        <v>3.7935747609999999</v>
      </c>
      <c r="AE37">
        <f t="shared" si="7"/>
        <v>51.877699999999997</v>
      </c>
      <c r="AF37">
        <f t="shared" si="7"/>
        <v>55.821199999999997</v>
      </c>
      <c r="AG37">
        <v>-2.5000000000000102</v>
      </c>
      <c r="AH37">
        <v>7.2831163329999997</v>
      </c>
      <c r="AI37">
        <v>0.48770249399999999</v>
      </c>
      <c r="AJ37">
        <v>0.80269166999999997</v>
      </c>
      <c r="AK37">
        <v>3.7935747609999999</v>
      </c>
      <c r="AS37">
        <v>6.1210000000000001E-2</v>
      </c>
      <c r="AT37">
        <v>0.46279999999999999</v>
      </c>
      <c r="AU37">
        <v>1.10755</v>
      </c>
      <c r="AW37">
        <v>0.30875000000000002</v>
      </c>
      <c r="AX37">
        <v>0.73568999999999996</v>
      </c>
      <c r="AY37">
        <f t="shared" si="8"/>
        <v>5.1843155952999993</v>
      </c>
      <c r="AZ37">
        <f t="shared" si="9"/>
        <v>0.17846603773584846</v>
      </c>
      <c r="BA37">
        <f t="shared" si="10"/>
        <v>0.89293786982248513</v>
      </c>
      <c r="BB37">
        <f t="shared" si="11"/>
        <v>5.6880327631566354</v>
      </c>
      <c r="BD37">
        <f t="shared" si="12"/>
        <v>-0.76211949685534686</v>
      </c>
      <c r="BE37">
        <f t="shared" si="13"/>
        <v>0.62704437869822494</v>
      </c>
      <c r="BF37">
        <f t="shared" si="14"/>
        <v>6.8222955439901725</v>
      </c>
      <c r="BG37">
        <f t="shared" si="15"/>
        <v>-8.6932967564260171</v>
      </c>
      <c r="BH37">
        <f t="shared" si="16"/>
        <v>-0.5218406391999999</v>
      </c>
      <c r="BI37">
        <f t="shared" si="17"/>
        <v>6.8222955439901725</v>
      </c>
    </row>
    <row r="38" spans="1:61">
      <c r="A38" s="1">
        <v>58.345205479452055</v>
      </c>
      <c r="B38" s="15" t="s">
        <v>44</v>
      </c>
      <c r="C38" s="16">
        <v>16019</v>
      </c>
      <c r="D38" s="17" t="s">
        <v>41</v>
      </c>
      <c r="E38" s="17">
        <f t="shared" si="0"/>
        <v>0</v>
      </c>
      <c r="F38" s="5">
        <v>6</v>
      </c>
      <c r="G38" s="7">
        <v>154</v>
      </c>
      <c r="H38" s="7">
        <v>47.6</v>
      </c>
      <c r="I38" s="7">
        <v>2000</v>
      </c>
      <c r="J38" s="7">
        <v>2000</v>
      </c>
      <c r="K38" s="9">
        <v>1</v>
      </c>
      <c r="L38">
        <f t="shared" si="1"/>
        <v>1</v>
      </c>
      <c r="M38" s="5">
        <v>20.070838252656436</v>
      </c>
      <c r="N38" s="18">
        <v>77.5</v>
      </c>
      <c r="O38" s="11">
        <v>0.34735646811683801</v>
      </c>
      <c r="P38" s="11">
        <v>0.74735747011983999</v>
      </c>
      <c r="Q38" s="12">
        <v>1398.6013986013986</v>
      </c>
      <c r="R38" s="12">
        <v>1398.6013986013986</v>
      </c>
      <c r="S38" s="7">
        <v>2000</v>
      </c>
      <c r="T38">
        <v>0.27609</v>
      </c>
      <c r="U38">
        <v>-0.94603000000000004</v>
      </c>
      <c r="V38">
        <f t="shared" si="2"/>
        <v>1.7706328669000002</v>
      </c>
      <c r="W38">
        <f t="shared" si="3"/>
        <v>-0.5262059</v>
      </c>
      <c r="X38">
        <f t="shared" si="4"/>
        <v>-0.50999300699300765</v>
      </c>
      <c r="Y38">
        <f t="shared" si="5"/>
        <v>-0.76402420306965713</v>
      </c>
      <c r="Z38">
        <f t="shared" si="6"/>
        <v>-0.56243956325946876</v>
      </c>
      <c r="AA38">
        <v>1.770632867</v>
      </c>
      <c r="AB38">
        <v>-0.31646082800000003</v>
      </c>
      <c r="AC38">
        <v>-0.5262059</v>
      </c>
      <c r="AD38">
        <v>-0.56243956299999998</v>
      </c>
      <c r="AE38">
        <f t="shared" si="7"/>
        <v>52.760899999999999</v>
      </c>
      <c r="AF38">
        <f t="shared" si="7"/>
        <v>40.539699999999996</v>
      </c>
      <c r="AG38">
        <v>-2.4000000000000101</v>
      </c>
      <c r="AH38">
        <v>1.770632867</v>
      </c>
      <c r="AI38">
        <v>-0.31646082800000003</v>
      </c>
      <c r="AJ38">
        <v>-0.5262059</v>
      </c>
      <c r="AK38">
        <v>-0.56243956299999998</v>
      </c>
      <c r="AS38">
        <v>0.45111000000000001</v>
      </c>
      <c r="AT38">
        <v>-0.76865000000000006</v>
      </c>
      <c r="AU38">
        <v>-1.45479</v>
      </c>
      <c r="AW38">
        <v>0.67720000000000002</v>
      </c>
      <c r="AX38">
        <v>-0.65522999999999998</v>
      </c>
      <c r="AY38">
        <f t="shared" si="8"/>
        <v>2.7610568939000002</v>
      </c>
      <c r="AZ38">
        <f t="shared" si="9"/>
        <v>0.77223566433566404</v>
      </c>
      <c r="BA38">
        <f t="shared" si="10"/>
        <v>0.65967308146399062</v>
      </c>
      <c r="BB38">
        <f t="shared" si="11"/>
        <v>6.4820238327379887</v>
      </c>
      <c r="BD38">
        <f t="shared" si="12"/>
        <v>-0.50999300699300765</v>
      </c>
      <c r="BE38">
        <f t="shared" si="13"/>
        <v>-0.76402420306965713</v>
      </c>
      <c r="BF38">
        <f t="shared" si="14"/>
        <v>2.9736958785541723</v>
      </c>
      <c r="BG38">
        <f t="shared" si="15"/>
        <v>-8.6962753656183356</v>
      </c>
      <c r="BH38">
        <f t="shared" si="16"/>
        <v>-0.53730996200000003</v>
      </c>
      <c r="BI38">
        <f t="shared" si="17"/>
        <v>2.9736958785541723</v>
      </c>
    </row>
    <row r="39" spans="1:61">
      <c r="A39" s="1">
        <v>57.019178082191779</v>
      </c>
      <c r="B39" s="15" t="s">
        <v>40</v>
      </c>
      <c r="C39" s="21">
        <v>16503</v>
      </c>
      <c r="D39" s="17" t="s">
        <v>41</v>
      </c>
      <c r="E39" s="17">
        <f t="shared" si="0"/>
        <v>0</v>
      </c>
      <c r="F39" s="5">
        <v>22.433333333333334</v>
      </c>
      <c r="G39" s="7">
        <v>154</v>
      </c>
      <c r="H39" s="7">
        <v>53.9</v>
      </c>
      <c r="I39" s="7">
        <v>2000</v>
      </c>
      <c r="J39" s="7">
        <v>2200</v>
      </c>
      <c r="K39" s="9">
        <v>1</v>
      </c>
      <c r="L39">
        <f t="shared" si="1"/>
        <v>2</v>
      </c>
      <c r="M39" s="5">
        <v>22.727272727272727</v>
      </c>
      <c r="N39" s="18">
        <v>77.5</v>
      </c>
      <c r="O39" s="11">
        <v>0.35995314075005702</v>
      </c>
      <c r="P39" s="11">
        <v>0.60539891714639305</v>
      </c>
      <c r="Q39" s="12">
        <v>1315.7894736842104</v>
      </c>
      <c r="R39" s="12">
        <v>1447.3684210526317</v>
      </c>
      <c r="S39" s="7">
        <v>2200</v>
      </c>
      <c r="T39">
        <v>0.44441000000000003</v>
      </c>
      <c r="U39">
        <v>-0.36003000000000002</v>
      </c>
      <c r="V39">
        <f t="shared" si="2"/>
        <v>4.6638946333</v>
      </c>
      <c r="W39">
        <f t="shared" si="3"/>
        <v>0.25411658000000004</v>
      </c>
      <c r="X39">
        <f t="shared" si="4"/>
        <v>-0.4608947368421048</v>
      </c>
      <c r="Y39">
        <f t="shared" si="5"/>
        <v>-0.33368181818181775</v>
      </c>
      <c r="Z39">
        <f t="shared" si="6"/>
        <v>1.2750687370813432</v>
      </c>
      <c r="AA39">
        <v>4.663894633</v>
      </c>
      <c r="AB39">
        <v>0.15753463600000001</v>
      </c>
      <c r="AC39">
        <v>0.25411657999999998</v>
      </c>
      <c r="AD39">
        <v>1.275068737</v>
      </c>
      <c r="AE39">
        <f t="shared" si="7"/>
        <v>54.444099999999999</v>
      </c>
      <c r="AF39">
        <f t="shared" si="7"/>
        <v>46.399700000000003</v>
      </c>
      <c r="AG39">
        <v>-2.30000000000001</v>
      </c>
      <c r="AH39">
        <v>4.663894633</v>
      </c>
      <c r="AI39">
        <v>0.15753463600000001</v>
      </c>
      <c r="AJ39">
        <v>0.25411657999999998</v>
      </c>
      <c r="AK39">
        <v>1.275068737</v>
      </c>
      <c r="AS39">
        <v>0.69049000000000005</v>
      </c>
      <c r="AT39">
        <v>-0.22453999999999999</v>
      </c>
      <c r="AU39">
        <v>-0.59441999999999995</v>
      </c>
      <c r="AW39">
        <v>0.52048000000000005</v>
      </c>
      <c r="AX39">
        <v>-0.28260999999999997</v>
      </c>
      <c r="AY39">
        <f t="shared" si="8"/>
        <v>3.2773695549000004</v>
      </c>
      <c r="AZ39">
        <f t="shared" si="9"/>
        <v>0.58697894736842038</v>
      </c>
      <c r="BA39">
        <f t="shared" si="10"/>
        <v>0.70366363636363638</v>
      </c>
      <c r="BB39">
        <f t="shared" si="11"/>
        <v>6.1552489174976062</v>
      </c>
      <c r="BD39">
        <f t="shared" si="12"/>
        <v>-0.4608947368421048</v>
      </c>
      <c r="BE39">
        <f t="shared" si="13"/>
        <v>-0.33368181818181775</v>
      </c>
      <c r="BF39">
        <f t="shared" si="14"/>
        <v>4.7212020308134006</v>
      </c>
      <c r="BG39">
        <f t="shared" si="15"/>
        <v>-8.6948561906531108</v>
      </c>
      <c r="BH39">
        <f t="shared" si="16"/>
        <v>-0.52802970279999994</v>
      </c>
      <c r="BI39">
        <f t="shared" si="17"/>
        <v>4.7212020308134006</v>
      </c>
    </row>
    <row r="40" spans="1:61">
      <c r="A40" s="1">
        <v>56.953424657534249</v>
      </c>
      <c r="B40" s="15" t="s">
        <v>40</v>
      </c>
      <c r="C40" s="21">
        <v>16527</v>
      </c>
      <c r="D40" s="17" t="s">
        <v>41</v>
      </c>
      <c r="E40" s="17">
        <f t="shared" si="0"/>
        <v>0</v>
      </c>
      <c r="F40" s="5">
        <v>47.43333333333333</v>
      </c>
      <c r="G40" s="7">
        <v>156</v>
      </c>
      <c r="H40" s="7">
        <v>57.2</v>
      </c>
      <c r="I40" s="7">
        <v>2000</v>
      </c>
      <c r="J40" s="7">
        <v>2400</v>
      </c>
      <c r="K40" s="9">
        <v>1</v>
      </c>
      <c r="L40">
        <f t="shared" si="1"/>
        <v>3</v>
      </c>
      <c r="M40" s="5">
        <v>23.504273504273502</v>
      </c>
      <c r="N40" s="22">
        <v>86</v>
      </c>
      <c r="O40" s="11">
        <v>0.486843970258799</v>
      </c>
      <c r="P40" s="11">
        <v>0.56303356294009499</v>
      </c>
      <c r="Q40" s="12">
        <v>1273.8853503184712</v>
      </c>
      <c r="R40" s="12">
        <v>1528.6624203821655</v>
      </c>
      <c r="S40" s="7">
        <v>2400</v>
      </c>
      <c r="T40">
        <v>0.82789999999999997</v>
      </c>
      <c r="U40">
        <v>0.33434000000000003</v>
      </c>
      <c r="V40">
        <f t="shared" si="2"/>
        <v>8.8016530302000007</v>
      </c>
      <c r="W40">
        <f t="shared" si="3"/>
        <v>1.42517808</v>
      </c>
      <c r="X40">
        <f t="shared" si="4"/>
        <v>-0.22401910828025606</v>
      </c>
      <c r="Y40">
        <f t="shared" si="5"/>
        <v>0.20869230769230818</v>
      </c>
      <c r="Z40">
        <f t="shared" si="6"/>
        <v>4.2655060958206734</v>
      </c>
      <c r="AA40">
        <v>8.8016530300000007</v>
      </c>
      <c r="AB40">
        <v>0.86994552300000005</v>
      </c>
      <c r="AC40">
        <v>1.42517808</v>
      </c>
      <c r="AD40">
        <v>4.2655060960000002</v>
      </c>
      <c r="AE40">
        <f t="shared" si="7"/>
        <v>58.278999999999996</v>
      </c>
      <c r="AF40">
        <f t="shared" si="7"/>
        <v>53.343400000000003</v>
      </c>
      <c r="AG40">
        <v>-2.2000000000000099</v>
      </c>
      <c r="AH40">
        <v>8.8016530300000007</v>
      </c>
      <c r="AI40">
        <v>0.86994552300000005</v>
      </c>
      <c r="AJ40">
        <v>1.42517808</v>
      </c>
      <c r="AK40">
        <v>4.2655060960000002</v>
      </c>
      <c r="AS40">
        <v>0.91205999999999998</v>
      </c>
      <c r="AT40">
        <v>0.33355000000000001</v>
      </c>
      <c r="AU40">
        <v>0.46056999999999998</v>
      </c>
      <c r="AW40">
        <v>0.71879999999999999</v>
      </c>
      <c r="AX40">
        <v>0.33951999999999999</v>
      </c>
      <c r="AY40">
        <f t="shared" si="8"/>
        <v>5.1928684783999994</v>
      </c>
      <c r="AZ40">
        <f t="shared" si="9"/>
        <v>0.65465159235668668</v>
      </c>
      <c r="BA40">
        <f t="shared" si="10"/>
        <v>0.81071076923076912</v>
      </c>
      <c r="BB40">
        <f t="shared" si="11"/>
        <v>6.6126788014299827</v>
      </c>
      <c r="BD40">
        <f t="shared" si="12"/>
        <v>-0.22401910828025606</v>
      </c>
      <c r="BE40">
        <f t="shared" si="13"/>
        <v>0.20869230769230818</v>
      </c>
      <c r="BF40">
        <f t="shared" si="14"/>
        <v>7.6904189761342439</v>
      </c>
      <c r="BG40">
        <f t="shared" si="15"/>
        <v>-8.692382277058794</v>
      </c>
      <c r="BH40">
        <f t="shared" si="16"/>
        <v>-0.51398548879999995</v>
      </c>
      <c r="BI40">
        <f t="shared" si="17"/>
        <v>7.6904189761342439</v>
      </c>
    </row>
    <row r="41" spans="1:61">
      <c r="A41" s="1">
        <v>56.18904109589041</v>
      </c>
      <c r="B41" s="15" t="s">
        <v>44</v>
      </c>
      <c r="C41" s="21">
        <v>16806</v>
      </c>
      <c r="D41" s="17" t="s">
        <v>42</v>
      </c>
      <c r="E41" s="17">
        <f t="shared" si="0"/>
        <v>1</v>
      </c>
      <c r="F41" s="5">
        <v>35.033333333333331</v>
      </c>
      <c r="G41" s="7">
        <v>170</v>
      </c>
      <c r="H41" s="7">
        <v>55.4</v>
      </c>
      <c r="I41" s="7">
        <v>2000</v>
      </c>
      <c r="J41" s="7">
        <v>2370</v>
      </c>
      <c r="K41" s="9">
        <v>1</v>
      </c>
      <c r="L41">
        <f t="shared" si="1"/>
        <v>2</v>
      </c>
      <c r="M41" s="5">
        <v>19.169550173010382</v>
      </c>
      <c r="N41" s="22">
        <v>81</v>
      </c>
      <c r="O41" s="11">
        <v>0.43315939459178698</v>
      </c>
      <c r="P41" s="11">
        <v>0.69192934462672895</v>
      </c>
      <c r="Q41" s="12">
        <v>1234.5679012345679</v>
      </c>
      <c r="R41" s="12">
        <v>1462.9629629629628</v>
      </c>
      <c r="S41" s="7">
        <v>2370</v>
      </c>
      <c r="T41">
        <v>0.53073000000000004</v>
      </c>
      <c r="U41">
        <v>-0.46011999999999997</v>
      </c>
      <c r="V41">
        <f t="shared" si="2"/>
        <v>4.6132856725</v>
      </c>
      <c r="W41">
        <f t="shared" si="3"/>
        <v>0.27491383000000008</v>
      </c>
      <c r="X41">
        <f t="shared" si="4"/>
        <v>-0.50337037037037069</v>
      </c>
      <c r="Y41">
        <f t="shared" si="5"/>
        <v>-0.73853287197231676</v>
      </c>
      <c r="Z41">
        <f t="shared" si="6"/>
        <v>-0.43927698487632449</v>
      </c>
      <c r="AA41">
        <v>4.613285673</v>
      </c>
      <c r="AB41">
        <v>0.17083457499999999</v>
      </c>
      <c r="AC41">
        <v>0.27491383000000003</v>
      </c>
      <c r="AD41">
        <v>-0.43927698500000001</v>
      </c>
      <c r="AE41">
        <f t="shared" si="7"/>
        <v>55.307299999999998</v>
      </c>
      <c r="AF41">
        <f t="shared" si="7"/>
        <v>45.398800000000001</v>
      </c>
      <c r="AG41">
        <v>-2.1000000000000099</v>
      </c>
      <c r="AH41">
        <v>4.613285673</v>
      </c>
      <c r="AI41">
        <v>0.17083457499999999</v>
      </c>
      <c r="AJ41">
        <v>0.27491383000000003</v>
      </c>
      <c r="AK41">
        <v>-0.43927698500000001</v>
      </c>
      <c r="AS41">
        <v>0.60075999999999996</v>
      </c>
      <c r="AT41">
        <v>-0.40429999999999999</v>
      </c>
      <c r="AU41">
        <v>-0.46634999999999999</v>
      </c>
      <c r="AW41">
        <v>0.24782999999999999</v>
      </c>
      <c r="AX41">
        <v>-0.67076000000000002</v>
      </c>
      <c r="AY41">
        <f t="shared" si="8"/>
        <v>1.7412271814</v>
      </c>
      <c r="AZ41">
        <f t="shared" si="9"/>
        <v>0.31337530864197571</v>
      </c>
      <c r="BA41">
        <f t="shared" si="10"/>
        <v>0.68352775086505191</v>
      </c>
      <c r="BB41">
        <f t="shared" si="11"/>
        <v>5.4389511546752285</v>
      </c>
      <c r="BD41">
        <f t="shared" si="12"/>
        <v>-0.50337037037037069</v>
      </c>
      <c r="BE41">
        <f t="shared" si="13"/>
        <v>-0.73853287197231676</v>
      </c>
      <c r="BF41">
        <f t="shared" si="14"/>
        <v>3.0934843932679779</v>
      </c>
      <c r="BG41">
        <f t="shared" si="15"/>
        <v>-8.6961767555883629</v>
      </c>
      <c r="BH41">
        <f t="shared" si="16"/>
        <v>-0.52770924080000003</v>
      </c>
      <c r="BI41">
        <f t="shared" si="17"/>
        <v>3.0934843932679779</v>
      </c>
    </row>
    <row r="42" spans="1:61">
      <c r="A42" s="1">
        <v>55.92876712328767</v>
      </c>
      <c r="B42" s="25" t="s">
        <v>40</v>
      </c>
      <c r="C42" s="26">
        <v>16901</v>
      </c>
      <c r="D42" s="27" t="s">
        <v>41</v>
      </c>
      <c r="E42" s="17">
        <f t="shared" si="0"/>
        <v>0</v>
      </c>
      <c r="F42" s="28">
        <v>3.6666666666666665</v>
      </c>
      <c r="G42" s="25">
        <v>153.5</v>
      </c>
      <c r="H42" s="25">
        <v>44.15</v>
      </c>
      <c r="I42" s="25">
        <v>2000</v>
      </c>
      <c r="J42" s="25">
        <v>2400</v>
      </c>
      <c r="K42" s="9">
        <v>1</v>
      </c>
      <c r="L42">
        <f t="shared" si="1"/>
        <v>1</v>
      </c>
      <c r="M42" s="28">
        <v>18.73759933792401</v>
      </c>
      <c r="N42" s="18">
        <v>74.5</v>
      </c>
      <c r="O42" s="11">
        <v>0.62861271114014705</v>
      </c>
      <c r="P42" s="11">
        <v>0.52504679509777996</v>
      </c>
      <c r="Q42" s="12">
        <v>1459.8540145985401</v>
      </c>
      <c r="R42" s="12">
        <v>1751.824817518248</v>
      </c>
      <c r="S42" s="25">
        <v>2400</v>
      </c>
      <c r="T42">
        <v>1.8081799999999999</v>
      </c>
      <c r="U42">
        <v>-1.0282100000000001</v>
      </c>
      <c r="V42">
        <f t="shared" si="2"/>
        <v>7.361731461799998</v>
      </c>
      <c r="W42">
        <f t="shared" si="3"/>
        <v>1.4474381499999998</v>
      </c>
      <c r="X42">
        <f t="shared" si="4"/>
        <v>0.78021167883211584</v>
      </c>
      <c r="Y42">
        <f t="shared" si="5"/>
        <v>-1.1270089072563101</v>
      </c>
      <c r="Z42">
        <f t="shared" si="6"/>
        <v>3.0207422977074261</v>
      </c>
      <c r="AA42">
        <v>7.3617314619999998</v>
      </c>
      <c r="AB42">
        <v>0.89141731599999996</v>
      </c>
      <c r="AC42">
        <v>1.44743815</v>
      </c>
      <c r="AD42">
        <v>3.020742298</v>
      </c>
      <c r="AE42">
        <f t="shared" si="7"/>
        <v>68.081800000000001</v>
      </c>
      <c r="AF42">
        <f t="shared" si="7"/>
        <v>39.7179</v>
      </c>
      <c r="AG42">
        <v>-2.0000000000000102</v>
      </c>
      <c r="AH42">
        <v>7.3617314619999998</v>
      </c>
      <c r="AI42">
        <v>0.89141731599999996</v>
      </c>
      <c r="AJ42">
        <v>1.44743815</v>
      </c>
      <c r="AK42">
        <v>3.020742298</v>
      </c>
      <c r="AS42">
        <v>1.69035</v>
      </c>
      <c r="AT42">
        <v>-1.1895199999999999</v>
      </c>
      <c r="AU42">
        <v>1.6298600000000001</v>
      </c>
      <c r="AW42">
        <v>1.9374199999999999</v>
      </c>
      <c r="AX42">
        <v>-0.83267000000000002</v>
      </c>
      <c r="AY42">
        <f t="shared" si="8"/>
        <v>5.2304544494999998</v>
      </c>
      <c r="AZ42">
        <f t="shared" si="9"/>
        <v>2.0191408759124085</v>
      </c>
      <c r="BA42">
        <f t="shared" si="10"/>
        <v>0.60435464503602154</v>
      </c>
      <c r="BB42">
        <f t="shared" si="11"/>
        <v>9.3425623055081264</v>
      </c>
      <c r="BD42">
        <f t="shared" si="12"/>
        <v>0.78021167883211584</v>
      </c>
      <c r="BE42">
        <f t="shared" si="13"/>
        <v>-1.1270089072563101</v>
      </c>
      <c r="BF42">
        <f t="shared" si="14"/>
        <v>7.3344754581190568</v>
      </c>
      <c r="BG42">
        <f t="shared" si="15"/>
        <v>-8.6922577934602803</v>
      </c>
      <c r="BH42">
        <f t="shared" si="16"/>
        <v>-0.512849106</v>
      </c>
      <c r="BI42">
        <f t="shared" si="17"/>
        <v>7.3344754581190568</v>
      </c>
    </row>
    <row r="43" spans="1:61">
      <c r="A43" s="1">
        <v>55.416438356164385</v>
      </c>
      <c r="B43" s="15" t="s">
        <v>46</v>
      </c>
      <c r="C43" s="21">
        <v>17088</v>
      </c>
      <c r="D43" s="17" t="s">
        <v>42</v>
      </c>
      <c r="E43" s="17">
        <f t="shared" si="0"/>
        <v>1</v>
      </c>
      <c r="F43" s="5">
        <v>21.166666666666668</v>
      </c>
      <c r="G43" s="7">
        <v>168</v>
      </c>
      <c r="H43" s="7">
        <v>69.3</v>
      </c>
      <c r="I43" s="7">
        <v>2000</v>
      </c>
      <c r="J43" s="7">
        <v>1750</v>
      </c>
      <c r="K43" s="9">
        <v>1</v>
      </c>
      <c r="L43">
        <f t="shared" si="1"/>
        <v>2</v>
      </c>
      <c r="M43" s="5">
        <v>24.553571428571427</v>
      </c>
      <c r="N43" s="18">
        <v>86</v>
      </c>
      <c r="O43" s="11">
        <v>0.53183244836868004</v>
      </c>
      <c r="P43" s="11">
        <v>0.62697506509376499</v>
      </c>
      <c r="Q43" s="12">
        <v>1111.1111111111111</v>
      </c>
      <c r="R43" s="12">
        <v>972.22222222222217</v>
      </c>
      <c r="S43" s="7">
        <v>1750</v>
      </c>
      <c r="T43">
        <v>-1.8020400000000001</v>
      </c>
      <c r="U43">
        <v>0.12647</v>
      </c>
      <c r="V43">
        <f t="shared" si="2"/>
        <v>-2.1323195132000001</v>
      </c>
      <c r="W43">
        <f t="shared" si="3"/>
        <v>-2.2931644700000002</v>
      </c>
      <c r="X43">
        <f t="shared" si="4"/>
        <v>-2.4752222222222215</v>
      </c>
      <c r="Y43">
        <f t="shared" si="5"/>
        <v>0.37867857142857186</v>
      </c>
      <c r="Z43">
        <f t="shared" si="6"/>
        <v>-3.7613031426984085</v>
      </c>
      <c r="AA43">
        <v>-2.1323195130000001</v>
      </c>
      <c r="AB43">
        <v>-1.403604538</v>
      </c>
      <c r="AC43">
        <v>-2.2931644699999998</v>
      </c>
      <c r="AD43">
        <v>-3.7613031430000001</v>
      </c>
      <c r="AE43">
        <f t="shared" si="7"/>
        <v>31.979599999999998</v>
      </c>
      <c r="AF43">
        <f t="shared" si="7"/>
        <v>51.264699999999998</v>
      </c>
      <c r="AG43">
        <v>-1.9000000000000099</v>
      </c>
      <c r="AH43">
        <v>-2.1323195130000001</v>
      </c>
      <c r="AI43">
        <v>-1.403604538</v>
      </c>
      <c r="AJ43">
        <v>-2.2931644699999998</v>
      </c>
      <c r="AK43">
        <v>-3.7613031430000001</v>
      </c>
      <c r="AS43">
        <v>-1.71723</v>
      </c>
      <c r="AT43">
        <v>0.12576999999999999</v>
      </c>
      <c r="AU43">
        <v>0.54213</v>
      </c>
      <c r="AW43">
        <v>-1.60754</v>
      </c>
      <c r="AX43">
        <v>0.13857</v>
      </c>
      <c r="AY43">
        <f t="shared" si="8"/>
        <v>-0.60696734290000043</v>
      </c>
      <c r="AZ43">
        <f t="shared" si="9"/>
        <v>-1.5691833333333332</v>
      </c>
      <c r="BA43">
        <f t="shared" si="10"/>
        <v>0.8280871428571428</v>
      </c>
      <c r="BB43">
        <f t="shared" si="11"/>
        <v>1.2877625524571434</v>
      </c>
      <c r="BD43">
        <f t="shared" si="12"/>
        <v>-2.4752222222222215</v>
      </c>
      <c r="BE43">
        <f t="shared" si="13"/>
        <v>0.37867857142857186</v>
      </c>
      <c r="BF43">
        <f t="shared" si="14"/>
        <v>-1.5684097326190429</v>
      </c>
      <c r="BG43">
        <f t="shared" si="15"/>
        <v>-8.7007133576150792</v>
      </c>
      <c r="BH43">
        <f t="shared" si="16"/>
        <v>-0.55984049479999998</v>
      </c>
      <c r="BI43">
        <f t="shared" si="17"/>
        <v>-1.5684097326190429</v>
      </c>
    </row>
    <row r="44" spans="1:61">
      <c r="A44" s="1">
        <v>54.802739726027397</v>
      </c>
      <c r="B44" s="15" t="s">
        <v>46</v>
      </c>
      <c r="C44" s="16">
        <v>17312</v>
      </c>
      <c r="D44" s="17" t="s">
        <v>41</v>
      </c>
      <c r="E44" s="17">
        <f t="shared" si="0"/>
        <v>0</v>
      </c>
      <c r="F44" s="5">
        <v>5.5333333333333332</v>
      </c>
      <c r="G44" s="7">
        <v>157</v>
      </c>
      <c r="H44" s="7">
        <v>69.599999999999994</v>
      </c>
      <c r="I44" s="7">
        <v>2000</v>
      </c>
      <c r="J44" s="7">
        <v>2200</v>
      </c>
      <c r="K44" s="9">
        <v>1</v>
      </c>
      <c r="L44">
        <f t="shared" si="1"/>
        <v>1</v>
      </c>
      <c r="M44" s="5">
        <v>28.236439612154651</v>
      </c>
      <c r="N44" s="18">
        <v>101</v>
      </c>
      <c r="O44" s="11">
        <v>0.57285794488538999</v>
      </c>
      <c r="P44" s="11">
        <v>0.48817732541036102</v>
      </c>
      <c r="Q44" s="12">
        <v>1149.4252873563219</v>
      </c>
      <c r="R44" s="12">
        <v>1264.367816091954</v>
      </c>
      <c r="S44" s="7">
        <v>2200</v>
      </c>
      <c r="T44">
        <v>-0.35831000000000002</v>
      </c>
      <c r="U44">
        <v>1.6351199999999999</v>
      </c>
      <c r="V44">
        <f t="shared" si="2"/>
        <v>9.2111777708999991</v>
      </c>
      <c r="W44">
        <f t="shared" si="3"/>
        <v>1.0686815499999998</v>
      </c>
      <c r="X44">
        <f t="shared" si="4"/>
        <v>-1.3259885057471261</v>
      </c>
      <c r="Y44">
        <f t="shared" si="5"/>
        <v>1.710303217169054</v>
      </c>
      <c r="Z44">
        <f t="shared" si="6"/>
        <v>5.7689574337160021</v>
      </c>
      <c r="AA44">
        <v>9.2111777709999991</v>
      </c>
      <c r="AB44">
        <v>0.64435593400000002</v>
      </c>
      <c r="AC44">
        <v>1.06868155</v>
      </c>
      <c r="AD44">
        <v>5.7689574339999998</v>
      </c>
      <c r="AE44">
        <f t="shared" si="7"/>
        <v>46.416899999999998</v>
      </c>
      <c r="AF44">
        <f t="shared" si="7"/>
        <v>66.351200000000006</v>
      </c>
      <c r="AG44">
        <v>-1.80000000000001</v>
      </c>
      <c r="AH44">
        <v>9.2111777709999991</v>
      </c>
      <c r="AI44">
        <v>0.64435593400000002</v>
      </c>
      <c r="AJ44">
        <v>1.06868155</v>
      </c>
      <c r="AK44">
        <v>5.7689574339999998</v>
      </c>
      <c r="AS44">
        <v>-0.28314</v>
      </c>
      <c r="AT44">
        <v>1.57697</v>
      </c>
      <c r="AU44">
        <v>1.3480000000000001</v>
      </c>
      <c r="AW44">
        <v>-0.33052999999999999</v>
      </c>
      <c r="AX44">
        <v>1.73295</v>
      </c>
      <c r="AY44">
        <f t="shared" si="8"/>
        <v>6.0626578498999999</v>
      </c>
      <c r="AZ44">
        <f t="shared" si="9"/>
        <v>-0.58623793103448296</v>
      </c>
      <c r="BA44">
        <f t="shared" si="10"/>
        <v>1.0552754399772808</v>
      </c>
      <c r="BB44">
        <f t="shared" si="11"/>
        <v>4.2863193676462776</v>
      </c>
      <c r="BD44">
        <f t="shared" si="12"/>
        <v>-1.3259885057471261</v>
      </c>
      <c r="BE44">
        <f t="shared" si="13"/>
        <v>1.710303217169054</v>
      </c>
      <c r="BF44">
        <f t="shared" si="14"/>
        <v>8.2088748062426706</v>
      </c>
      <c r="BG44">
        <f t="shared" si="15"/>
        <v>-8.6924164965163566</v>
      </c>
      <c r="BH44">
        <f t="shared" si="16"/>
        <v>-0.51921648399999998</v>
      </c>
      <c r="BI44">
        <f t="shared" si="17"/>
        <v>8.2088748062426706</v>
      </c>
    </row>
    <row r="45" spans="1:61">
      <c r="A45" s="1">
        <v>54.534246575342465</v>
      </c>
      <c r="B45" s="2" t="s">
        <v>40</v>
      </c>
      <c r="C45" s="21">
        <v>17410</v>
      </c>
      <c r="D45" s="4" t="s">
        <v>41</v>
      </c>
      <c r="E45" s="17">
        <f t="shared" si="0"/>
        <v>0</v>
      </c>
      <c r="F45" s="5">
        <v>60.7</v>
      </c>
      <c r="G45" s="15">
        <v>157</v>
      </c>
      <c r="H45" s="7">
        <v>64.3</v>
      </c>
      <c r="I45" s="7">
        <v>2000</v>
      </c>
      <c r="J45" s="7">
        <v>2120</v>
      </c>
      <c r="K45" s="9">
        <v>1</v>
      </c>
      <c r="L45">
        <f t="shared" si="1"/>
        <v>4</v>
      </c>
      <c r="M45" s="5">
        <v>26.086250963527931</v>
      </c>
      <c r="N45" s="22">
        <v>89.5</v>
      </c>
      <c r="O45" s="11">
        <v>0.391746984624669</v>
      </c>
      <c r="P45" s="11">
        <v>0.90415692253873803</v>
      </c>
      <c r="Q45" s="12">
        <v>1197.6047904191616</v>
      </c>
      <c r="R45" s="12">
        <v>1269.4610778443114</v>
      </c>
      <c r="S45" s="7">
        <v>2120</v>
      </c>
      <c r="T45">
        <v>-0.36183999999999999</v>
      </c>
      <c r="U45">
        <v>0.70238</v>
      </c>
      <c r="V45">
        <f t="shared" si="2"/>
        <v>5.6251016136000001</v>
      </c>
      <c r="W45">
        <f t="shared" si="3"/>
        <v>0.18065009999999998</v>
      </c>
      <c r="X45">
        <f t="shared" si="4"/>
        <v>-1.2512634730538927</v>
      </c>
      <c r="Y45">
        <f t="shared" si="5"/>
        <v>0.7984726560915254</v>
      </c>
      <c r="Z45">
        <f t="shared" si="6"/>
        <v>2.5646212526190761</v>
      </c>
      <c r="AA45">
        <v>5.6251016140000001</v>
      </c>
      <c r="AB45">
        <v>0.106466642</v>
      </c>
      <c r="AC45">
        <v>0.18065010000000001</v>
      </c>
      <c r="AD45">
        <v>2.5646212529999999</v>
      </c>
      <c r="AE45">
        <f t="shared" si="7"/>
        <v>46.381599999999999</v>
      </c>
      <c r="AF45">
        <f t="shared" si="7"/>
        <v>57.023800000000001</v>
      </c>
      <c r="AG45">
        <v>-1.7000000000000199</v>
      </c>
      <c r="AH45">
        <v>5.6251016140000001</v>
      </c>
      <c r="AI45">
        <v>0.106466642</v>
      </c>
      <c r="AJ45">
        <v>0.18065010000000001</v>
      </c>
      <c r="AK45">
        <v>2.5646212529999999</v>
      </c>
      <c r="AS45">
        <v>-0.35370000000000001</v>
      </c>
      <c r="AT45">
        <v>0.84265000000000001</v>
      </c>
      <c r="AU45">
        <v>-1.8708899999999999</v>
      </c>
      <c r="AW45">
        <v>-0.29726000000000002</v>
      </c>
      <c r="AX45">
        <v>0.76949000000000001</v>
      </c>
      <c r="AY45">
        <f t="shared" si="8"/>
        <v>3.8758111790999994</v>
      </c>
      <c r="AZ45">
        <f t="shared" si="9"/>
        <v>-0.38304610778443049</v>
      </c>
      <c r="BA45">
        <f t="shared" si="10"/>
        <v>0.8922483159560225</v>
      </c>
      <c r="BB45">
        <f t="shared" si="11"/>
        <v>4.329565300154524</v>
      </c>
      <c r="BD45">
        <f t="shared" si="12"/>
        <v>-1.2512634730538927</v>
      </c>
      <c r="BE45">
        <f t="shared" si="13"/>
        <v>0.7984726560915254</v>
      </c>
      <c r="BF45">
        <f t="shared" si="14"/>
        <v>5.2894337307488524</v>
      </c>
      <c r="BG45">
        <f t="shared" si="15"/>
        <v>-8.694723502217963</v>
      </c>
      <c r="BH45">
        <f t="shared" si="16"/>
        <v>-0.52960970000000007</v>
      </c>
      <c r="BI45">
        <f t="shared" si="17"/>
        <v>5.2894337307488524</v>
      </c>
    </row>
    <row r="46" spans="1:61">
      <c r="A46" s="1">
        <v>53.816438356164383</v>
      </c>
      <c r="B46" s="2" t="s">
        <v>38</v>
      </c>
      <c r="C46" s="21">
        <v>17672</v>
      </c>
      <c r="D46" s="4" t="s">
        <v>39</v>
      </c>
      <c r="E46" s="17">
        <f t="shared" si="0"/>
        <v>0</v>
      </c>
      <c r="F46" s="5">
        <v>92.6</v>
      </c>
      <c r="G46" s="7">
        <v>148</v>
      </c>
      <c r="H46" s="7">
        <v>40.75</v>
      </c>
      <c r="I46" s="7">
        <v>2000</v>
      </c>
      <c r="J46" s="7">
        <v>2250</v>
      </c>
      <c r="K46" s="9">
        <v>1</v>
      </c>
      <c r="L46">
        <f t="shared" si="1"/>
        <v>4</v>
      </c>
      <c r="M46" s="5">
        <v>18.60390796201607</v>
      </c>
      <c r="N46" s="18">
        <v>67</v>
      </c>
      <c r="O46" s="11">
        <v>0.46239103790407798</v>
      </c>
      <c r="P46" s="11">
        <v>0.68547731939808798</v>
      </c>
      <c r="Q46" s="12">
        <v>1550.3875968992247</v>
      </c>
      <c r="R46" s="12">
        <v>1744.1860465116279</v>
      </c>
      <c r="S46" s="7">
        <v>2250</v>
      </c>
      <c r="T46">
        <v>1.7935700000000001</v>
      </c>
      <c r="U46">
        <v>-1.5963499999999999</v>
      </c>
      <c r="V46">
        <f t="shared" si="2"/>
        <v>5.1293916209000017</v>
      </c>
      <c r="W46">
        <f t="shared" si="3"/>
        <v>0.88984678000000028</v>
      </c>
      <c r="X46">
        <f t="shared" si="4"/>
        <v>0.88653488372093037</v>
      </c>
      <c r="Y46">
        <f t="shared" si="5"/>
        <v>-1.5161669101533959</v>
      </c>
      <c r="Z46">
        <f t="shared" si="6"/>
        <v>1.940087514480612</v>
      </c>
      <c r="AA46">
        <v>5.1293916209999999</v>
      </c>
      <c r="AB46">
        <v>0.55357778800000002</v>
      </c>
      <c r="AC46">
        <v>0.88984677999999995</v>
      </c>
      <c r="AD46">
        <v>1.940087514</v>
      </c>
      <c r="AE46">
        <f t="shared" si="7"/>
        <v>67.935699999999997</v>
      </c>
      <c r="AF46">
        <f t="shared" si="7"/>
        <v>34.036500000000004</v>
      </c>
      <c r="AG46">
        <v>-1.6000000000000201</v>
      </c>
      <c r="AH46">
        <v>5.1293916209999999</v>
      </c>
      <c r="AI46">
        <v>0.55357778800000002</v>
      </c>
      <c r="AJ46">
        <v>0.88984677999999995</v>
      </c>
      <c r="AK46">
        <v>1.940087514</v>
      </c>
      <c r="AS46">
        <v>1.7898000000000001</v>
      </c>
      <c r="AT46">
        <v>-1.57433</v>
      </c>
      <c r="AU46">
        <v>-0.32090999999999997</v>
      </c>
      <c r="AW46">
        <v>2.1779500000000001</v>
      </c>
      <c r="AX46">
        <v>-1.2321</v>
      </c>
      <c r="AY46">
        <f t="shared" si="8"/>
        <v>4.8431119220000012</v>
      </c>
      <c r="AZ46">
        <f t="shared" si="9"/>
        <v>2.3518922480620157</v>
      </c>
      <c r="BA46">
        <f t="shared" si="10"/>
        <v>0.5190407158509861</v>
      </c>
      <c r="BB46">
        <f t="shared" si="11"/>
        <v>9.9122053692942131</v>
      </c>
      <c r="BD46">
        <f t="shared" si="12"/>
        <v>0.88653488372093037</v>
      </c>
      <c r="BE46">
        <f t="shared" si="13"/>
        <v>-1.5161669101533959</v>
      </c>
      <c r="BF46">
        <f t="shared" si="14"/>
        <v>6.414631308336423</v>
      </c>
      <c r="BG46">
        <f t="shared" si="15"/>
        <v>-8.6929509212561946</v>
      </c>
      <c r="BH46">
        <f t="shared" si="16"/>
        <v>-0.51938603880000001</v>
      </c>
      <c r="BI46">
        <f t="shared" si="17"/>
        <v>6.414631308336423</v>
      </c>
    </row>
    <row r="47" spans="1:61">
      <c r="A47" s="1">
        <v>53.539726027397258</v>
      </c>
      <c r="B47" s="2" t="s">
        <v>38</v>
      </c>
      <c r="C47" s="21">
        <v>17773</v>
      </c>
      <c r="D47" s="4" t="s">
        <v>39</v>
      </c>
      <c r="E47" s="17">
        <f t="shared" si="0"/>
        <v>0</v>
      </c>
      <c r="F47" s="5">
        <v>97.733333333333334</v>
      </c>
      <c r="G47" s="7">
        <v>158.5</v>
      </c>
      <c r="H47" s="7">
        <v>62</v>
      </c>
      <c r="I47" s="7">
        <v>2000</v>
      </c>
      <c r="J47" s="7">
        <v>2300</v>
      </c>
      <c r="K47" s="9">
        <v>1</v>
      </c>
      <c r="L47">
        <f t="shared" si="1"/>
        <v>4</v>
      </c>
      <c r="M47" s="5">
        <v>24.679318134323161</v>
      </c>
      <c r="N47" s="18">
        <v>94</v>
      </c>
      <c r="O47" s="11">
        <v>0.44576134459019201</v>
      </c>
      <c r="P47" s="11">
        <v>0.83476117456181198</v>
      </c>
      <c r="Q47" s="12">
        <v>1212.1212121212122</v>
      </c>
      <c r="R47" s="12">
        <v>1393.939393939394</v>
      </c>
      <c r="S47" s="7">
        <v>2300</v>
      </c>
      <c r="T47">
        <v>0.23580000000000001</v>
      </c>
      <c r="U47">
        <v>0.84953999999999996</v>
      </c>
      <c r="V47">
        <f t="shared" si="2"/>
        <v>8.4925009292000002</v>
      </c>
      <c r="W47">
        <f t="shared" si="3"/>
        <v>1.12025058</v>
      </c>
      <c r="X47">
        <f t="shared" si="4"/>
        <v>-0.77875757575757509</v>
      </c>
      <c r="Y47">
        <f t="shared" si="5"/>
        <v>0.79104953776035236</v>
      </c>
      <c r="Z47">
        <f t="shared" si="6"/>
        <v>4.3575916732821431</v>
      </c>
      <c r="AA47">
        <v>8.4925009290000002</v>
      </c>
      <c r="AB47">
        <v>0.680432178</v>
      </c>
      <c r="AC47">
        <v>1.12025058</v>
      </c>
      <c r="AD47">
        <v>4.3575916729999999</v>
      </c>
      <c r="AE47">
        <f t="shared" si="7"/>
        <v>52.357999999999997</v>
      </c>
      <c r="AF47">
        <f t="shared" si="7"/>
        <v>58.495400000000004</v>
      </c>
      <c r="AG47">
        <v>-1.50000000000002</v>
      </c>
      <c r="AH47">
        <v>8.4925009290000002</v>
      </c>
      <c r="AI47">
        <v>0.680432178</v>
      </c>
      <c r="AJ47">
        <v>1.12025058</v>
      </c>
      <c r="AK47">
        <v>4.3575916729999999</v>
      </c>
      <c r="AS47">
        <v>0.19824</v>
      </c>
      <c r="AT47">
        <v>0.92552000000000001</v>
      </c>
      <c r="AU47">
        <v>-1.20102</v>
      </c>
      <c r="AW47">
        <v>0.18173</v>
      </c>
      <c r="AX47">
        <v>0.88229999999999997</v>
      </c>
      <c r="AY47">
        <f t="shared" si="8"/>
        <v>5.2377796815999993</v>
      </c>
      <c r="AZ47">
        <f t="shared" si="9"/>
        <v>2.8687878787878596E-2</v>
      </c>
      <c r="BA47">
        <f t="shared" si="10"/>
        <v>0.91880950830439145</v>
      </c>
      <c r="BB47">
        <f t="shared" si="11"/>
        <v>5.397219371567779</v>
      </c>
      <c r="BD47">
        <f t="shared" si="12"/>
        <v>-0.77875757575757509</v>
      </c>
      <c r="BE47">
        <f t="shared" si="13"/>
        <v>0.79104953776035236</v>
      </c>
      <c r="BF47">
        <f t="shared" si="14"/>
        <v>7.3333851577750941</v>
      </c>
      <c r="BG47">
        <f t="shared" si="15"/>
        <v>-8.6928943324345127</v>
      </c>
      <c r="BH47">
        <f t="shared" si="16"/>
        <v>-0.51808224879999998</v>
      </c>
      <c r="BI47">
        <f t="shared" si="17"/>
        <v>7.3333851577750941</v>
      </c>
    </row>
    <row r="48" spans="1:61">
      <c r="A48" s="1">
        <v>53.402739726027399</v>
      </c>
      <c r="B48" s="2" t="s">
        <v>38</v>
      </c>
      <c r="C48" s="21">
        <v>17823</v>
      </c>
      <c r="D48" s="4" t="s">
        <v>39</v>
      </c>
      <c r="E48" s="17">
        <f t="shared" si="0"/>
        <v>0</v>
      </c>
      <c r="F48" s="5">
        <v>101.93333333333334</v>
      </c>
      <c r="G48" s="7">
        <v>146</v>
      </c>
      <c r="H48" s="7">
        <v>44.7</v>
      </c>
      <c r="I48" s="7">
        <v>2000</v>
      </c>
      <c r="J48" s="7">
        <v>2150</v>
      </c>
      <c r="K48" s="9">
        <v>1</v>
      </c>
      <c r="L48">
        <f t="shared" si="1"/>
        <v>4</v>
      </c>
      <c r="M48" s="5">
        <v>20.970163257646838</v>
      </c>
      <c r="N48" s="18">
        <v>90</v>
      </c>
      <c r="O48" s="11">
        <v>0.60675596719031599</v>
      </c>
      <c r="P48" s="11">
        <v>0.83004533556240101</v>
      </c>
      <c r="Q48" s="12">
        <v>1481.4814814814813</v>
      </c>
      <c r="R48" s="12">
        <v>1592.5925925925924</v>
      </c>
      <c r="S48" s="7">
        <v>2150</v>
      </c>
      <c r="T48">
        <v>1.1867000000000001</v>
      </c>
      <c r="U48">
        <v>-0.21351000000000001</v>
      </c>
      <c r="V48">
        <f t="shared" si="2"/>
        <v>8.0864351782000021</v>
      </c>
      <c r="W48">
        <f t="shared" si="3"/>
        <v>1.3867973300000001</v>
      </c>
      <c r="X48">
        <f t="shared" si="4"/>
        <v>0.27662962962962867</v>
      </c>
      <c r="Y48">
        <f t="shared" si="5"/>
        <v>-5.8335522612118496E-3</v>
      </c>
      <c r="Z48">
        <f t="shared" si="6"/>
        <v>5.3737406255627809</v>
      </c>
      <c r="AA48">
        <v>8.0864351780000003</v>
      </c>
      <c r="AB48">
        <v>0.84962342599999996</v>
      </c>
      <c r="AC48">
        <v>1.3867973300000001</v>
      </c>
      <c r="AD48">
        <v>5.373740626</v>
      </c>
      <c r="AE48">
        <f t="shared" si="7"/>
        <v>61.867000000000004</v>
      </c>
      <c r="AF48">
        <f t="shared" si="7"/>
        <v>47.864899999999999</v>
      </c>
      <c r="AG48">
        <v>-1.4000000000000199</v>
      </c>
      <c r="AH48">
        <v>8.0864351780000003</v>
      </c>
      <c r="AI48">
        <v>0.84962342599999996</v>
      </c>
      <c r="AJ48">
        <v>1.3867973300000001</v>
      </c>
      <c r="AK48">
        <v>5.373740626</v>
      </c>
      <c r="AS48">
        <v>0.91112000000000004</v>
      </c>
      <c r="AT48">
        <v>-0.28688000000000002</v>
      </c>
      <c r="AU48">
        <v>-0.21554999999999999</v>
      </c>
      <c r="AW48">
        <v>1.7730699999999999</v>
      </c>
      <c r="AX48">
        <v>0.35347000000000001</v>
      </c>
      <c r="AY48">
        <f t="shared" si="8"/>
        <v>7.6401454542999998</v>
      </c>
      <c r="AZ48">
        <f t="shared" si="9"/>
        <v>1.6498629629629615</v>
      </c>
      <c r="BA48">
        <f t="shared" si="10"/>
        <v>0.81306590354663166</v>
      </c>
      <c r="BB48">
        <f t="shared" si="11"/>
        <v>9.023506700682697</v>
      </c>
      <c r="BD48">
        <f t="shared" si="12"/>
        <v>0.27662962962962867</v>
      </c>
      <c r="BE48">
        <f t="shared" si="13"/>
        <v>-5.8335522612118496E-3</v>
      </c>
      <c r="BF48">
        <f t="shared" si="14"/>
        <v>9.1202285848816729</v>
      </c>
      <c r="BG48">
        <f t="shared" si="15"/>
        <v>-8.6910333498278671</v>
      </c>
      <c r="BH48">
        <f t="shared" si="16"/>
        <v>-0.5141139388</v>
      </c>
      <c r="BI48">
        <f t="shared" si="17"/>
        <v>9.1202285848816729</v>
      </c>
    </row>
    <row r="49" spans="1:61">
      <c r="A49" s="1">
        <v>53.301369863013697</v>
      </c>
      <c r="B49" s="15" t="s">
        <v>40</v>
      </c>
      <c r="C49" s="16">
        <v>17860</v>
      </c>
      <c r="D49" s="17" t="s">
        <v>42</v>
      </c>
      <c r="E49" s="17">
        <f t="shared" si="0"/>
        <v>1</v>
      </c>
      <c r="F49" s="5">
        <v>10.199999999999999</v>
      </c>
      <c r="G49" s="7">
        <v>165</v>
      </c>
      <c r="H49" s="7">
        <v>74.3</v>
      </c>
      <c r="I49" s="7">
        <v>2000</v>
      </c>
      <c r="J49" s="7">
        <v>2530</v>
      </c>
      <c r="K49" s="9">
        <v>1</v>
      </c>
      <c r="L49">
        <f t="shared" si="1"/>
        <v>1</v>
      </c>
      <c r="M49" s="5">
        <v>27.291092745638199</v>
      </c>
      <c r="N49" s="18">
        <v>95</v>
      </c>
      <c r="O49" s="11">
        <v>0.45769491584884903</v>
      </c>
      <c r="P49" s="11">
        <v>0.62604387198244005</v>
      </c>
      <c r="Q49" s="12">
        <v>1081.081081081081</v>
      </c>
      <c r="R49" s="12">
        <v>1367.5675675675675</v>
      </c>
      <c r="S49" s="7">
        <v>2530</v>
      </c>
      <c r="T49">
        <v>0.15232999999999999</v>
      </c>
      <c r="U49">
        <v>1.5602199999999999</v>
      </c>
      <c r="V49">
        <f t="shared" si="2"/>
        <v>10.892704531700002</v>
      </c>
      <c r="W49">
        <f t="shared" si="3"/>
        <v>1.68149821</v>
      </c>
      <c r="X49">
        <f t="shared" si="4"/>
        <v>-0.99462162162162215</v>
      </c>
      <c r="Y49">
        <f t="shared" si="5"/>
        <v>1.2631570247933892</v>
      </c>
      <c r="Z49">
        <f t="shared" si="6"/>
        <v>5.3336948691422847</v>
      </c>
      <c r="AA49">
        <v>10.89270453</v>
      </c>
      <c r="AB49">
        <v>1.019686858</v>
      </c>
      <c r="AC49">
        <v>1.68149821</v>
      </c>
      <c r="AD49">
        <v>5.3336948690000003</v>
      </c>
      <c r="AE49">
        <f t="shared" si="7"/>
        <v>51.523299999999999</v>
      </c>
      <c r="AF49">
        <f t="shared" si="7"/>
        <v>65.602199999999996</v>
      </c>
      <c r="AG49">
        <v>-1.30000000000002</v>
      </c>
      <c r="AH49">
        <v>10.89270453</v>
      </c>
      <c r="AI49">
        <v>1.019686858</v>
      </c>
      <c r="AJ49">
        <v>1.68149821</v>
      </c>
      <c r="AK49">
        <v>5.3336948690000003</v>
      </c>
      <c r="AS49">
        <v>0.24471999999999999</v>
      </c>
      <c r="AT49">
        <v>1.5905</v>
      </c>
      <c r="AU49">
        <v>8.0499999999999999E-3</v>
      </c>
      <c r="AW49">
        <v>-0.3836</v>
      </c>
      <c r="AX49">
        <v>1.2398</v>
      </c>
      <c r="AY49">
        <f t="shared" si="8"/>
        <v>4.7827706339999994</v>
      </c>
      <c r="AZ49">
        <f t="shared" si="9"/>
        <v>-0.55965135135135125</v>
      </c>
      <c r="BA49">
        <f t="shared" si="10"/>
        <v>0.97314049586776852</v>
      </c>
      <c r="BB49">
        <f t="shared" si="11"/>
        <v>4.1250188041181595</v>
      </c>
      <c r="BD49">
        <f t="shared" si="12"/>
        <v>-0.99462162162162215</v>
      </c>
      <c r="BE49">
        <f t="shared" si="13"/>
        <v>1.2631570247933892</v>
      </c>
      <c r="BF49">
        <f t="shared" si="14"/>
        <v>8.0686212913491175</v>
      </c>
      <c r="BG49">
        <f t="shared" si="15"/>
        <v>-8.6923936775925856</v>
      </c>
      <c r="BH49">
        <f t="shared" si="16"/>
        <v>-0.51159017760000003</v>
      </c>
      <c r="BI49">
        <f t="shared" si="17"/>
        <v>8.0686212913491175</v>
      </c>
    </row>
    <row r="50" spans="1:61">
      <c r="A50" s="1">
        <v>52.186301369863017</v>
      </c>
      <c r="B50" s="7" t="s">
        <v>46</v>
      </c>
      <c r="C50" s="21">
        <v>18267</v>
      </c>
      <c r="D50" s="17" t="s">
        <v>41</v>
      </c>
      <c r="E50" s="17">
        <f t="shared" si="0"/>
        <v>0</v>
      </c>
      <c r="F50" s="5">
        <v>25.2</v>
      </c>
      <c r="G50" s="7">
        <v>148</v>
      </c>
      <c r="H50" s="7">
        <v>48.2</v>
      </c>
      <c r="I50" s="7">
        <v>2000</v>
      </c>
      <c r="J50" s="7">
        <v>2300</v>
      </c>
      <c r="K50" s="9">
        <v>1</v>
      </c>
      <c r="L50">
        <f t="shared" si="1"/>
        <v>2</v>
      </c>
      <c r="M50" s="5">
        <v>22.005113221329438</v>
      </c>
      <c r="N50" s="22">
        <v>81</v>
      </c>
      <c r="O50" s="11">
        <v>0.53683390958005095</v>
      </c>
      <c r="P50" s="11">
        <v>0.66247165652930895</v>
      </c>
      <c r="Q50" s="12">
        <v>1418.4397163120568</v>
      </c>
      <c r="R50" s="12">
        <v>1631.2056737588653</v>
      </c>
      <c r="S50" s="7">
        <v>2300</v>
      </c>
      <c r="T50">
        <v>1.2904599999999999</v>
      </c>
      <c r="U50">
        <v>-0.32106000000000001</v>
      </c>
      <c r="V50">
        <f t="shared" si="2"/>
        <v>8.0744810093999995</v>
      </c>
      <c r="W50">
        <f t="shared" si="3"/>
        <v>1.4238821199999998</v>
      </c>
      <c r="X50">
        <f t="shared" si="4"/>
        <v>0.31473049645390061</v>
      </c>
      <c r="Y50">
        <f t="shared" si="5"/>
        <v>-0.27917165814463019</v>
      </c>
      <c r="Z50">
        <f t="shared" si="6"/>
        <v>4.4737038913890173</v>
      </c>
      <c r="AA50">
        <v>8.0744810089999994</v>
      </c>
      <c r="AB50">
        <v>0.87293049599999994</v>
      </c>
      <c r="AC50">
        <v>1.42388212</v>
      </c>
      <c r="AD50">
        <v>4.4737038910000004</v>
      </c>
      <c r="AE50">
        <f t="shared" si="7"/>
        <v>62.904600000000002</v>
      </c>
      <c r="AF50">
        <f t="shared" si="7"/>
        <v>46.789400000000001</v>
      </c>
      <c r="AG50">
        <v>-1.2000000000000199</v>
      </c>
      <c r="AH50">
        <v>8.0744810089999994</v>
      </c>
      <c r="AI50">
        <v>0.87293049599999994</v>
      </c>
      <c r="AJ50">
        <v>1.42388212</v>
      </c>
      <c r="AK50">
        <v>4.4737038910000004</v>
      </c>
      <c r="AS50">
        <v>1.21963</v>
      </c>
      <c r="AT50">
        <v>-0.36301</v>
      </c>
      <c r="AU50">
        <v>0.26712000000000002</v>
      </c>
      <c r="AW50">
        <v>1.5280899999999999</v>
      </c>
      <c r="AX50">
        <v>-3.703E-2</v>
      </c>
      <c r="AY50">
        <f t="shared" si="8"/>
        <v>6.1618536236999999</v>
      </c>
      <c r="AZ50">
        <f t="shared" si="9"/>
        <v>1.513077304964539</v>
      </c>
      <c r="BA50">
        <f t="shared" si="10"/>
        <v>0.73048467494521541</v>
      </c>
      <c r="BB50">
        <f t="shared" si="11"/>
        <v>8.4662848077747981</v>
      </c>
      <c r="BD50">
        <f t="shared" si="12"/>
        <v>0.31473049645390061</v>
      </c>
      <c r="BE50">
        <f t="shared" si="13"/>
        <v>-0.27917165814463019</v>
      </c>
      <c r="BF50">
        <f t="shared" si="14"/>
        <v>8.3138677398624594</v>
      </c>
      <c r="BG50">
        <f t="shared" si="15"/>
        <v>-8.6916634337732575</v>
      </c>
      <c r="BH50">
        <f t="shared" si="16"/>
        <v>-0.5135873272</v>
      </c>
      <c r="BI50">
        <f t="shared" si="17"/>
        <v>8.3138677398624594</v>
      </c>
    </row>
    <row r="51" spans="1:61">
      <c r="A51" s="1">
        <v>51.139726027397259</v>
      </c>
      <c r="B51" s="2" t="s">
        <v>38</v>
      </c>
      <c r="C51" s="21">
        <v>18649</v>
      </c>
      <c r="D51" s="4" t="s">
        <v>41</v>
      </c>
      <c r="E51" s="17">
        <f t="shared" si="0"/>
        <v>0</v>
      </c>
      <c r="F51" s="5">
        <v>88.166666666666671</v>
      </c>
      <c r="G51" s="7">
        <v>153</v>
      </c>
      <c r="H51" s="7">
        <v>46.6</v>
      </c>
      <c r="I51" s="7">
        <v>2000</v>
      </c>
      <c r="J51" s="7">
        <v>2460</v>
      </c>
      <c r="K51" s="9">
        <v>1</v>
      </c>
      <c r="L51">
        <f t="shared" si="1"/>
        <v>4</v>
      </c>
      <c r="M51" s="5">
        <v>19.906873424751165</v>
      </c>
      <c r="N51" s="18">
        <v>78</v>
      </c>
      <c r="O51" s="11">
        <v>0.50546818236819302</v>
      </c>
      <c r="P51" s="11">
        <v>0.66598369133290602</v>
      </c>
      <c r="Q51" s="12">
        <v>1418.4397163120568</v>
      </c>
      <c r="R51" s="12">
        <v>1744.6808510638298</v>
      </c>
      <c r="S51" s="7">
        <v>2460</v>
      </c>
      <c r="T51">
        <v>1.7748900000000001</v>
      </c>
      <c r="U51">
        <v>-0.62209999999999999</v>
      </c>
      <c r="V51">
        <f t="shared" si="2"/>
        <v>8.7888399573000004</v>
      </c>
      <c r="W51">
        <f t="shared" si="3"/>
        <v>1.78744901</v>
      </c>
      <c r="X51">
        <f t="shared" si="4"/>
        <v>0.70168085106382971</v>
      </c>
      <c r="Y51">
        <f t="shared" si="5"/>
        <v>-0.76608650519031141</v>
      </c>
      <c r="Z51">
        <f t="shared" si="6"/>
        <v>4.1003856924560118</v>
      </c>
      <c r="AA51">
        <v>8.7888399570000004</v>
      </c>
      <c r="AB51">
        <v>1.097082871</v>
      </c>
      <c r="AC51">
        <v>1.78744901</v>
      </c>
      <c r="AD51">
        <v>4.1003856919999997</v>
      </c>
      <c r="AE51">
        <f t="shared" si="7"/>
        <v>67.748899999999992</v>
      </c>
      <c r="AF51">
        <f t="shared" si="7"/>
        <v>43.778999999999996</v>
      </c>
      <c r="AG51">
        <v>-1.1000000000000201</v>
      </c>
      <c r="AH51">
        <v>8.7888399570000004</v>
      </c>
      <c r="AI51">
        <v>1.097082871</v>
      </c>
      <c r="AJ51">
        <v>1.78744901</v>
      </c>
      <c r="AK51">
        <v>4.1003856919999997</v>
      </c>
      <c r="AS51">
        <v>1.7203299999999999</v>
      </c>
      <c r="AT51">
        <v>-0.64897000000000005</v>
      </c>
      <c r="AU51">
        <v>7.1870000000000003E-2</v>
      </c>
      <c r="AW51">
        <v>1.8083400000000001</v>
      </c>
      <c r="AX51">
        <v>-0.48124</v>
      </c>
      <c r="AY51">
        <f t="shared" si="8"/>
        <v>5.7602962360000003</v>
      </c>
      <c r="AZ51">
        <f t="shared" si="9"/>
        <v>1.8365950354609932</v>
      </c>
      <c r="BA51">
        <f t="shared" si="10"/>
        <v>0.66249782391387924</v>
      </c>
      <c r="BB51">
        <f t="shared" si="11"/>
        <v>9.0611979437716812</v>
      </c>
      <c r="BD51">
        <f t="shared" si="12"/>
        <v>0.70168085106382971</v>
      </c>
      <c r="BE51">
        <f t="shared" si="13"/>
        <v>-0.76608650519031141</v>
      </c>
      <c r="BF51">
        <f t="shared" si="14"/>
        <v>8.2755558525031301</v>
      </c>
      <c r="BG51">
        <f t="shared" si="15"/>
        <v>-8.6915363304135305</v>
      </c>
      <c r="BH51">
        <f t="shared" si="16"/>
        <v>-0.50890068960000001</v>
      </c>
      <c r="BI51">
        <f t="shared" si="17"/>
        <v>8.2755558525031301</v>
      </c>
    </row>
    <row r="52" spans="1:61">
      <c r="A52" s="1">
        <v>50.484931506849314</v>
      </c>
      <c r="B52" s="15" t="s">
        <v>40</v>
      </c>
      <c r="C52" s="16">
        <v>18888</v>
      </c>
      <c r="D52" s="17" t="s">
        <v>41</v>
      </c>
      <c r="E52" s="17">
        <f t="shared" si="0"/>
        <v>0</v>
      </c>
      <c r="F52" s="5">
        <v>11.4</v>
      </c>
      <c r="G52" s="7">
        <v>151</v>
      </c>
      <c r="H52" s="7">
        <v>54</v>
      </c>
      <c r="I52" s="7">
        <v>2000</v>
      </c>
      <c r="J52" s="7">
        <v>2400</v>
      </c>
      <c r="K52" s="9">
        <v>1</v>
      </c>
      <c r="L52">
        <f t="shared" si="1"/>
        <v>1</v>
      </c>
      <c r="M52" s="5">
        <v>23.683171790710936</v>
      </c>
      <c r="N52" s="18">
        <v>78</v>
      </c>
      <c r="O52" s="11">
        <v>0.62416593664804398</v>
      </c>
      <c r="P52" s="11">
        <v>0.61168318477606698</v>
      </c>
      <c r="Q52" s="12">
        <v>1333.3333333333333</v>
      </c>
      <c r="R52" s="12">
        <v>1600</v>
      </c>
      <c r="S52" s="7">
        <v>2400</v>
      </c>
      <c r="T52">
        <v>1.1221300000000001</v>
      </c>
      <c r="U52">
        <v>-7.5289999999999996E-2</v>
      </c>
      <c r="V52">
        <f t="shared" si="2"/>
        <v>8.3669263369000006</v>
      </c>
      <c r="W52">
        <f t="shared" si="3"/>
        <v>1.4312324400000001</v>
      </c>
      <c r="X52">
        <f t="shared" si="4"/>
        <v>9.6999999999999975E-2</v>
      </c>
      <c r="Y52">
        <f t="shared" si="5"/>
        <v>-0.15432616990482773</v>
      </c>
      <c r="Z52">
        <f t="shared" si="6"/>
        <v>4.1125711131709179</v>
      </c>
      <c r="AA52">
        <v>8.3669263370000007</v>
      </c>
      <c r="AB52">
        <v>0.87601051399999996</v>
      </c>
      <c r="AC52">
        <v>1.4312324400000001</v>
      </c>
      <c r="AD52">
        <v>4.1125711129999996</v>
      </c>
      <c r="AE52">
        <f t="shared" si="7"/>
        <v>61.221299999999999</v>
      </c>
      <c r="AF52">
        <f t="shared" si="7"/>
        <v>49.247100000000003</v>
      </c>
      <c r="AG52">
        <v>-1.00000000000002</v>
      </c>
      <c r="AH52">
        <v>8.3669263370000007</v>
      </c>
      <c r="AI52">
        <v>0.87601051399999996</v>
      </c>
      <c r="AJ52">
        <v>1.4312324400000001</v>
      </c>
      <c r="AK52">
        <v>4.1125711129999996</v>
      </c>
      <c r="AS52">
        <v>0.96299000000000001</v>
      </c>
      <c r="AT52">
        <v>-0.22814000000000001</v>
      </c>
      <c r="AU52">
        <v>1.2394400000000001</v>
      </c>
      <c r="AW52">
        <v>1.06978</v>
      </c>
      <c r="AX52">
        <v>-2.64E-2</v>
      </c>
      <c r="AY52">
        <f t="shared" si="8"/>
        <v>5.1371913836000003</v>
      </c>
      <c r="AZ52">
        <f t="shared" si="9"/>
        <v>1.0908333333333324</v>
      </c>
      <c r="BA52">
        <f t="shared" si="10"/>
        <v>0.72503332485417316</v>
      </c>
      <c r="BB52">
        <f t="shared" si="11"/>
        <v>7.4312042307173263</v>
      </c>
      <c r="BD52">
        <f t="shared" si="12"/>
        <v>9.6999999999999975E-2</v>
      </c>
      <c r="BE52">
        <f t="shared" si="13"/>
        <v>-0.15432616990482773</v>
      </c>
      <c r="BF52">
        <f t="shared" si="14"/>
        <v>7.8043881576794911</v>
      </c>
      <c r="BG52">
        <f t="shared" si="15"/>
        <v>-8.6921601319103985</v>
      </c>
      <c r="BH52">
        <f t="shared" si="16"/>
        <v>-0.51365174039999995</v>
      </c>
      <c r="BI52">
        <f t="shared" si="17"/>
        <v>7.8043881576794911</v>
      </c>
    </row>
    <row r="53" spans="1:61">
      <c r="A53" s="1">
        <v>50.43013698630137</v>
      </c>
      <c r="B53" s="2" t="s">
        <v>40</v>
      </c>
      <c r="C53" s="21">
        <v>18908</v>
      </c>
      <c r="D53" s="4" t="s">
        <v>39</v>
      </c>
      <c r="E53" s="17">
        <f t="shared" si="0"/>
        <v>0</v>
      </c>
      <c r="F53" s="5">
        <v>111.03333333333333</v>
      </c>
      <c r="G53" s="7">
        <v>157</v>
      </c>
      <c r="H53" s="7">
        <v>59.5</v>
      </c>
      <c r="I53" s="7">
        <v>2000</v>
      </c>
      <c r="J53" s="7">
        <v>2320</v>
      </c>
      <c r="K53" s="9">
        <v>1</v>
      </c>
      <c r="L53">
        <f t="shared" si="1"/>
        <v>4</v>
      </c>
      <c r="M53" s="5">
        <v>24.138910300620715</v>
      </c>
      <c r="N53" s="18">
        <v>90</v>
      </c>
      <c r="O53" s="11">
        <v>0.42095653333655703</v>
      </c>
      <c r="P53" s="11">
        <v>0.61608114530427205</v>
      </c>
      <c r="Q53" s="12">
        <v>1242.2360248447205</v>
      </c>
      <c r="R53" s="12">
        <v>1440.9937888198756</v>
      </c>
      <c r="S53" s="7">
        <v>2320</v>
      </c>
      <c r="T53">
        <v>0.44058999999999998</v>
      </c>
      <c r="U53">
        <v>0.57613000000000003</v>
      </c>
      <c r="V53">
        <f t="shared" si="2"/>
        <v>8.2347371047000006</v>
      </c>
      <c r="W53">
        <f t="shared" si="3"/>
        <v>1.13554512</v>
      </c>
      <c r="X53">
        <f t="shared" si="4"/>
        <v>-0.57430434782608675</v>
      </c>
      <c r="Y53">
        <f t="shared" si="5"/>
        <v>0.5075034687005564</v>
      </c>
      <c r="Z53">
        <f t="shared" si="6"/>
        <v>4.0597077145310632</v>
      </c>
      <c r="AA53">
        <v>8.2347371050000007</v>
      </c>
      <c r="AB53">
        <v>0.69136479100000003</v>
      </c>
      <c r="AC53">
        <v>1.13554512</v>
      </c>
      <c r="AD53">
        <v>4.0597077150000001</v>
      </c>
      <c r="AE53">
        <f t="shared" si="7"/>
        <v>54.405900000000003</v>
      </c>
      <c r="AF53">
        <f t="shared" si="7"/>
        <v>55.761299999999999</v>
      </c>
      <c r="AG53">
        <v>-0.90000000000002001</v>
      </c>
      <c r="AH53">
        <v>8.2347371050000007</v>
      </c>
      <c r="AI53">
        <v>0.69136479100000003</v>
      </c>
      <c r="AJ53">
        <v>1.13554512</v>
      </c>
      <c r="AK53">
        <v>4.0597077150000001</v>
      </c>
      <c r="AS53">
        <v>0.59472000000000003</v>
      </c>
      <c r="AT53">
        <v>0.65856999999999999</v>
      </c>
      <c r="AU53">
        <v>-0.28950999999999999</v>
      </c>
      <c r="AW53">
        <v>0.38629000000000002</v>
      </c>
      <c r="AX53">
        <v>0.60841000000000001</v>
      </c>
      <c r="AY53">
        <f t="shared" si="8"/>
        <v>5.0629350805</v>
      </c>
      <c r="AZ53">
        <f t="shared" si="9"/>
        <v>0.28076956521739049</v>
      </c>
      <c r="BA53">
        <f t="shared" si="10"/>
        <v>0.86554035457827894</v>
      </c>
      <c r="BB53">
        <f t="shared" si="11"/>
        <v>5.8599609091215088</v>
      </c>
      <c r="BD53">
        <f t="shared" si="12"/>
        <v>-0.57430434782608675</v>
      </c>
      <c r="BE53">
        <f t="shared" si="13"/>
        <v>0.5075034687005564</v>
      </c>
      <c r="BF53">
        <f t="shared" si="14"/>
        <v>7.2195833975052732</v>
      </c>
      <c r="BG53">
        <f t="shared" si="15"/>
        <v>-8.6929020834368202</v>
      </c>
      <c r="BH53">
        <f t="shared" si="16"/>
        <v>-0.51772030920000001</v>
      </c>
      <c r="BI53">
        <f t="shared" si="17"/>
        <v>7.2195833975052732</v>
      </c>
    </row>
    <row r="54" spans="1:61">
      <c r="A54" s="1">
        <v>50.216438356164382</v>
      </c>
      <c r="B54" s="2" t="s">
        <v>38</v>
      </c>
      <c r="C54" s="21">
        <v>18986</v>
      </c>
      <c r="D54" s="4" t="s">
        <v>45</v>
      </c>
      <c r="E54" s="17">
        <f t="shared" si="0"/>
        <v>1</v>
      </c>
      <c r="F54" s="5">
        <v>121.53333333333333</v>
      </c>
      <c r="G54" s="7">
        <v>166</v>
      </c>
      <c r="H54" s="7">
        <v>60.8</v>
      </c>
      <c r="I54" s="7">
        <v>2000</v>
      </c>
      <c r="J54" s="7">
        <v>2320</v>
      </c>
      <c r="K54" s="9">
        <v>1</v>
      </c>
      <c r="L54">
        <f t="shared" si="1"/>
        <v>4</v>
      </c>
      <c r="M54" s="5">
        <v>22.064160255479749</v>
      </c>
      <c r="N54" s="18">
        <v>82</v>
      </c>
      <c r="O54" s="11">
        <v>0.34036402615348899</v>
      </c>
      <c r="P54" s="11">
        <v>0.61174303642641703</v>
      </c>
      <c r="Q54" s="12">
        <v>1197.6047904191616</v>
      </c>
      <c r="R54" s="12">
        <v>1389.2215568862275</v>
      </c>
      <c r="S54" s="7">
        <v>2320</v>
      </c>
      <c r="T54">
        <v>0.18697</v>
      </c>
      <c r="U54">
        <v>-2.8299999999999999E-2</v>
      </c>
      <c r="V54">
        <f t="shared" si="2"/>
        <v>4.9420750829000006</v>
      </c>
      <c r="W54">
        <f t="shared" si="3"/>
        <v>0.22355272999999998</v>
      </c>
      <c r="X54">
        <f t="shared" si="4"/>
        <v>-0.81174251497005967</v>
      </c>
      <c r="Y54">
        <f t="shared" si="5"/>
        <v>-0.22060603861228056</v>
      </c>
      <c r="Z54">
        <f t="shared" si="6"/>
        <v>0.35572052920073993</v>
      </c>
      <c r="AA54">
        <v>4.9420750829999998</v>
      </c>
      <c r="AB54">
        <v>0.13692464500000001</v>
      </c>
      <c r="AC54">
        <v>0.22355273000000001</v>
      </c>
      <c r="AD54">
        <v>0.35572052900000001</v>
      </c>
      <c r="AE54">
        <f t="shared" si="7"/>
        <v>51.869700000000002</v>
      </c>
      <c r="AF54">
        <f t="shared" si="7"/>
        <v>49.716999999999999</v>
      </c>
      <c r="AG54">
        <v>-0.80000000000002003</v>
      </c>
      <c r="AH54">
        <v>4.9420750829999998</v>
      </c>
      <c r="AI54">
        <v>0.13692464500000001</v>
      </c>
      <c r="AJ54">
        <v>0.22355273000000001</v>
      </c>
      <c r="AK54">
        <v>0.35572052900000001</v>
      </c>
      <c r="AS54">
        <v>0.45906000000000002</v>
      </c>
      <c r="AT54">
        <v>0.12214999999999999</v>
      </c>
      <c r="AU54">
        <v>-0.71594999999999998</v>
      </c>
      <c r="AW54">
        <v>-7.8839999999999993E-2</v>
      </c>
      <c r="AX54">
        <v>-0.22806000000000001</v>
      </c>
      <c r="AY54">
        <f t="shared" si="8"/>
        <v>2.0329257630000002</v>
      </c>
      <c r="AZ54">
        <f t="shared" si="9"/>
        <v>-4.1608982035928221E-2</v>
      </c>
      <c r="BA54">
        <f t="shared" si="10"/>
        <v>0.74254249383074455</v>
      </c>
      <c r="BB54">
        <f t="shared" si="11"/>
        <v>4.7433807695649666</v>
      </c>
      <c r="BD54">
        <f t="shared" si="12"/>
        <v>-0.81174251497005967</v>
      </c>
      <c r="BE54">
        <f t="shared" si="13"/>
        <v>-0.22060603861228056</v>
      </c>
      <c r="BF54">
        <f t="shared" si="14"/>
        <v>3.5865313103191596</v>
      </c>
      <c r="BG54">
        <f t="shared" si="15"/>
        <v>-8.6959077315047075</v>
      </c>
      <c r="BH54">
        <f t="shared" si="16"/>
        <v>-0.5286173408</v>
      </c>
      <c r="BI54">
        <f t="shared" si="17"/>
        <v>3.5865313103191596</v>
      </c>
    </row>
    <row r="55" spans="1:61">
      <c r="A55" s="1">
        <v>50.109589041095887</v>
      </c>
      <c r="B55" s="15" t="s">
        <v>40</v>
      </c>
      <c r="C55" s="16">
        <v>19025</v>
      </c>
      <c r="D55" s="17" t="s">
        <v>41</v>
      </c>
      <c r="E55" s="17">
        <f t="shared" si="0"/>
        <v>0</v>
      </c>
      <c r="F55" s="5">
        <v>11.166666666666666</v>
      </c>
      <c r="G55" s="7">
        <v>152</v>
      </c>
      <c r="H55" s="7">
        <v>43.5</v>
      </c>
      <c r="I55" s="7">
        <v>2000</v>
      </c>
      <c r="J55" s="7">
        <v>2100</v>
      </c>
      <c r="K55" s="9">
        <v>1</v>
      </c>
      <c r="L55">
        <f t="shared" si="1"/>
        <v>1</v>
      </c>
      <c r="M55" s="5">
        <v>18.827908587257618</v>
      </c>
      <c r="N55" s="18">
        <v>75</v>
      </c>
      <c r="O55" s="11">
        <v>0.39044133107022599</v>
      </c>
      <c r="P55" s="11">
        <v>0.73873434116477199</v>
      </c>
      <c r="Q55" s="12">
        <v>1470.5882352941176</v>
      </c>
      <c r="R55" s="12">
        <v>1544.1176470588234</v>
      </c>
      <c r="S55" s="7">
        <v>2100</v>
      </c>
      <c r="T55">
        <v>0.93706</v>
      </c>
      <c r="U55">
        <v>-1.2241299999999999</v>
      </c>
      <c r="V55">
        <f t="shared" si="2"/>
        <v>3.2533749458000001</v>
      </c>
      <c r="W55">
        <f t="shared" si="3"/>
        <v>9.5472230000000158E-2</v>
      </c>
      <c r="X55">
        <f t="shared" si="4"/>
        <v>9.6999999999999087E-2</v>
      </c>
      <c r="Y55">
        <f t="shared" si="5"/>
        <v>-1.0878788088642648</v>
      </c>
      <c r="Z55">
        <f t="shared" si="6"/>
        <v>0.53698982174515297</v>
      </c>
      <c r="AA55">
        <v>3.2533749460000001</v>
      </c>
      <c r="AB55">
        <v>6.5462491999999997E-2</v>
      </c>
      <c r="AC55">
        <v>9.5472230000000005E-2</v>
      </c>
      <c r="AD55">
        <v>0.53698982200000001</v>
      </c>
      <c r="AE55">
        <f t="shared" si="7"/>
        <v>59.370599999999996</v>
      </c>
      <c r="AF55">
        <f t="shared" si="7"/>
        <v>37.758700000000005</v>
      </c>
      <c r="AG55">
        <v>-0.70000000000002005</v>
      </c>
      <c r="AH55">
        <v>3.2533749460000001</v>
      </c>
      <c r="AI55">
        <v>6.5462491999999997E-2</v>
      </c>
      <c r="AJ55">
        <v>9.5472230000000005E-2</v>
      </c>
      <c r="AK55">
        <v>0.53698982200000001</v>
      </c>
      <c r="AS55">
        <v>1.0327999999999999</v>
      </c>
      <c r="AT55">
        <v>-1.1009</v>
      </c>
      <c r="AU55">
        <v>-1.1287199999999999</v>
      </c>
      <c r="AW55">
        <v>1.3602099999999999</v>
      </c>
      <c r="AX55">
        <v>-0.87651999999999997</v>
      </c>
      <c r="AY55">
        <f t="shared" si="8"/>
        <v>3.8055186137999999</v>
      </c>
      <c r="AZ55">
        <f t="shared" si="9"/>
        <v>1.4690029411764698</v>
      </c>
      <c r="BA55">
        <f t="shared" si="10"/>
        <v>0.6113901662049861</v>
      </c>
      <c r="BB55">
        <f t="shared" si="11"/>
        <v>8.0327861913537539</v>
      </c>
      <c r="BD55">
        <f t="shared" si="12"/>
        <v>9.6999999999999087E-2</v>
      </c>
      <c r="BE55">
        <f t="shared" si="13"/>
        <v>-1.0878788088642648</v>
      </c>
      <c r="BF55">
        <f t="shared" si="14"/>
        <v>4.4801752498199452</v>
      </c>
      <c r="BG55">
        <f t="shared" si="15"/>
        <v>-8.6948216904840727</v>
      </c>
      <c r="BH55">
        <f t="shared" si="16"/>
        <v>-0.52944564679999995</v>
      </c>
      <c r="BI55">
        <f t="shared" si="17"/>
        <v>4.4801752498199452</v>
      </c>
    </row>
    <row r="56" spans="1:61">
      <c r="A56" s="1">
        <v>49.895890410958906</v>
      </c>
      <c r="B56" s="2" t="s">
        <v>38</v>
      </c>
      <c r="C56" s="21">
        <v>19103</v>
      </c>
      <c r="D56" s="4" t="s">
        <v>45</v>
      </c>
      <c r="E56" s="17">
        <f t="shared" si="0"/>
        <v>1</v>
      </c>
      <c r="F56" s="5">
        <v>95.166666666666671</v>
      </c>
      <c r="G56" s="7">
        <v>167</v>
      </c>
      <c r="H56" s="7">
        <v>70</v>
      </c>
      <c r="I56" s="7">
        <v>2000</v>
      </c>
      <c r="J56" s="7">
        <v>2570</v>
      </c>
      <c r="K56" s="9">
        <v>1</v>
      </c>
      <c r="L56">
        <f t="shared" si="1"/>
        <v>4</v>
      </c>
      <c r="M56" s="5">
        <v>25.099501595611173</v>
      </c>
      <c r="N56" s="18">
        <v>88</v>
      </c>
      <c r="O56" s="11">
        <v>0.54952130730716398</v>
      </c>
      <c r="P56" s="11">
        <v>0.64420691321979895</v>
      </c>
      <c r="Q56" s="12">
        <v>1111.1111111111111</v>
      </c>
      <c r="R56" s="12">
        <v>1427.7777777777778</v>
      </c>
      <c r="S56" s="7">
        <v>2570</v>
      </c>
      <c r="T56">
        <v>0.41171000000000002</v>
      </c>
      <c r="U56">
        <v>0.94189000000000001</v>
      </c>
      <c r="V56">
        <f t="shared" si="2"/>
        <v>9.5243014079000012</v>
      </c>
      <c r="W56">
        <f t="shared" si="3"/>
        <v>1.44324952</v>
      </c>
      <c r="X56">
        <f t="shared" si="4"/>
        <v>-0.74411111111111072</v>
      </c>
      <c r="Y56">
        <f t="shared" si="5"/>
        <v>0.56511925848901079</v>
      </c>
      <c r="Z56">
        <f t="shared" si="6"/>
        <v>3.6258147817758144</v>
      </c>
      <c r="AA56">
        <v>9.5243014079999995</v>
      </c>
      <c r="AB56">
        <v>0.87749899799999997</v>
      </c>
      <c r="AC56">
        <v>1.44324952</v>
      </c>
      <c r="AD56">
        <v>3.625814782</v>
      </c>
      <c r="AE56">
        <f t="shared" si="7"/>
        <v>54.117100000000001</v>
      </c>
      <c r="AF56">
        <f t="shared" si="7"/>
        <v>59.418900000000001</v>
      </c>
      <c r="AG56">
        <v>-0.60000000000001996</v>
      </c>
      <c r="AH56">
        <v>9.5243014079999995</v>
      </c>
      <c r="AI56">
        <v>0.87749899799999997</v>
      </c>
      <c r="AJ56">
        <v>1.44324952</v>
      </c>
      <c r="AK56">
        <v>3.625814782</v>
      </c>
      <c r="AS56">
        <v>0.34847</v>
      </c>
      <c r="AT56">
        <v>0.86438999999999999</v>
      </c>
      <c r="AU56">
        <v>0.62541999999999998</v>
      </c>
      <c r="AW56">
        <v>-0.19755</v>
      </c>
      <c r="AX56">
        <v>0.54462999999999995</v>
      </c>
      <c r="AY56">
        <f t="shared" si="8"/>
        <v>3.5760021070999999</v>
      </c>
      <c r="AZ56">
        <f t="shared" si="9"/>
        <v>-0.27039444444444438</v>
      </c>
      <c r="BA56">
        <f t="shared" si="10"/>
        <v>0.85928774642332084</v>
      </c>
      <c r="BB56">
        <f t="shared" si="11"/>
        <v>4.5112183941047377</v>
      </c>
      <c r="BD56">
        <f t="shared" si="12"/>
        <v>-0.74411111111111072</v>
      </c>
      <c r="BE56">
        <f t="shared" si="13"/>
        <v>0.56511925848901079</v>
      </c>
      <c r="BF56">
        <f t="shared" si="14"/>
        <v>6.6806988613461744</v>
      </c>
      <c r="BG56">
        <f t="shared" si="15"/>
        <v>-8.6934027841051602</v>
      </c>
      <c r="BH56">
        <f t="shared" si="16"/>
        <v>-0.51414594120000001</v>
      </c>
      <c r="BI56">
        <f t="shared" si="17"/>
        <v>6.6806988613461744</v>
      </c>
    </row>
    <row r="57" spans="1:61">
      <c r="A57" s="1">
        <v>48.323287671232876</v>
      </c>
      <c r="B57" s="15" t="s">
        <v>40</v>
      </c>
      <c r="C57" s="16">
        <v>19677</v>
      </c>
      <c r="D57" s="17" t="s">
        <v>42</v>
      </c>
      <c r="E57" s="17">
        <f t="shared" si="0"/>
        <v>1</v>
      </c>
      <c r="F57" s="5">
        <v>9.1</v>
      </c>
      <c r="G57" s="7">
        <v>176</v>
      </c>
      <c r="H57" s="7">
        <v>78</v>
      </c>
      <c r="I57" s="7">
        <v>2000</v>
      </c>
      <c r="J57" s="7">
        <v>2000</v>
      </c>
      <c r="K57" s="9">
        <v>1</v>
      </c>
      <c r="L57">
        <f t="shared" si="1"/>
        <v>1</v>
      </c>
      <c r="M57" s="5">
        <v>25.180785123966942</v>
      </c>
      <c r="N57" s="18">
        <v>87</v>
      </c>
      <c r="O57" s="11">
        <v>0.54628559866307402</v>
      </c>
      <c r="P57" s="11">
        <v>0.68003440810508897</v>
      </c>
      <c r="Q57" s="12">
        <v>1025.6410256410256</v>
      </c>
      <c r="R57" s="12">
        <v>1025.6410256410256</v>
      </c>
      <c r="S57" s="7">
        <v>2000</v>
      </c>
      <c r="T57">
        <v>-1.54834</v>
      </c>
      <c r="U57">
        <v>0.53686</v>
      </c>
      <c r="V57">
        <f t="shared" si="2"/>
        <v>0.41746216700000049</v>
      </c>
      <c r="W57">
        <f t="shared" si="3"/>
        <v>-1.5648208399999999</v>
      </c>
      <c r="X57">
        <f t="shared" si="4"/>
        <v>-2.3747948717948724</v>
      </c>
      <c r="Y57">
        <f t="shared" si="5"/>
        <v>0.5292871900826448</v>
      </c>
      <c r="Z57">
        <f t="shared" si="6"/>
        <v>-2.7973357469569837</v>
      </c>
      <c r="AA57">
        <v>0.417462167</v>
      </c>
      <c r="AB57">
        <v>-0.96039563100000003</v>
      </c>
      <c r="AC57">
        <v>-1.5648208400000001</v>
      </c>
      <c r="AD57">
        <v>-2.797335747</v>
      </c>
      <c r="AE57">
        <f t="shared" si="7"/>
        <v>34.516599999999997</v>
      </c>
      <c r="AF57">
        <f t="shared" si="7"/>
        <v>55.368600000000001</v>
      </c>
      <c r="AG57">
        <v>-0.50000000000001998</v>
      </c>
      <c r="AH57">
        <v>0.417462167</v>
      </c>
      <c r="AI57">
        <v>-0.96039563100000003</v>
      </c>
      <c r="AJ57">
        <v>-1.5648208400000001</v>
      </c>
      <c r="AK57">
        <v>-2.797335747</v>
      </c>
      <c r="AS57">
        <v>-1.54644</v>
      </c>
      <c r="AT57">
        <v>0.50260000000000005</v>
      </c>
      <c r="AU57">
        <v>0.45996999999999999</v>
      </c>
      <c r="AW57">
        <v>-1.76999</v>
      </c>
      <c r="AX57">
        <v>0.25930999999999998</v>
      </c>
      <c r="AY57">
        <f t="shared" si="8"/>
        <v>-0.69541101810000028</v>
      </c>
      <c r="AZ57">
        <f t="shared" si="9"/>
        <v>-1.7515871794871805</v>
      </c>
      <c r="BA57">
        <f t="shared" si="10"/>
        <v>0.84955380165289252</v>
      </c>
      <c r="BB57">
        <f t="shared" si="11"/>
        <v>0.90603228280616444</v>
      </c>
      <c r="BD57">
        <f t="shared" si="12"/>
        <v>-2.3747948717948724</v>
      </c>
      <c r="BE57">
        <f t="shared" si="13"/>
        <v>0.5292871900826448</v>
      </c>
      <c r="BF57">
        <f t="shared" si="14"/>
        <v>-0.59207602550222704</v>
      </c>
      <c r="BG57">
        <f t="shared" si="15"/>
        <v>-8.6998906989390239</v>
      </c>
      <c r="BH57">
        <f t="shared" si="16"/>
        <v>-0.5510921016</v>
      </c>
      <c r="BI57">
        <f t="shared" si="17"/>
        <v>-0.59207602550222704</v>
      </c>
    </row>
    <row r="58" spans="1:61">
      <c r="A58" s="1">
        <v>48.317808219178083</v>
      </c>
      <c r="B58" s="7" t="s">
        <v>40</v>
      </c>
      <c r="C58" s="16">
        <v>19679</v>
      </c>
      <c r="D58" s="17" t="s">
        <v>42</v>
      </c>
      <c r="E58" s="17">
        <f t="shared" si="0"/>
        <v>1</v>
      </c>
      <c r="F58" s="5">
        <v>8.6333333333333329</v>
      </c>
      <c r="G58" s="7">
        <v>164</v>
      </c>
      <c r="H58" s="7">
        <v>61</v>
      </c>
      <c r="I58" s="7">
        <v>2000</v>
      </c>
      <c r="J58" s="7">
        <v>2350</v>
      </c>
      <c r="K58" s="9">
        <v>1</v>
      </c>
      <c r="L58">
        <f t="shared" si="1"/>
        <v>1</v>
      </c>
      <c r="M58" s="5">
        <v>22.67995240928019</v>
      </c>
      <c r="N58" s="18">
        <v>85</v>
      </c>
      <c r="O58" s="11">
        <v>0.38511600000000001</v>
      </c>
      <c r="P58" s="11">
        <v>0.82782372914615299</v>
      </c>
      <c r="Q58" s="12">
        <v>1197.6047904191616</v>
      </c>
      <c r="R58" s="12">
        <v>1407.1856287425151</v>
      </c>
      <c r="S58" s="7">
        <v>2350</v>
      </c>
      <c r="T58">
        <v>0.27793000000000001</v>
      </c>
      <c r="U58">
        <v>0.21698000000000001</v>
      </c>
      <c r="V58">
        <f t="shared" si="2"/>
        <v>6.2321469844999999</v>
      </c>
      <c r="W58">
        <f t="shared" si="3"/>
        <v>0.57762833000000002</v>
      </c>
      <c r="X58">
        <f t="shared" si="4"/>
        <v>-0.74581437125748495</v>
      </c>
      <c r="Y58">
        <f t="shared" si="5"/>
        <v>2.6152290303390835E-2</v>
      </c>
      <c r="Z58">
        <f t="shared" si="6"/>
        <v>1.5549625001529963</v>
      </c>
      <c r="AA58">
        <v>6.232146985</v>
      </c>
      <c r="AB58">
        <v>0.35212154299999998</v>
      </c>
      <c r="AC58">
        <v>0.57762833000000002</v>
      </c>
      <c r="AD58">
        <v>1.5549625</v>
      </c>
      <c r="AE58">
        <f t="shared" si="7"/>
        <v>52.779299999999999</v>
      </c>
      <c r="AF58">
        <f t="shared" si="7"/>
        <v>52.169800000000002</v>
      </c>
      <c r="AG58">
        <v>-0.40000000000002001</v>
      </c>
      <c r="AH58">
        <v>6.232146985</v>
      </c>
      <c r="AI58">
        <v>0.35212154299999998</v>
      </c>
      <c r="AJ58">
        <v>0.57762833000000002</v>
      </c>
      <c r="AK58">
        <v>1.5549625</v>
      </c>
      <c r="AS58">
        <v>0.32033</v>
      </c>
      <c r="AT58">
        <v>0.33555000000000001</v>
      </c>
      <c r="AU58">
        <v>-1.4816</v>
      </c>
      <c r="AW58">
        <v>2.2020000000000001E-2</v>
      </c>
      <c r="AX58">
        <v>4.8869999999999997E-2</v>
      </c>
      <c r="AY58">
        <f t="shared" si="8"/>
        <v>2.9143899212999997</v>
      </c>
      <c r="AZ58">
        <f t="shared" si="9"/>
        <v>9.6065868263481846E-3</v>
      </c>
      <c r="BA58">
        <f t="shared" si="10"/>
        <v>0.78598001189767985</v>
      </c>
      <c r="BB58">
        <f t="shared" si="11"/>
        <v>4.9863877765808624</v>
      </c>
      <c r="BD58">
        <f t="shared" si="12"/>
        <v>-0.74581437125748495</v>
      </c>
      <c r="BE58">
        <f t="shared" si="13"/>
        <v>2.6152290303390835E-2</v>
      </c>
      <c r="BF58">
        <f t="shared" si="14"/>
        <v>4.7540713096754859</v>
      </c>
      <c r="BG58">
        <f t="shared" si="15"/>
        <v>-8.6949460488981885</v>
      </c>
      <c r="BH58">
        <f t="shared" si="16"/>
        <v>-0.5243933408</v>
      </c>
      <c r="BI58">
        <f t="shared" si="17"/>
        <v>4.7540713096754859</v>
      </c>
    </row>
    <row r="59" spans="1:61">
      <c r="A59" s="1">
        <v>48.169863013698631</v>
      </c>
      <c r="B59" s="15" t="s">
        <v>44</v>
      </c>
      <c r="C59" s="16">
        <v>19733</v>
      </c>
      <c r="D59" s="17" t="s">
        <v>42</v>
      </c>
      <c r="E59" s="17">
        <f t="shared" si="0"/>
        <v>1</v>
      </c>
      <c r="F59" s="5">
        <v>11.666666666666666</v>
      </c>
      <c r="G59" s="7">
        <v>173</v>
      </c>
      <c r="H59" s="7">
        <v>70.8</v>
      </c>
      <c r="I59" s="7">
        <v>2000</v>
      </c>
      <c r="J59" s="7">
        <v>2320</v>
      </c>
      <c r="K59" s="9">
        <v>1</v>
      </c>
      <c r="L59">
        <f t="shared" si="1"/>
        <v>1</v>
      </c>
      <c r="M59" s="5">
        <v>23.655985833138427</v>
      </c>
      <c r="N59" s="18">
        <v>94.5</v>
      </c>
      <c r="O59" s="11">
        <v>0.65496890363845905</v>
      </c>
      <c r="P59" s="11">
        <v>0.59164441417079305</v>
      </c>
      <c r="Q59" s="12">
        <v>1086.9565217391305</v>
      </c>
      <c r="R59" s="12">
        <v>1260.8695652173913</v>
      </c>
      <c r="S59" s="7">
        <v>2320</v>
      </c>
      <c r="T59">
        <v>-0.36457000000000001</v>
      </c>
      <c r="U59">
        <v>0.87836999999999998</v>
      </c>
      <c r="V59">
        <f t="shared" si="2"/>
        <v>6.2886338707</v>
      </c>
      <c r="W59">
        <f t="shared" si="3"/>
        <v>0.34365715999999996</v>
      </c>
      <c r="X59">
        <f t="shared" si="4"/>
        <v>-1.4003913043478255</v>
      </c>
      <c r="Y59">
        <f t="shared" si="5"/>
        <v>0.6497697049684259</v>
      </c>
      <c r="Z59">
        <f t="shared" si="6"/>
        <v>1.4202235633446021</v>
      </c>
      <c r="AA59">
        <v>6.288633871</v>
      </c>
      <c r="AB59">
        <v>0.20517407400000001</v>
      </c>
      <c r="AC59">
        <v>0.34365716000000002</v>
      </c>
      <c r="AD59">
        <v>1.420223563</v>
      </c>
      <c r="AE59">
        <f t="shared" si="7"/>
        <v>46.354300000000002</v>
      </c>
      <c r="AF59">
        <f t="shared" si="7"/>
        <v>58.783699999999996</v>
      </c>
      <c r="AG59">
        <v>-0.30000000000001997</v>
      </c>
      <c r="AH59">
        <v>6.288633871</v>
      </c>
      <c r="AI59">
        <v>0.20517407400000001</v>
      </c>
      <c r="AJ59">
        <v>0.34365716000000002</v>
      </c>
      <c r="AK59">
        <v>1.420223563</v>
      </c>
      <c r="AS59">
        <v>-0.49191000000000001</v>
      </c>
      <c r="AT59">
        <v>0.71962000000000004</v>
      </c>
      <c r="AU59">
        <v>1.5503899999999999</v>
      </c>
      <c r="AW59">
        <v>-0.72921999999999998</v>
      </c>
      <c r="AX59">
        <v>0.61033000000000004</v>
      </c>
      <c r="AY59">
        <f t="shared" si="8"/>
        <v>2.5126815986999995</v>
      </c>
      <c r="AZ59">
        <f t="shared" si="9"/>
        <v>-0.84083913043478287</v>
      </c>
      <c r="BA59">
        <f t="shared" si="10"/>
        <v>0.90740312539677226</v>
      </c>
      <c r="BB59">
        <f t="shared" si="11"/>
        <v>3.2651825395419301</v>
      </c>
      <c r="BD59">
        <f t="shared" si="12"/>
        <v>-1.4003913043478255</v>
      </c>
      <c r="BE59">
        <f t="shared" si="13"/>
        <v>0.6497697049684259</v>
      </c>
      <c r="BF59">
        <f t="shared" si="14"/>
        <v>4.1064943786717594</v>
      </c>
      <c r="BG59">
        <f t="shared" si="15"/>
        <v>-8.6957314389189602</v>
      </c>
      <c r="BH59">
        <f t="shared" si="16"/>
        <v>-0.52770493959999998</v>
      </c>
      <c r="BI59">
        <f t="shared" si="17"/>
        <v>4.1064943786717594</v>
      </c>
    </row>
    <row r="60" spans="1:61">
      <c r="A60" s="1">
        <v>47.747945205479454</v>
      </c>
      <c r="B60" s="15" t="s">
        <v>44</v>
      </c>
      <c r="C60" s="16">
        <v>19887</v>
      </c>
      <c r="D60" s="17" t="s">
        <v>42</v>
      </c>
      <c r="E60" s="17">
        <f t="shared" si="0"/>
        <v>1</v>
      </c>
      <c r="F60" s="5">
        <v>6.7666666666666666</v>
      </c>
      <c r="G60" s="7">
        <v>167</v>
      </c>
      <c r="H60" s="7">
        <v>60</v>
      </c>
      <c r="I60" s="7">
        <v>2000</v>
      </c>
      <c r="J60" s="7">
        <v>2220</v>
      </c>
      <c r="K60" s="9">
        <v>1</v>
      </c>
      <c r="L60">
        <f t="shared" si="1"/>
        <v>1</v>
      </c>
      <c r="M60" s="5">
        <v>21.513858510523864</v>
      </c>
      <c r="N60" s="18">
        <v>85.5</v>
      </c>
      <c r="O60" s="11">
        <v>0.622508641534397</v>
      </c>
      <c r="P60" s="11">
        <v>0.69395479079844302</v>
      </c>
      <c r="Q60" s="12">
        <v>1197.6047904191616</v>
      </c>
      <c r="R60" s="12">
        <v>1329.3413173652696</v>
      </c>
      <c r="S60" s="7">
        <v>2220</v>
      </c>
      <c r="T60">
        <v>-7.954E-2</v>
      </c>
      <c r="U60">
        <v>-1.6559999999999998E-2</v>
      </c>
      <c r="V60">
        <f t="shared" si="2"/>
        <v>3.9597054694000007</v>
      </c>
      <c r="W60">
        <f t="shared" si="3"/>
        <v>-0.12218638</v>
      </c>
      <c r="X60">
        <f t="shared" si="4"/>
        <v>-1.031502994011976</v>
      </c>
      <c r="Y60">
        <f t="shared" si="5"/>
        <v>-0.13825492129513339</v>
      </c>
      <c r="Z60">
        <f t="shared" si="6"/>
        <v>-0.17599420518160858</v>
      </c>
      <c r="AA60">
        <v>3.9597054690000002</v>
      </c>
      <c r="AB60">
        <v>-7.4653779000000003E-2</v>
      </c>
      <c r="AC60">
        <v>-0.12218638</v>
      </c>
      <c r="AD60">
        <v>-0.17599420499999999</v>
      </c>
      <c r="AE60">
        <f t="shared" si="7"/>
        <v>49.204599999999999</v>
      </c>
      <c r="AF60">
        <f t="shared" si="7"/>
        <v>49.834400000000002</v>
      </c>
      <c r="AG60">
        <v>-0.20000000000002</v>
      </c>
      <c r="AH60">
        <v>3.9597054690000002</v>
      </c>
      <c r="AI60">
        <v>-7.4653779000000003E-2</v>
      </c>
      <c r="AJ60">
        <v>-0.12218638</v>
      </c>
      <c r="AK60">
        <v>-0.17599420499999999</v>
      </c>
      <c r="AS60">
        <v>-0.24693999999999999</v>
      </c>
      <c r="AT60">
        <v>-0.13938999999999999</v>
      </c>
      <c r="AU60">
        <v>0.83042000000000005</v>
      </c>
      <c r="AW60">
        <v>-0.21956999999999999</v>
      </c>
      <c r="AX60">
        <v>-0.13563</v>
      </c>
      <c r="AY60">
        <f t="shared" si="8"/>
        <v>1.9277291564999999</v>
      </c>
      <c r="AZ60">
        <f t="shared" si="9"/>
        <v>-0.21232754491017936</v>
      </c>
      <c r="BA60">
        <f t="shared" si="10"/>
        <v>0.77220949693427521</v>
      </c>
      <c r="BB60">
        <f t="shared" si="11"/>
        <v>4.4123984057720689</v>
      </c>
      <c r="BD60">
        <f t="shared" si="12"/>
        <v>-1.031502994011976</v>
      </c>
      <c r="BE60">
        <f t="shared" si="13"/>
        <v>-0.13825492129513339</v>
      </c>
      <c r="BF60">
        <f t="shared" si="14"/>
        <v>2.9168421272616478</v>
      </c>
      <c r="BG60">
        <f t="shared" si="15"/>
        <v>-8.6965335305051639</v>
      </c>
      <c r="BH60">
        <f t="shared" si="16"/>
        <v>-0.53290066719999996</v>
      </c>
      <c r="BI60">
        <f t="shared" si="17"/>
        <v>2.9168421272616478</v>
      </c>
    </row>
    <row r="61" spans="1:61">
      <c r="A61" s="1">
        <v>47.284931506849318</v>
      </c>
      <c r="B61" s="2" t="s">
        <v>40</v>
      </c>
      <c r="C61" s="21">
        <v>20056</v>
      </c>
      <c r="D61" s="4" t="s">
        <v>41</v>
      </c>
      <c r="E61" s="17">
        <f t="shared" si="0"/>
        <v>0</v>
      </c>
      <c r="F61" s="5">
        <v>75.8</v>
      </c>
      <c r="G61" s="7">
        <v>154</v>
      </c>
      <c r="H61" s="7">
        <v>54</v>
      </c>
      <c r="I61" s="7">
        <v>2000</v>
      </c>
      <c r="J61" s="7">
        <v>2360</v>
      </c>
      <c r="K61" s="9">
        <v>1</v>
      </c>
      <c r="L61">
        <f t="shared" si="1"/>
        <v>4</v>
      </c>
      <c r="M61" s="5">
        <v>22.769438353853939</v>
      </c>
      <c r="N61" s="18">
        <v>92</v>
      </c>
      <c r="O61" s="11">
        <v>0.43022307561505901</v>
      </c>
      <c r="P61" s="11">
        <v>0.85652615338282501</v>
      </c>
      <c r="Q61" s="12">
        <v>1315.7894736842104</v>
      </c>
      <c r="R61" s="12">
        <v>1552.6315789473683</v>
      </c>
      <c r="S61" s="7">
        <v>2360</v>
      </c>
      <c r="T61">
        <v>0.95718999999999999</v>
      </c>
      <c r="U61">
        <v>0.44239000000000001</v>
      </c>
      <c r="V61">
        <f t="shared" si="2"/>
        <v>9.7138763874999992</v>
      </c>
      <c r="W61">
        <f t="shared" si="3"/>
        <v>1.70062074</v>
      </c>
      <c r="X61">
        <f t="shared" si="4"/>
        <v>-9.0368421052632542E-2</v>
      </c>
      <c r="Y61">
        <f t="shared" si="5"/>
        <v>0.38364901332433821</v>
      </c>
      <c r="Z61">
        <f t="shared" si="6"/>
        <v>5.4507969345322254</v>
      </c>
      <c r="AA61">
        <v>9.7138763879999992</v>
      </c>
      <c r="AB61">
        <v>1.0378286249999999</v>
      </c>
      <c r="AC61">
        <v>1.70062074</v>
      </c>
      <c r="AD61">
        <v>5.4507969349999996</v>
      </c>
      <c r="AE61">
        <f t="shared" si="7"/>
        <v>59.571899999999999</v>
      </c>
      <c r="AF61">
        <f t="shared" si="7"/>
        <v>54.423900000000003</v>
      </c>
      <c r="AG61">
        <v>-0.10000000000002</v>
      </c>
      <c r="AH61">
        <v>9.7138763879999992</v>
      </c>
      <c r="AI61">
        <v>1.0378286249999999</v>
      </c>
      <c r="AJ61">
        <v>1.70062074</v>
      </c>
      <c r="AK61">
        <v>5.4507969349999996</v>
      </c>
      <c r="AS61">
        <v>0.90058000000000005</v>
      </c>
      <c r="AT61">
        <v>0.53215999999999997</v>
      </c>
      <c r="AU61">
        <v>-1.4706900000000001</v>
      </c>
      <c r="AW61">
        <v>1.0314300000000001</v>
      </c>
      <c r="AX61">
        <v>0.61539999999999995</v>
      </c>
      <c r="AY61">
        <f t="shared" si="8"/>
        <v>6.5568662126000001</v>
      </c>
      <c r="AZ61">
        <f t="shared" si="9"/>
        <v>0.88708421052631437</v>
      </c>
      <c r="BA61">
        <f t="shared" si="10"/>
        <v>0.8650218991398213</v>
      </c>
      <c r="BB61">
        <f t="shared" si="11"/>
        <v>7.3233510389278997</v>
      </c>
      <c r="BD61">
        <f t="shared" si="12"/>
        <v>-9.0368421052632542E-2</v>
      </c>
      <c r="BE61">
        <f t="shared" si="13"/>
        <v>0.38364901332433821</v>
      </c>
      <c r="BF61">
        <f t="shared" si="14"/>
        <v>8.8990268654150384</v>
      </c>
      <c r="BG61">
        <f t="shared" si="15"/>
        <v>-8.691360099399855</v>
      </c>
      <c r="BH61">
        <f t="shared" si="16"/>
        <v>-0.51064725239999997</v>
      </c>
      <c r="BI61">
        <f t="shared" si="17"/>
        <v>8.8990268654150384</v>
      </c>
    </row>
    <row r="62" spans="1:61">
      <c r="A62" s="1">
        <v>46.923287671232877</v>
      </c>
      <c r="B62" s="15" t="s">
        <v>44</v>
      </c>
      <c r="C62" s="16">
        <v>20188</v>
      </c>
      <c r="D62" s="17" t="s">
        <v>41</v>
      </c>
      <c r="E62" s="17">
        <f t="shared" si="0"/>
        <v>0</v>
      </c>
      <c r="F62" s="5">
        <v>4.9000000000000004</v>
      </c>
      <c r="G62" s="7">
        <v>157</v>
      </c>
      <c r="H62" s="7">
        <v>68.3</v>
      </c>
      <c r="I62" s="7">
        <v>2000</v>
      </c>
      <c r="J62" s="7">
        <v>2220</v>
      </c>
      <c r="K62" s="9">
        <v>1</v>
      </c>
      <c r="L62">
        <f t="shared" si="1"/>
        <v>1</v>
      </c>
      <c r="M62" s="5">
        <v>27.709034849283945</v>
      </c>
      <c r="N62" s="18">
        <v>95</v>
      </c>
      <c r="O62" s="11">
        <v>0.64045068760082702</v>
      </c>
      <c r="P62" s="11">
        <v>0.65020043922460402</v>
      </c>
      <c r="Q62" s="12">
        <v>1156.0693641618498</v>
      </c>
      <c r="R62" s="12">
        <v>1283.2369942196533</v>
      </c>
      <c r="S62" s="7">
        <v>2220</v>
      </c>
      <c r="T62">
        <v>-0.28595999999999999</v>
      </c>
      <c r="U62">
        <v>1.29436</v>
      </c>
      <c r="V62">
        <f t="shared" si="2"/>
        <v>8.1849323196000014</v>
      </c>
      <c r="W62">
        <f t="shared" si="3"/>
        <v>0.84285847999999985</v>
      </c>
      <c r="X62">
        <f t="shared" si="4"/>
        <v>-1.2483179190751441</v>
      </c>
      <c r="Y62">
        <f t="shared" si="5"/>
        <v>1.3308636455839995</v>
      </c>
      <c r="Z62">
        <f t="shared" si="6"/>
        <v>4.6150757667650728</v>
      </c>
      <c r="AA62">
        <v>8.1849323199999997</v>
      </c>
      <c r="AB62">
        <v>0.50816967800000001</v>
      </c>
      <c r="AC62">
        <v>0.84285847999999997</v>
      </c>
      <c r="AD62">
        <v>4.6150757670000004</v>
      </c>
      <c r="AE62">
        <f t="shared" si="7"/>
        <v>47.1404</v>
      </c>
      <c r="AF62">
        <f t="shared" si="7"/>
        <v>62.943600000000004</v>
      </c>
      <c r="AG62">
        <v>-2.0428103653102899E-14</v>
      </c>
      <c r="AH62">
        <v>8.1849323199999997</v>
      </c>
      <c r="AI62">
        <v>0.50816967800000001</v>
      </c>
      <c r="AJ62">
        <v>0.84285847999999997</v>
      </c>
      <c r="AK62">
        <v>4.6150757670000004</v>
      </c>
      <c r="AS62">
        <v>-0.43619999999999998</v>
      </c>
      <c r="AT62">
        <v>1.16303</v>
      </c>
      <c r="AU62">
        <v>1.10117</v>
      </c>
      <c r="AW62">
        <v>-0.33206000000000002</v>
      </c>
      <c r="AX62">
        <v>1.3160799999999999</v>
      </c>
      <c r="AY62">
        <f t="shared" si="8"/>
        <v>5.0799803764</v>
      </c>
      <c r="AZ62">
        <f t="shared" si="9"/>
        <v>-0.50642369942196552</v>
      </c>
      <c r="BA62">
        <f t="shared" si="10"/>
        <v>0.98006161710414208</v>
      </c>
      <c r="BB62">
        <f t="shared" si="11"/>
        <v>4.2726175844132417</v>
      </c>
      <c r="BD62">
        <f t="shared" si="12"/>
        <v>-1.2483179190751441</v>
      </c>
      <c r="BE62">
        <f t="shared" si="13"/>
        <v>1.3308636455839995</v>
      </c>
      <c r="BF62">
        <f t="shared" si="14"/>
        <v>7.1980887772776674</v>
      </c>
      <c r="BG62">
        <f t="shared" si="15"/>
        <v>-8.6931941207175392</v>
      </c>
      <c r="BH62">
        <f t="shared" si="16"/>
        <v>-0.52179398880000005</v>
      </c>
      <c r="BI62">
        <f t="shared" si="17"/>
        <v>7.1980887772776674</v>
      </c>
    </row>
    <row r="63" spans="1:61">
      <c r="A63" s="1">
        <v>46.876712328767127</v>
      </c>
      <c r="B63" s="2" t="s">
        <v>38</v>
      </c>
      <c r="C63" s="21">
        <v>20205</v>
      </c>
      <c r="D63" s="4" t="s">
        <v>45</v>
      </c>
      <c r="E63" s="17">
        <f t="shared" si="0"/>
        <v>1</v>
      </c>
      <c r="F63" s="5">
        <v>94.233333333333334</v>
      </c>
      <c r="G63" s="7">
        <v>164</v>
      </c>
      <c r="H63" s="7">
        <v>69</v>
      </c>
      <c r="I63" s="7">
        <v>2000</v>
      </c>
      <c r="J63" s="7">
        <v>2180</v>
      </c>
      <c r="K63" s="9">
        <v>1</v>
      </c>
      <c r="L63">
        <f t="shared" si="1"/>
        <v>4</v>
      </c>
      <c r="M63" s="5">
        <v>25.65437239738251</v>
      </c>
      <c r="N63" s="18">
        <v>90</v>
      </c>
      <c r="O63" s="11">
        <v>0.42720026326788202</v>
      </c>
      <c r="P63" s="11">
        <v>0.97507179622432305</v>
      </c>
      <c r="Q63" s="12">
        <v>1129.9435028248588</v>
      </c>
      <c r="R63" s="12">
        <v>1231.638418079096</v>
      </c>
      <c r="S63" s="7">
        <v>2180</v>
      </c>
      <c r="T63">
        <v>-0.53824000000000005</v>
      </c>
      <c r="U63">
        <v>0.78163000000000005</v>
      </c>
      <c r="V63">
        <f t="shared" si="2"/>
        <v>5.2486540256000005</v>
      </c>
      <c r="W63">
        <f t="shared" si="3"/>
        <v>1.9500249999999997E-2</v>
      </c>
      <c r="X63">
        <f t="shared" si="4"/>
        <v>-1.4698926553672313</v>
      </c>
      <c r="Y63">
        <f t="shared" si="5"/>
        <v>0.75300832837596676</v>
      </c>
      <c r="Z63">
        <f t="shared" si="6"/>
        <v>1.5477240272162804</v>
      </c>
      <c r="AA63">
        <v>5.2486540259999996</v>
      </c>
      <c r="AB63">
        <v>7.4241539999999996E-3</v>
      </c>
      <c r="AC63">
        <v>1.950025E-2</v>
      </c>
      <c r="AD63">
        <v>1.5477240269999999</v>
      </c>
      <c r="AE63">
        <f t="shared" si="7"/>
        <v>44.617599999999996</v>
      </c>
      <c r="AF63">
        <f t="shared" si="7"/>
        <v>57.816299999999998</v>
      </c>
      <c r="AG63">
        <v>9.9999999999980105E-2</v>
      </c>
      <c r="AH63">
        <v>5.2486540259999996</v>
      </c>
      <c r="AI63">
        <v>7.4241539999999996E-3</v>
      </c>
      <c r="AJ63">
        <v>1.950025E-2</v>
      </c>
      <c r="AK63">
        <v>1.5477240269999999</v>
      </c>
      <c r="AS63">
        <v>-0.63187000000000004</v>
      </c>
      <c r="AT63">
        <v>0.88266999999999995</v>
      </c>
      <c r="AU63">
        <v>-1.9152499999999999</v>
      </c>
      <c r="AW63">
        <v>-0.68218000000000001</v>
      </c>
      <c r="AX63">
        <v>0.66983999999999999</v>
      </c>
      <c r="AY63">
        <f t="shared" si="8"/>
        <v>2.7601948011999995</v>
      </c>
      <c r="AZ63">
        <f t="shared" si="9"/>
        <v>-0.75584011299434994</v>
      </c>
      <c r="BA63">
        <f t="shared" si="10"/>
        <v>0.89063640690065426</v>
      </c>
      <c r="BB63">
        <f t="shared" si="11"/>
        <v>3.4244949864298597</v>
      </c>
      <c r="BD63">
        <f t="shared" si="12"/>
        <v>-1.4698926553672313</v>
      </c>
      <c r="BE63">
        <f t="shared" si="13"/>
        <v>0.75300832837596676</v>
      </c>
      <c r="BF63">
        <f t="shared" si="14"/>
        <v>4.1695737688985588</v>
      </c>
      <c r="BG63">
        <f t="shared" si="15"/>
        <v>-8.6957092728942182</v>
      </c>
      <c r="BH63">
        <f t="shared" si="16"/>
        <v>-0.53165279399999998</v>
      </c>
      <c r="BI63">
        <f t="shared" si="17"/>
        <v>4.1695737688985588</v>
      </c>
    </row>
    <row r="64" spans="1:61">
      <c r="A64" s="1">
        <v>46.805479452054797</v>
      </c>
      <c r="B64" s="15" t="s">
        <v>43</v>
      </c>
      <c r="C64" s="21">
        <v>20231</v>
      </c>
      <c r="D64" s="17" t="s">
        <v>41</v>
      </c>
      <c r="E64" s="17">
        <f t="shared" si="0"/>
        <v>0</v>
      </c>
      <c r="F64" s="5">
        <v>38.299999999999997</v>
      </c>
      <c r="G64" s="7">
        <v>156</v>
      </c>
      <c r="H64" s="7">
        <v>54</v>
      </c>
      <c r="I64" s="7">
        <v>2000</v>
      </c>
      <c r="J64" s="7">
        <v>2300</v>
      </c>
      <c r="K64" s="9">
        <v>1</v>
      </c>
      <c r="L64">
        <f t="shared" si="1"/>
        <v>3</v>
      </c>
      <c r="M64" s="5">
        <v>22.189349112426036</v>
      </c>
      <c r="N64" s="22">
        <v>82</v>
      </c>
      <c r="O64" s="11">
        <v>0.47695229483158602</v>
      </c>
      <c r="P64" s="11">
        <v>0.49866018550587599</v>
      </c>
      <c r="Q64" s="12">
        <v>1307.18954248366</v>
      </c>
      <c r="R64" s="12">
        <v>1503.2679738562092</v>
      </c>
      <c r="S64" s="7">
        <v>2300</v>
      </c>
      <c r="T64">
        <v>0.70743999999999996</v>
      </c>
      <c r="U64">
        <v>-0.13768</v>
      </c>
      <c r="V64">
        <f t="shared" si="2"/>
        <v>6.5294330744</v>
      </c>
      <c r="W64">
        <f t="shared" si="3"/>
        <v>0.81687920000000003</v>
      </c>
      <c r="X64">
        <f t="shared" si="4"/>
        <v>-0.27489542483660134</v>
      </c>
      <c r="Y64">
        <f t="shared" si="5"/>
        <v>-0.20032544378698169</v>
      </c>
      <c r="Z64">
        <f t="shared" si="6"/>
        <v>2.5028188874629715</v>
      </c>
      <c r="AA64">
        <v>6.5294330739999999</v>
      </c>
      <c r="AB64">
        <v>0.50053091800000005</v>
      </c>
      <c r="AC64">
        <v>0.81687920000000003</v>
      </c>
      <c r="AD64">
        <v>2.5028188870000001</v>
      </c>
      <c r="AE64">
        <f t="shared" si="7"/>
        <v>57.074399999999997</v>
      </c>
      <c r="AF64">
        <f t="shared" si="7"/>
        <v>48.623199999999997</v>
      </c>
      <c r="AG64">
        <v>0.19999999999998</v>
      </c>
      <c r="AH64">
        <v>6.5294330739999999</v>
      </c>
      <c r="AI64">
        <v>0.50053091800000005</v>
      </c>
      <c r="AJ64">
        <v>0.81687920000000003</v>
      </c>
      <c r="AK64">
        <v>2.5028188870000001</v>
      </c>
      <c r="AS64">
        <v>0.86194000000000004</v>
      </c>
      <c r="AT64">
        <v>-0.12903999999999999</v>
      </c>
      <c r="AU64">
        <v>0.71448</v>
      </c>
      <c r="AW64">
        <v>0.70860000000000001</v>
      </c>
      <c r="AX64">
        <v>-8.3479999999999999E-2</v>
      </c>
      <c r="AY64">
        <f t="shared" si="8"/>
        <v>4.1759362244</v>
      </c>
      <c r="AZ64">
        <f t="shared" si="9"/>
        <v>0.71267124183006469</v>
      </c>
      <c r="BA64">
        <f t="shared" si="10"/>
        <v>0.74461562130177505</v>
      </c>
      <c r="BB64">
        <f t="shared" si="11"/>
        <v>6.5713615293384144</v>
      </c>
      <c r="BD64">
        <f t="shared" si="12"/>
        <v>-0.27489542483660134</v>
      </c>
      <c r="BE64">
        <f t="shared" si="13"/>
        <v>-0.20032544378698169</v>
      </c>
      <c r="BF64">
        <f t="shared" si="14"/>
        <v>6.0110551212936549</v>
      </c>
      <c r="BG64">
        <f t="shared" si="15"/>
        <v>-8.6937476183238971</v>
      </c>
      <c r="BH64">
        <f t="shared" si="16"/>
        <v>-0.52121028800000002</v>
      </c>
      <c r="BI64">
        <f t="shared" si="17"/>
        <v>6.0110551212936549</v>
      </c>
    </row>
    <row r="65" spans="1:61">
      <c r="A65" s="1">
        <v>46.709589041095889</v>
      </c>
      <c r="B65" s="15" t="s">
        <v>40</v>
      </c>
      <c r="C65" s="21">
        <v>20266</v>
      </c>
      <c r="D65" s="17" t="s">
        <v>41</v>
      </c>
      <c r="E65" s="17">
        <f t="shared" si="0"/>
        <v>0</v>
      </c>
      <c r="F65" s="5">
        <v>15.933333333333334</v>
      </c>
      <c r="G65" s="7">
        <v>156</v>
      </c>
      <c r="H65" s="7">
        <v>51.5</v>
      </c>
      <c r="I65" s="7">
        <v>2000</v>
      </c>
      <c r="J65" s="7">
        <v>2570</v>
      </c>
      <c r="K65" s="9">
        <v>1</v>
      </c>
      <c r="L65">
        <f t="shared" si="1"/>
        <v>2</v>
      </c>
      <c r="M65" s="5">
        <v>21.1620644312952</v>
      </c>
      <c r="N65" s="18">
        <v>77.5</v>
      </c>
      <c r="O65" s="11">
        <v>0.53530006289274501</v>
      </c>
      <c r="P65" s="11">
        <v>0.57896910895876397</v>
      </c>
      <c r="Q65" s="12">
        <v>1342.2818791946308</v>
      </c>
      <c r="R65" s="12">
        <v>1724.8322147651006</v>
      </c>
      <c r="S65" s="7">
        <v>2570</v>
      </c>
      <c r="T65">
        <v>1.67963</v>
      </c>
      <c r="U65">
        <v>-0.31602000000000002</v>
      </c>
      <c r="V65">
        <f t="shared" si="2"/>
        <v>9.5939454534999999</v>
      </c>
      <c r="W65">
        <f t="shared" si="3"/>
        <v>1.94975363</v>
      </c>
      <c r="X65">
        <f t="shared" si="4"/>
        <v>0.54351006711409466</v>
      </c>
      <c r="Y65">
        <f t="shared" si="5"/>
        <v>-0.58724556213017731</v>
      </c>
      <c r="Z65">
        <f t="shared" si="6"/>
        <v>4.1756488188058496</v>
      </c>
      <c r="AA65">
        <v>9.593945454</v>
      </c>
      <c r="AB65">
        <v>1.194610723</v>
      </c>
      <c r="AC65">
        <v>1.94975363</v>
      </c>
      <c r="AD65">
        <v>4.1756488190000001</v>
      </c>
      <c r="AE65">
        <f t="shared" si="7"/>
        <v>66.796300000000002</v>
      </c>
      <c r="AF65">
        <f t="shared" si="7"/>
        <v>46.839799999999997</v>
      </c>
      <c r="AG65">
        <v>0.29999999999998</v>
      </c>
      <c r="AH65">
        <v>9.593945454</v>
      </c>
      <c r="AI65">
        <v>1.194610723</v>
      </c>
      <c r="AJ65">
        <v>1.94975363</v>
      </c>
      <c r="AK65">
        <v>4.1756488190000001</v>
      </c>
      <c r="AS65">
        <v>1.6443300000000001</v>
      </c>
      <c r="AT65">
        <v>-0.39167000000000002</v>
      </c>
      <c r="AU65">
        <v>0.77944999999999998</v>
      </c>
      <c r="AW65">
        <v>1.4488799999999999</v>
      </c>
      <c r="AX65">
        <v>-0.37862000000000001</v>
      </c>
      <c r="AY65">
        <f t="shared" si="8"/>
        <v>5.1780947942000006</v>
      </c>
      <c r="AZ65">
        <f t="shared" si="9"/>
        <v>1.4817724832214765</v>
      </c>
      <c r="BA65">
        <f t="shared" si="10"/>
        <v>0.67774378698224846</v>
      </c>
      <c r="BB65">
        <f t="shared" si="11"/>
        <v>8.2458349277502077</v>
      </c>
      <c r="BD65">
        <f t="shared" si="12"/>
        <v>0.54351006711409466</v>
      </c>
      <c r="BE65">
        <f t="shared" si="13"/>
        <v>-0.58724556213017731</v>
      </c>
      <c r="BF65">
        <f t="shared" si="14"/>
        <v>8.2193177536301221</v>
      </c>
      <c r="BG65">
        <f t="shared" si="15"/>
        <v>-8.6916458516748154</v>
      </c>
      <c r="BH65">
        <f t="shared" si="16"/>
        <v>-0.50708682879999989</v>
      </c>
      <c r="BI65">
        <f t="shared" si="17"/>
        <v>8.2193177536301221</v>
      </c>
    </row>
    <row r="66" spans="1:61">
      <c r="A66" s="1">
        <v>46.591780821917808</v>
      </c>
      <c r="B66" s="7" t="s">
        <v>40</v>
      </c>
      <c r="C66" s="21">
        <v>20309</v>
      </c>
      <c r="D66" s="17" t="s">
        <v>41</v>
      </c>
      <c r="E66" s="17">
        <f t="shared" ref="E66:E91" si="18">IF(D66="F",0,1)</f>
        <v>0</v>
      </c>
      <c r="F66" s="5">
        <v>31.433333333333334</v>
      </c>
      <c r="G66" s="7">
        <v>155</v>
      </c>
      <c r="H66" s="7">
        <v>50.8</v>
      </c>
      <c r="I66" s="7">
        <v>2000</v>
      </c>
      <c r="J66" s="7">
        <v>2410</v>
      </c>
      <c r="K66" s="9">
        <v>1</v>
      </c>
      <c r="L66">
        <f t="shared" si="1"/>
        <v>2</v>
      </c>
      <c r="M66" s="5">
        <v>21.144640998959417</v>
      </c>
      <c r="N66" s="22">
        <v>76.5</v>
      </c>
      <c r="O66" s="11">
        <v>0.53756260140898704</v>
      </c>
      <c r="P66" s="11">
        <v>0.49716808929409601</v>
      </c>
      <c r="Q66" s="12">
        <v>1351.3513513513515</v>
      </c>
      <c r="R66" s="12">
        <v>1628.3783783783783</v>
      </c>
      <c r="S66" s="7">
        <v>2410</v>
      </c>
      <c r="T66">
        <v>1.2525900000000001</v>
      </c>
      <c r="U66">
        <v>-0.49498999999999999</v>
      </c>
      <c r="V66">
        <f t="shared" si="2"/>
        <v>7.2623350550999994</v>
      </c>
      <c r="W66">
        <f t="shared" si="3"/>
        <v>1.2084624800000001</v>
      </c>
      <c r="X66">
        <f t="shared" si="4"/>
        <v>0.21781081081081055</v>
      </c>
      <c r="Y66">
        <f t="shared" si="5"/>
        <v>-0.63906815816857421</v>
      </c>
      <c r="Z66">
        <f t="shared" si="6"/>
        <v>2.7216684079508959</v>
      </c>
      <c r="AA66">
        <v>7.2623350550000003</v>
      </c>
      <c r="AB66">
        <v>0.742147059</v>
      </c>
      <c r="AC66">
        <v>1.2084624799999999</v>
      </c>
      <c r="AD66">
        <v>2.7216684080000002</v>
      </c>
      <c r="AE66">
        <f t="shared" si="7"/>
        <v>62.5259</v>
      </c>
      <c r="AF66">
        <f t="shared" si="7"/>
        <v>45.0501</v>
      </c>
      <c r="AG66">
        <v>0.39999999999997998</v>
      </c>
      <c r="AH66">
        <v>7.2623350550000003</v>
      </c>
      <c r="AI66">
        <v>0.742147059</v>
      </c>
      <c r="AJ66">
        <v>1.2084624799999999</v>
      </c>
      <c r="AK66">
        <v>2.7216684080000002</v>
      </c>
      <c r="AS66">
        <v>1.2978799999999999</v>
      </c>
      <c r="AT66">
        <v>-0.56591999999999998</v>
      </c>
      <c r="AU66">
        <v>1.1856100000000001</v>
      </c>
      <c r="AW66">
        <v>1.1802999999999999</v>
      </c>
      <c r="AX66">
        <v>-0.47703000000000001</v>
      </c>
      <c r="AY66">
        <f t="shared" si="8"/>
        <v>4.3318352098999995</v>
      </c>
      <c r="AZ66">
        <f t="shared" si="9"/>
        <v>1.2422986486486485</v>
      </c>
      <c r="BA66">
        <f t="shared" si="10"/>
        <v>0.66637525494276784</v>
      </c>
      <c r="BB66">
        <f t="shared" si="11"/>
        <v>7.6360663955194266</v>
      </c>
      <c r="BD66">
        <f t="shared" si="12"/>
        <v>0.21781081081081055</v>
      </c>
      <c r="BE66">
        <f t="shared" si="13"/>
        <v>-0.63906815816857421</v>
      </c>
      <c r="BF66">
        <f t="shared" si="14"/>
        <v>6.6076671288680142</v>
      </c>
      <c r="BG66">
        <f t="shared" si="15"/>
        <v>-8.6930690361838039</v>
      </c>
      <c r="BH66">
        <f t="shared" si="16"/>
        <v>-0.51614159879999999</v>
      </c>
      <c r="BI66">
        <f t="shared" si="17"/>
        <v>6.6076671288680142</v>
      </c>
    </row>
    <row r="67" spans="1:61">
      <c r="A67" s="1">
        <v>46.101369863013701</v>
      </c>
      <c r="B67" s="2" t="s">
        <v>38</v>
      </c>
      <c r="C67" s="21">
        <v>20488</v>
      </c>
      <c r="D67" s="4" t="s">
        <v>45</v>
      </c>
      <c r="E67" s="17">
        <f t="shared" si="18"/>
        <v>1</v>
      </c>
      <c r="F67" s="5">
        <v>86.766666666666666</v>
      </c>
      <c r="G67" s="7">
        <v>172</v>
      </c>
      <c r="H67" s="7">
        <v>70.8</v>
      </c>
      <c r="I67" s="7">
        <v>2000</v>
      </c>
      <c r="J67" s="7">
        <v>1850</v>
      </c>
      <c r="K67" s="9">
        <v>1</v>
      </c>
      <c r="L67">
        <f t="shared" ref="L67:L91" si="19">IF(F67&lt;12,1,IF(F67&lt;36,2,IF(F67&lt;60,3,4)))</f>
        <v>4</v>
      </c>
      <c r="M67" s="5">
        <v>23.931855056787452</v>
      </c>
      <c r="N67" s="18">
        <v>89</v>
      </c>
      <c r="O67" s="11">
        <v>0.38183109039860802</v>
      </c>
      <c r="P67" s="11">
        <v>0.88859939426815504</v>
      </c>
      <c r="Q67" s="12">
        <v>1086.9565217391305</v>
      </c>
      <c r="R67" s="12">
        <v>1005.4347826086956</v>
      </c>
      <c r="S67" s="7">
        <v>1850</v>
      </c>
      <c r="T67">
        <v>-1.6360699999999999</v>
      </c>
      <c r="U67">
        <v>0.28499999999999998</v>
      </c>
      <c r="V67">
        <f t="shared" ref="V67:V91" si="20">4.32974+3.85477*T67+3.83008*U67</f>
        <v>-0.88536075389999946</v>
      </c>
      <c r="W67">
        <f t="shared" ref="W67:W91" si="21">1.339*T67+0.947*U67</f>
        <v>-1.9208027299999997</v>
      </c>
      <c r="X67">
        <f t="shared" ref="X67:X91" si="22">-9.503+0.002*R67+0.003*Q67+0.001*J67</f>
        <v>-2.3812608695652178</v>
      </c>
      <c r="Y67">
        <f t="shared" ref="Y67:Y91" si="23">-7.813+0.162*M67+0.049*N67</f>
        <v>0.42496051919956734</v>
      </c>
      <c r="Z67">
        <f t="shared" ref="Z67:Z91" si="24">4.32974+3.85477*X67+3.83008*Y67</f>
        <v>-3.2218401767980342</v>
      </c>
      <c r="AA67">
        <v>-0.88536075400000003</v>
      </c>
      <c r="AB67">
        <v>-1.1767208010000001</v>
      </c>
      <c r="AC67">
        <v>-1.9208027299999999</v>
      </c>
      <c r="AD67">
        <v>-3.2218401769999998</v>
      </c>
      <c r="AE67">
        <f t="shared" ref="AE67:AF91" si="25">50+T67*10</f>
        <v>33.639300000000006</v>
      </c>
      <c r="AF67">
        <f t="shared" si="25"/>
        <v>52.85</v>
      </c>
      <c r="AG67">
        <v>0.49999999999998002</v>
      </c>
      <c r="AH67">
        <v>-0.88536075400000003</v>
      </c>
      <c r="AI67">
        <v>-1.1767208010000001</v>
      </c>
      <c r="AJ67">
        <v>-1.9208027299999999</v>
      </c>
      <c r="AK67">
        <v>-3.2218401769999998</v>
      </c>
      <c r="AS67">
        <v>-1.54965</v>
      </c>
      <c r="AT67">
        <v>0.45075999999999999</v>
      </c>
      <c r="AU67">
        <v>-1.7989999999999999</v>
      </c>
      <c r="AW67">
        <v>-1.57145</v>
      </c>
      <c r="AX67">
        <v>0.21682999999999999</v>
      </c>
      <c r="AY67">
        <f t="shared" ref="AY67:AY91" si="26">2.74917+2.29022*AW67+2.34887*AX67</f>
        <v>-0.34049073690000042</v>
      </c>
      <c r="AZ67">
        <f t="shared" ref="AZ67:AZ91" si="27">-8.6921+0.002851*R67+0.003916*Q67</f>
        <v>-1.5690836956521741</v>
      </c>
      <c r="BA67">
        <f t="shared" ref="BA67:BA91" si="28">-0.5314+0.01656*M67+0.01108*N67</f>
        <v>0.85103151974040014</v>
      </c>
      <c r="BB67">
        <f t="shared" ref="BB67:BB91" si="29">2.80498+2.41593*AZ67+2.74587*BA67</f>
        <v>1.3510055462726158</v>
      </c>
      <c r="BD67">
        <f t="shared" ref="BD67:BD91" si="30">-9.503+0.002*R67+0.003*Q67+0.001*J67</f>
        <v>-2.3812608695652178</v>
      </c>
      <c r="BE67">
        <f t="shared" ref="BE67:BE91" si="31">-7.813+0.162*M67+0.049*N67</f>
        <v>0.42496051919956734</v>
      </c>
      <c r="BF67">
        <f t="shared" ref="BF67:BF91" si="32">7.92889+4.38171*BD67+3.56082*BE67</f>
        <v>-0.99189664880640671</v>
      </c>
      <c r="BG67">
        <f t="shared" ref="BG67:BG91" si="33">-8.6921+0.002851*Y67+0.003916*X67</f>
        <v>-8.7002134551249792</v>
      </c>
      <c r="BH67">
        <f t="shared" ref="BH67:BH91" si="34">-0.5314+0.01656*T67+0.01108*U67</f>
        <v>-0.55533551920000002</v>
      </c>
      <c r="BI67">
        <f t="shared" ref="BI67:BI91" si="35">7.92889+4.38171*BD67+3.56082*BE67</f>
        <v>-0.99189664880640671</v>
      </c>
    </row>
    <row r="68" spans="1:61">
      <c r="A68" s="1">
        <v>45.898630136986299</v>
      </c>
      <c r="B68" s="15" t="s">
        <v>40</v>
      </c>
      <c r="C68" s="21">
        <v>20562</v>
      </c>
      <c r="D68" s="17" t="s">
        <v>41</v>
      </c>
      <c r="E68" s="17">
        <f t="shared" si="18"/>
        <v>0</v>
      </c>
      <c r="F68" s="5">
        <v>36.43333333333333</v>
      </c>
      <c r="G68" s="7">
        <v>159.5</v>
      </c>
      <c r="H68" s="7">
        <v>76</v>
      </c>
      <c r="I68" s="7">
        <v>2000</v>
      </c>
      <c r="J68" s="7">
        <v>2440</v>
      </c>
      <c r="K68" s="9">
        <v>1</v>
      </c>
      <c r="L68">
        <f t="shared" si="19"/>
        <v>3</v>
      </c>
      <c r="M68" s="5">
        <v>29.873920264148349</v>
      </c>
      <c r="N68" s="22">
        <v>105</v>
      </c>
      <c r="O68" s="11">
        <v>0.44828882481308202</v>
      </c>
      <c r="P68" s="11">
        <v>0.74615427465723905</v>
      </c>
      <c r="Q68" s="12">
        <v>1092.8961748633878</v>
      </c>
      <c r="R68" s="12">
        <v>1333.3333333333333</v>
      </c>
      <c r="S68" s="7">
        <v>2440</v>
      </c>
      <c r="T68">
        <v>-8.8000000000000003E-4</v>
      </c>
      <c r="U68">
        <v>2.2869100000000002</v>
      </c>
      <c r="V68">
        <f t="shared" si="20"/>
        <v>13.0853960552</v>
      </c>
      <c r="W68">
        <f t="shared" si="21"/>
        <v>2.1645254499999997</v>
      </c>
      <c r="X68">
        <f t="shared" si="22"/>
        <v>-1.1176448087431705</v>
      </c>
      <c r="Y68">
        <f t="shared" si="23"/>
        <v>2.1715750827920335</v>
      </c>
      <c r="Z68">
        <f t="shared" si="24"/>
        <v>8.3387826137012002</v>
      </c>
      <c r="AA68">
        <v>13.085396060000001</v>
      </c>
      <c r="AB68">
        <v>1.310996834</v>
      </c>
      <c r="AC68">
        <v>2.1645254500000002</v>
      </c>
      <c r="AD68">
        <v>8.3387826139999994</v>
      </c>
      <c r="AE68">
        <f t="shared" si="25"/>
        <v>49.991199999999999</v>
      </c>
      <c r="AF68">
        <f t="shared" si="25"/>
        <v>72.869100000000003</v>
      </c>
      <c r="AG68">
        <v>0.59999999999997999</v>
      </c>
      <c r="AH68">
        <v>13.085396060000001</v>
      </c>
      <c r="AI68">
        <v>1.310996834</v>
      </c>
      <c r="AJ68">
        <v>2.1645254500000002</v>
      </c>
      <c r="AK68">
        <v>8.3387826139999994</v>
      </c>
      <c r="AS68">
        <v>2.8719999999999999E-2</v>
      </c>
      <c r="AT68">
        <v>2.3575599999999999</v>
      </c>
      <c r="AU68">
        <v>-0.76876999999999995</v>
      </c>
      <c r="AW68">
        <v>-0.27855000000000002</v>
      </c>
      <c r="AX68">
        <v>2.2093600000000002</v>
      </c>
      <c r="AY68">
        <f t="shared" si="26"/>
        <v>7.3007286421999993</v>
      </c>
      <c r="AZ68">
        <f t="shared" si="27"/>
        <v>-0.61098524590163983</v>
      </c>
      <c r="BA68">
        <f t="shared" si="28"/>
        <v>1.1267121195742966</v>
      </c>
      <c r="BB68">
        <f t="shared" si="29"/>
        <v>4.4226874226443247</v>
      </c>
      <c r="BD68">
        <f t="shared" si="30"/>
        <v>-1.1176448087431705</v>
      </c>
      <c r="BE68">
        <f t="shared" si="31"/>
        <v>2.1715750827920335</v>
      </c>
      <c r="BF68">
        <f t="shared" si="32"/>
        <v>10.764282551389492</v>
      </c>
      <c r="BG68">
        <f t="shared" si="33"/>
        <v>-8.6902855365099985</v>
      </c>
      <c r="BH68">
        <f t="shared" si="34"/>
        <v>-0.5060756099999999</v>
      </c>
      <c r="BI68">
        <f t="shared" si="35"/>
        <v>10.764282551389492</v>
      </c>
    </row>
    <row r="69" spans="1:61">
      <c r="A69" s="1">
        <v>45.589041095890408</v>
      </c>
      <c r="B69" s="2" t="s">
        <v>38</v>
      </c>
      <c r="C69" s="21">
        <v>20675</v>
      </c>
      <c r="D69" s="4" t="s">
        <v>39</v>
      </c>
      <c r="E69" s="17">
        <f t="shared" si="18"/>
        <v>0</v>
      </c>
      <c r="F69" s="5">
        <v>93.3</v>
      </c>
      <c r="G69" s="15">
        <v>161</v>
      </c>
      <c r="H69" s="7">
        <v>64</v>
      </c>
      <c r="I69" s="7">
        <v>2000</v>
      </c>
      <c r="J69" s="7">
        <v>2200</v>
      </c>
      <c r="K69" s="9">
        <v>1</v>
      </c>
      <c r="L69">
        <f t="shared" si="19"/>
        <v>4</v>
      </c>
      <c r="M69" s="5">
        <v>24.69040546275221</v>
      </c>
      <c r="N69" s="18">
        <v>82</v>
      </c>
      <c r="O69" s="11">
        <v>0.67413854883119795</v>
      </c>
      <c r="P69" s="11">
        <v>0.77900765014690998</v>
      </c>
      <c r="Q69" s="12">
        <v>1183.4319526627219</v>
      </c>
      <c r="R69" s="12">
        <v>1301.7751479289941</v>
      </c>
      <c r="S69" s="7">
        <v>2200</v>
      </c>
      <c r="T69">
        <v>-0.22994000000000001</v>
      </c>
      <c r="U69">
        <v>0.24302000000000001</v>
      </c>
      <c r="V69">
        <f t="shared" si="20"/>
        <v>4.3741602278</v>
      </c>
      <c r="W69">
        <f t="shared" si="21"/>
        <v>-7.7749719999999994E-2</v>
      </c>
      <c r="X69">
        <f t="shared" si="22"/>
        <v>-1.1491538461538462</v>
      </c>
      <c r="Y69">
        <f t="shared" si="23"/>
        <v>0.20484568496585842</v>
      </c>
      <c r="Z69">
        <f t="shared" si="24"/>
        <v>0.68459158953557353</v>
      </c>
      <c r="AA69">
        <v>4.374160228</v>
      </c>
      <c r="AB69">
        <v>-4.8965276000000002E-2</v>
      </c>
      <c r="AC69">
        <v>-7.7749719999999994E-2</v>
      </c>
      <c r="AD69">
        <v>0.68459159000000003</v>
      </c>
      <c r="AE69">
        <f t="shared" si="25"/>
        <v>47.700600000000001</v>
      </c>
      <c r="AF69">
        <f t="shared" si="25"/>
        <v>52.430199999999999</v>
      </c>
      <c r="AG69">
        <v>0.69999999999997997</v>
      </c>
      <c r="AH69">
        <v>4.374160228</v>
      </c>
      <c r="AI69">
        <v>-4.8965276000000002E-2</v>
      </c>
      <c r="AJ69">
        <v>-7.7749719999999994E-2</v>
      </c>
      <c r="AK69">
        <v>0.68459159000000003</v>
      </c>
      <c r="AS69">
        <v>-0.53378000000000003</v>
      </c>
      <c r="AT69">
        <v>6.4299999999999996E-2</v>
      </c>
      <c r="AU69">
        <v>0.83369000000000004</v>
      </c>
      <c r="AW69">
        <v>-0.37140000000000001</v>
      </c>
      <c r="AX69">
        <v>0.12454</v>
      </c>
      <c r="AY69">
        <f t="shared" si="26"/>
        <v>2.1911105618</v>
      </c>
      <c r="AZ69">
        <f t="shared" si="27"/>
        <v>-0.3464195266272192</v>
      </c>
      <c r="BA69">
        <f t="shared" si="28"/>
        <v>0.78603311446317647</v>
      </c>
      <c r="BB69">
        <f t="shared" si="29"/>
        <v>4.1263994210465054</v>
      </c>
      <c r="BD69">
        <f t="shared" si="30"/>
        <v>-1.1491538461538462</v>
      </c>
      <c r="BE69">
        <f t="shared" si="31"/>
        <v>0.20484568496585842</v>
      </c>
      <c r="BF69">
        <f t="shared" si="32"/>
        <v>3.6230497127093582</v>
      </c>
      <c r="BG69">
        <f t="shared" si="33"/>
        <v>-8.6960160714137</v>
      </c>
      <c r="BH69">
        <f t="shared" si="34"/>
        <v>-0.53251514479999995</v>
      </c>
      <c r="BI69">
        <f t="shared" si="35"/>
        <v>3.6230497127093582</v>
      </c>
    </row>
    <row r="70" spans="1:61">
      <c r="A70" s="1">
        <v>45.375342465753427</v>
      </c>
      <c r="B70" s="15" t="s">
        <v>44</v>
      </c>
      <c r="C70" s="21">
        <v>20753</v>
      </c>
      <c r="D70" s="17" t="s">
        <v>41</v>
      </c>
      <c r="E70" s="17">
        <f t="shared" si="18"/>
        <v>0</v>
      </c>
      <c r="F70" s="5">
        <v>23</v>
      </c>
      <c r="G70" s="7">
        <v>150</v>
      </c>
      <c r="H70" s="7">
        <v>74</v>
      </c>
      <c r="I70" s="7">
        <v>2000</v>
      </c>
      <c r="J70" s="7">
        <v>2240</v>
      </c>
      <c r="K70" s="29">
        <v>1</v>
      </c>
      <c r="L70">
        <f t="shared" si="19"/>
        <v>2</v>
      </c>
      <c r="M70" s="5">
        <v>32.888888888888886</v>
      </c>
      <c r="N70" s="18">
        <v>110</v>
      </c>
      <c r="O70" s="11">
        <v>0.47943626462514199</v>
      </c>
      <c r="P70" s="11">
        <v>0.58060155994127005</v>
      </c>
      <c r="Q70" s="12">
        <v>1136.3636363636363</v>
      </c>
      <c r="R70" s="12">
        <v>1272.7272727272727</v>
      </c>
      <c r="S70" s="7">
        <v>2240</v>
      </c>
      <c r="T70">
        <v>-0.30457000000000001</v>
      </c>
      <c r="U70">
        <v>2.71991</v>
      </c>
      <c r="V70">
        <f t="shared" si="20"/>
        <v>13.573165593900001</v>
      </c>
      <c r="W70">
        <f t="shared" si="21"/>
        <v>2.1679355400000002</v>
      </c>
      <c r="X70">
        <f t="shared" si="22"/>
        <v>-1.3084545454545462</v>
      </c>
      <c r="Y70">
        <f t="shared" si="23"/>
        <v>2.9050000000000002</v>
      </c>
      <c r="Z70">
        <f t="shared" si="24"/>
        <v>10.41233107181818</v>
      </c>
      <c r="AA70">
        <v>13.57316559</v>
      </c>
      <c r="AB70">
        <v>1.3105871469999999</v>
      </c>
      <c r="AC70">
        <v>2.1679355400000002</v>
      </c>
      <c r="AD70">
        <v>10.41233107</v>
      </c>
      <c r="AE70">
        <f t="shared" si="25"/>
        <v>46.954300000000003</v>
      </c>
      <c r="AF70">
        <f t="shared" si="25"/>
        <v>77.199100000000001</v>
      </c>
      <c r="AG70">
        <v>0.79999999999997995</v>
      </c>
      <c r="AH70">
        <v>13.57316559</v>
      </c>
      <c r="AI70">
        <v>1.3105871469999999</v>
      </c>
      <c r="AJ70">
        <v>2.1679355400000002</v>
      </c>
      <c r="AK70">
        <v>10.41233107</v>
      </c>
      <c r="AS70">
        <v>-0.16974</v>
      </c>
      <c r="AT70">
        <v>2.7738900000000002</v>
      </c>
      <c r="AU70">
        <v>0.15470999999999999</v>
      </c>
      <c r="AW70">
        <v>-0.18731999999999999</v>
      </c>
      <c r="AX70">
        <v>2.9634100000000001</v>
      </c>
      <c r="AY70">
        <f t="shared" si="26"/>
        <v>9.2808308362999998</v>
      </c>
      <c r="AZ70">
        <f t="shared" si="27"/>
        <v>-0.61355454545454524</v>
      </c>
      <c r="BA70">
        <f t="shared" si="28"/>
        <v>1.2320399999999998</v>
      </c>
      <c r="BB70">
        <f t="shared" si="29"/>
        <v>4.7056968418</v>
      </c>
      <c r="BD70">
        <f t="shared" si="30"/>
        <v>-1.3084545454545462</v>
      </c>
      <c r="BE70">
        <f t="shared" si="31"/>
        <v>2.9050000000000002</v>
      </c>
      <c r="BF70">
        <f t="shared" si="32"/>
        <v>12.539803733636361</v>
      </c>
      <c r="BG70">
        <f t="shared" si="33"/>
        <v>-8.6889417529999999</v>
      </c>
      <c r="BH70">
        <f t="shared" si="34"/>
        <v>-0.50630707640000006</v>
      </c>
      <c r="BI70">
        <f t="shared" si="35"/>
        <v>12.539803733636361</v>
      </c>
    </row>
    <row r="71" spans="1:61">
      <c r="A71" s="1">
        <v>45.038356164383565</v>
      </c>
      <c r="B71" s="15" t="s">
        <v>40</v>
      </c>
      <c r="C71" s="21">
        <v>20876</v>
      </c>
      <c r="D71" s="17" t="s">
        <v>42</v>
      </c>
      <c r="E71" s="17">
        <f t="shared" si="18"/>
        <v>1</v>
      </c>
      <c r="F71" s="5">
        <v>37.966666666666669</v>
      </c>
      <c r="G71" s="7">
        <v>167</v>
      </c>
      <c r="H71" s="7">
        <v>58.9</v>
      </c>
      <c r="I71" s="7">
        <v>2000</v>
      </c>
      <c r="J71" s="7">
        <v>2200</v>
      </c>
      <c r="K71" s="9">
        <v>1</v>
      </c>
      <c r="L71">
        <f t="shared" si="19"/>
        <v>3</v>
      </c>
      <c r="M71" s="5">
        <v>21.119437771164257</v>
      </c>
      <c r="N71" s="22">
        <v>87</v>
      </c>
      <c r="O71" s="11">
        <v>0.52900313378394004</v>
      </c>
      <c r="P71" s="11">
        <v>0.64014213986874802</v>
      </c>
      <c r="Q71" s="12">
        <v>1212.1212121212122</v>
      </c>
      <c r="R71" s="12">
        <v>1333.3333333333335</v>
      </c>
      <c r="S71" s="7">
        <v>2200</v>
      </c>
      <c r="T71">
        <v>-5.4649999999999997E-2</v>
      </c>
      <c r="U71">
        <v>-2.9319999999999999E-2</v>
      </c>
      <c r="V71">
        <f t="shared" si="20"/>
        <v>4.0067788739000001</v>
      </c>
      <c r="W71">
        <f t="shared" si="21"/>
        <v>-0.10094238999999999</v>
      </c>
      <c r="X71">
        <f t="shared" si="22"/>
        <v>-0.99996969696969629</v>
      </c>
      <c r="Y71">
        <f t="shared" si="23"/>
        <v>-0.12865108107139012</v>
      </c>
      <c r="Z71">
        <f t="shared" si="24"/>
        <v>-1.7657121377785634E-2</v>
      </c>
      <c r="AA71">
        <v>4.0067788740000001</v>
      </c>
      <c r="AB71">
        <v>-6.158392E-2</v>
      </c>
      <c r="AC71">
        <v>-0.10094239000000001</v>
      </c>
      <c r="AD71">
        <v>-1.7657121000000001E-2</v>
      </c>
      <c r="AE71">
        <f t="shared" si="25"/>
        <v>49.453499999999998</v>
      </c>
      <c r="AF71">
        <f t="shared" si="25"/>
        <v>49.706800000000001</v>
      </c>
      <c r="AG71">
        <v>0.89999999999998004</v>
      </c>
      <c r="AH71">
        <v>4.0067788740000001</v>
      </c>
      <c r="AI71">
        <v>-6.158392E-2</v>
      </c>
      <c r="AJ71">
        <v>-0.10094239000000001</v>
      </c>
      <c r="AK71">
        <v>-1.7657121000000001E-2</v>
      </c>
      <c r="AS71">
        <v>-4.8570000000000002E-2</v>
      </c>
      <c r="AT71">
        <v>-5.3129999999999997E-2</v>
      </c>
      <c r="AU71">
        <v>0.40140999999999999</v>
      </c>
      <c r="AW71">
        <v>-0.13350999999999999</v>
      </c>
      <c r="AX71">
        <v>-9.7070000000000004E-2</v>
      </c>
      <c r="AY71">
        <f t="shared" si="26"/>
        <v>2.2153979168999998</v>
      </c>
      <c r="AZ71">
        <f t="shared" si="27"/>
        <v>-0.14409999999999901</v>
      </c>
      <c r="BA71">
        <f t="shared" si="28"/>
        <v>0.78229788949047996</v>
      </c>
      <c r="BB71">
        <f t="shared" si="29"/>
        <v>4.6049327928152266</v>
      </c>
      <c r="BD71">
        <f t="shared" si="30"/>
        <v>-0.99996969696969629</v>
      </c>
      <c r="BE71">
        <f t="shared" si="31"/>
        <v>-0.12865108107139012</v>
      </c>
      <c r="BF71">
        <f t="shared" si="32"/>
        <v>3.0892094365902851</v>
      </c>
      <c r="BG71">
        <f t="shared" si="33"/>
        <v>-8.6963826655654675</v>
      </c>
      <c r="BH71">
        <f t="shared" si="34"/>
        <v>-0.53262986960000003</v>
      </c>
      <c r="BI71">
        <f t="shared" si="35"/>
        <v>3.0892094365902851</v>
      </c>
    </row>
    <row r="72" spans="1:61">
      <c r="A72" s="1">
        <v>44.783561643835618</v>
      </c>
      <c r="B72" s="15" t="s">
        <v>40</v>
      </c>
      <c r="C72" s="21">
        <v>20969</v>
      </c>
      <c r="D72" s="17" t="s">
        <v>41</v>
      </c>
      <c r="E72" s="17">
        <f t="shared" si="18"/>
        <v>0</v>
      </c>
      <c r="F72" s="5">
        <v>58.6</v>
      </c>
      <c r="G72" s="15">
        <v>167</v>
      </c>
      <c r="H72" s="7">
        <v>61</v>
      </c>
      <c r="I72" s="7">
        <v>2000</v>
      </c>
      <c r="J72" s="7">
        <v>2510</v>
      </c>
      <c r="K72" s="9">
        <v>1</v>
      </c>
      <c r="L72">
        <f t="shared" si="19"/>
        <v>3</v>
      </c>
      <c r="M72" s="5">
        <v>21.872422819032593</v>
      </c>
      <c r="N72" s="22">
        <v>86.5</v>
      </c>
      <c r="O72" s="11">
        <v>0.46965349043390298</v>
      </c>
      <c r="P72" s="11">
        <v>0.639415500319236</v>
      </c>
      <c r="Q72" s="12">
        <v>1190.4761904761906</v>
      </c>
      <c r="R72" s="12">
        <v>1494.047619047619</v>
      </c>
      <c r="S72" s="7">
        <v>2510</v>
      </c>
      <c r="T72">
        <v>0.69281999999999999</v>
      </c>
      <c r="U72">
        <v>0.31095</v>
      </c>
      <c r="V72">
        <f t="shared" si="20"/>
        <v>8.191365127400001</v>
      </c>
      <c r="W72">
        <f t="shared" si="21"/>
        <v>1.22215563</v>
      </c>
      <c r="X72">
        <f t="shared" si="22"/>
        <v>-0.43347619047618968</v>
      </c>
      <c r="Y72">
        <f t="shared" si="23"/>
        <v>-3.1167503316719802E-2</v>
      </c>
      <c r="Z72">
        <f t="shared" si="24"/>
        <v>2.5394149541347963</v>
      </c>
      <c r="AA72">
        <v>8.1913651269999992</v>
      </c>
      <c r="AB72">
        <v>0.74587851199999999</v>
      </c>
      <c r="AC72">
        <v>1.22215563</v>
      </c>
      <c r="AD72">
        <v>2.5394149540000002</v>
      </c>
      <c r="AE72">
        <f t="shared" si="25"/>
        <v>56.928200000000004</v>
      </c>
      <c r="AF72">
        <f t="shared" si="25"/>
        <v>53.109499999999997</v>
      </c>
      <c r="AG72">
        <v>0.99999999999998002</v>
      </c>
      <c r="AH72">
        <v>8.1913651269999992</v>
      </c>
      <c r="AI72">
        <v>0.74587851199999999</v>
      </c>
      <c r="AJ72">
        <v>1.22215563</v>
      </c>
      <c r="AK72">
        <v>2.5394149540000002</v>
      </c>
      <c r="AS72">
        <v>0.74129999999999996</v>
      </c>
      <c r="AT72">
        <v>0.32218000000000002</v>
      </c>
      <c r="AU72">
        <v>3.2340000000000001E-2</v>
      </c>
      <c r="AW72">
        <v>0.26695999999999998</v>
      </c>
      <c r="AX72">
        <v>4.7149999999999997E-2</v>
      </c>
      <c r="AY72">
        <f t="shared" si="26"/>
        <v>3.4713163516999996</v>
      </c>
      <c r="AZ72">
        <f t="shared" si="27"/>
        <v>0.22933452380952346</v>
      </c>
      <c r="BA72">
        <f t="shared" si="28"/>
        <v>0.78922732188317968</v>
      </c>
      <c r="BB72">
        <f t="shared" si="29"/>
        <v>5.5261517824465081</v>
      </c>
      <c r="BD72">
        <f t="shared" si="30"/>
        <v>-0.43347619047618968</v>
      </c>
      <c r="BE72">
        <f t="shared" si="31"/>
        <v>-3.1167503316719802E-2</v>
      </c>
      <c r="BF72">
        <f t="shared" si="32"/>
        <v>5.9185411722683332</v>
      </c>
      <c r="BG72">
        <f t="shared" si="33"/>
        <v>-8.6938863513138607</v>
      </c>
      <c r="BH72">
        <f t="shared" si="34"/>
        <v>-0.51648157480000001</v>
      </c>
      <c r="BI72">
        <f t="shared" si="35"/>
        <v>5.9185411722683332</v>
      </c>
    </row>
    <row r="73" spans="1:61">
      <c r="A73" s="1">
        <v>43.134246575342466</v>
      </c>
      <c r="B73" s="2" t="s">
        <v>38</v>
      </c>
      <c r="C73" s="21">
        <v>21571</v>
      </c>
      <c r="D73" s="4" t="s">
        <v>39</v>
      </c>
      <c r="E73" s="17">
        <f t="shared" si="18"/>
        <v>0</v>
      </c>
      <c r="F73" s="5">
        <v>95.86666666666666</v>
      </c>
      <c r="G73" s="7">
        <v>161</v>
      </c>
      <c r="H73" s="7">
        <v>45.9</v>
      </c>
      <c r="I73" s="7">
        <v>2000</v>
      </c>
      <c r="J73" s="7">
        <v>1890</v>
      </c>
      <c r="K73" s="9">
        <v>1</v>
      </c>
      <c r="L73">
        <f t="shared" si="19"/>
        <v>4</v>
      </c>
      <c r="M73" s="5">
        <v>17.707650167817601</v>
      </c>
      <c r="N73" s="18">
        <v>80</v>
      </c>
      <c r="O73" s="11">
        <v>0.29893651448512598</v>
      </c>
      <c r="P73" s="11">
        <v>0.88985195521038396</v>
      </c>
      <c r="Q73" s="12">
        <v>1398.6013986013986</v>
      </c>
      <c r="R73" s="12">
        <v>1321.6783216783217</v>
      </c>
      <c r="S73" s="7">
        <v>1890</v>
      </c>
      <c r="T73">
        <v>-4.027E-2</v>
      </c>
      <c r="U73">
        <v>-1.2271300000000001</v>
      </c>
      <c r="V73">
        <f t="shared" si="20"/>
        <v>-0.52549765830000084</v>
      </c>
      <c r="W73">
        <f t="shared" si="21"/>
        <v>-1.2160136399999999</v>
      </c>
      <c r="X73">
        <f t="shared" si="22"/>
        <v>-0.77383916083916082</v>
      </c>
      <c r="Y73">
        <f t="shared" si="23"/>
        <v>-1.0243606728135486</v>
      </c>
      <c r="Z73">
        <f t="shared" si="24"/>
        <v>-2.5766153077576881</v>
      </c>
      <c r="AA73">
        <v>-0.52549765800000003</v>
      </c>
      <c r="AB73">
        <v>-0.73684010499999997</v>
      </c>
      <c r="AC73">
        <v>-1.2160136399999999</v>
      </c>
      <c r="AD73">
        <v>-2.576615308</v>
      </c>
      <c r="AE73">
        <f t="shared" si="25"/>
        <v>49.597299999999997</v>
      </c>
      <c r="AF73">
        <f t="shared" si="25"/>
        <v>37.728700000000003</v>
      </c>
      <c r="AG73">
        <v>1.0999999999999699</v>
      </c>
      <c r="AH73">
        <v>-0.52549765800000003</v>
      </c>
      <c r="AI73">
        <v>-0.73684010499999997</v>
      </c>
      <c r="AJ73">
        <v>-1.2160136399999999</v>
      </c>
      <c r="AK73">
        <v>-2.576615308</v>
      </c>
      <c r="AS73">
        <v>0.11316</v>
      </c>
      <c r="AT73">
        <v>-0.97709999999999997</v>
      </c>
      <c r="AU73">
        <v>-2.5290499999999998</v>
      </c>
      <c r="AW73">
        <v>0.45173000000000002</v>
      </c>
      <c r="AX73">
        <v>-0.90602000000000005</v>
      </c>
      <c r="AY73">
        <f t="shared" si="26"/>
        <v>1.6556078832000001</v>
      </c>
      <c r="AZ73">
        <f t="shared" si="27"/>
        <v>0.55292797202797139</v>
      </c>
      <c r="BA73">
        <f t="shared" si="28"/>
        <v>0.64823868677905949</v>
      </c>
      <c r="BB73">
        <f t="shared" si="29"/>
        <v>5.9207944383275528</v>
      </c>
      <c r="BD73">
        <f t="shared" si="30"/>
        <v>-0.77383916083916082</v>
      </c>
      <c r="BE73">
        <f t="shared" si="31"/>
        <v>-1.0243606728135486</v>
      </c>
      <c r="BF73">
        <f t="shared" si="32"/>
        <v>0.89058723959150088</v>
      </c>
      <c r="BG73">
        <f t="shared" si="33"/>
        <v>-8.6980508064320379</v>
      </c>
      <c r="BH73">
        <f t="shared" si="34"/>
        <v>-0.54566347159999995</v>
      </c>
      <c r="BI73">
        <f t="shared" si="35"/>
        <v>0.89058723959150088</v>
      </c>
    </row>
    <row r="74" spans="1:61">
      <c r="A74" s="1">
        <v>43.104109589041094</v>
      </c>
      <c r="B74" s="15" t="s">
        <v>40</v>
      </c>
      <c r="C74" s="21">
        <v>21582</v>
      </c>
      <c r="D74" s="17" t="s">
        <v>41</v>
      </c>
      <c r="E74" s="17">
        <f t="shared" si="18"/>
        <v>0</v>
      </c>
      <c r="F74" s="5">
        <v>42.466666666666669</v>
      </c>
      <c r="G74" s="7">
        <v>163</v>
      </c>
      <c r="H74" s="7">
        <v>48</v>
      </c>
      <c r="I74" s="7">
        <v>2000</v>
      </c>
      <c r="J74" s="7">
        <v>2480</v>
      </c>
      <c r="K74" s="9">
        <v>1</v>
      </c>
      <c r="L74">
        <f t="shared" si="19"/>
        <v>3</v>
      </c>
      <c r="M74" s="5">
        <v>18.066167337874965</v>
      </c>
      <c r="N74" s="22">
        <v>72.5</v>
      </c>
      <c r="O74" s="11">
        <v>0.48723237630006599</v>
      </c>
      <c r="P74" s="11">
        <v>0.57303419597369998</v>
      </c>
      <c r="Q74" s="12">
        <v>1360.5442176870749</v>
      </c>
      <c r="R74" s="12">
        <v>1687.0748299319728</v>
      </c>
      <c r="S74" s="7">
        <v>2480</v>
      </c>
      <c r="T74">
        <v>1.50848</v>
      </c>
      <c r="U74">
        <v>-1.0490900000000001</v>
      </c>
      <c r="V74">
        <f t="shared" si="20"/>
        <v>6.1264848223999984</v>
      </c>
      <c r="W74">
        <f t="shared" si="21"/>
        <v>1.02636649</v>
      </c>
      <c r="X74">
        <f t="shared" si="22"/>
        <v>0.43278231292517022</v>
      </c>
      <c r="Y74">
        <f t="shared" si="23"/>
        <v>-1.3337808912642544</v>
      </c>
      <c r="Z74">
        <f t="shared" si="24"/>
        <v>0.8895287603811628</v>
      </c>
      <c r="AA74">
        <v>6.1264848220000001</v>
      </c>
      <c r="AB74">
        <v>0.633941172</v>
      </c>
      <c r="AC74">
        <v>1.02636649</v>
      </c>
      <c r="AD74">
        <v>0.88952876000000003</v>
      </c>
      <c r="AE74">
        <f t="shared" si="25"/>
        <v>65.084800000000001</v>
      </c>
      <c r="AF74">
        <f t="shared" si="25"/>
        <v>39.509100000000004</v>
      </c>
      <c r="AG74">
        <v>1.19999999999997</v>
      </c>
      <c r="AH74">
        <v>6.1264848220000001</v>
      </c>
      <c r="AI74">
        <v>0.633941172</v>
      </c>
      <c r="AJ74">
        <v>1.02636649</v>
      </c>
      <c r="AK74">
        <v>0.88952876000000003</v>
      </c>
      <c r="AS74">
        <v>1.55348</v>
      </c>
      <c r="AT74">
        <v>-1.0748599999999999</v>
      </c>
      <c r="AU74">
        <v>0.50092999999999999</v>
      </c>
      <c r="AW74">
        <v>1.3078799999999999</v>
      </c>
      <c r="AX74">
        <v>-1.14798</v>
      </c>
      <c r="AY74">
        <f t="shared" si="26"/>
        <v>3.048047151</v>
      </c>
      <c r="AZ74">
        <f t="shared" si="27"/>
        <v>1.4456414965986406</v>
      </c>
      <c r="BA74">
        <f t="shared" si="28"/>
        <v>0.57107573111520948</v>
      </c>
      <c r="BB74">
        <f t="shared" si="29"/>
        <v>7.8656483786748739</v>
      </c>
      <c r="BD74">
        <f t="shared" si="30"/>
        <v>0.43278231292517022</v>
      </c>
      <c r="BE74">
        <f t="shared" si="31"/>
        <v>-1.3337808912642544</v>
      </c>
      <c r="BF74">
        <f t="shared" si="32"/>
        <v>5.0758629151357644</v>
      </c>
      <c r="BG74">
        <f t="shared" si="33"/>
        <v>-8.6942078337835795</v>
      </c>
      <c r="BH74">
        <f t="shared" si="34"/>
        <v>-0.51804348840000003</v>
      </c>
      <c r="BI74">
        <f t="shared" si="35"/>
        <v>5.0758629151357644</v>
      </c>
    </row>
    <row r="75" spans="1:61">
      <c r="A75" s="1">
        <v>43.098630136986301</v>
      </c>
      <c r="B75" s="15" t="s">
        <v>40</v>
      </c>
      <c r="C75" s="21">
        <v>21584</v>
      </c>
      <c r="D75" s="17" t="s">
        <v>42</v>
      </c>
      <c r="E75" s="17">
        <f t="shared" si="18"/>
        <v>1</v>
      </c>
      <c r="F75" s="5">
        <v>39.233333333333334</v>
      </c>
      <c r="G75" s="7">
        <v>159</v>
      </c>
      <c r="H75" s="7">
        <v>73</v>
      </c>
      <c r="I75" s="7">
        <v>2000</v>
      </c>
      <c r="J75" s="7">
        <v>2470</v>
      </c>
      <c r="K75" s="9">
        <v>1</v>
      </c>
      <c r="L75">
        <f t="shared" si="19"/>
        <v>3</v>
      </c>
      <c r="M75" s="5">
        <v>28.875440053795341</v>
      </c>
      <c r="N75" s="22">
        <v>106</v>
      </c>
      <c r="O75" s="11">
        <v>0.57814934744861801</v>
      </c>
      <c r="P75" s="11">
        <v>0.67475014929124999</v>
      </c>
      <c r="Q75" s="12">
        <v>1111.1111111111111</v>
      </c>
      <c r="R75" s="12">
        <v>1372.2222222222222</v>
      </c>
      <c r="S75" s="7">
        <v>2470</v>
      </c>
      <c r="T75">
        <v>0.18515999999999999</v>
      </c>
      <c r="U75">
        <v>2.2051599999999998</v>
      </c>
      <c r="V75">
        <f t="shared" si="20"/>
        <v>13.489428426</v>
      </c>
      <c r="W75">
        <f t="shared" si="21"/>
        <v>2.3362157599999995</v>
      </c>
      <c r="X75">
        <f t="shared" si="22"/>
        <v>-0.95522222222222197</v>
      </c>
      <c r="Y75">
        <f t="shared" si="23"/>
        <v>2.0588212887148458</v>
      </c>
      <c r="Z75">
        <f t="shared" si="24"/>
        <v>8.5330282759254032</v>
      </c>
      <c r="AA75">
        <v>13.48942843</v>
      </c>
      <c r="AB75">
        <v>1.4165020070000001</v>
      </c>
      <c r="AC75">
        <v>2.33621576</v>
      </c>
      <c r="AD75">
        <v>8.5330282759999996</v>
      </c>
      <c r="AE75">
        <f t="shared" si="25"/>
        <v>51.851599999999998</v>
      </c>
      <c r="AF75">
        <f t="shared" si="25"/>
        <v>72.051599999999993</v>
      </c>
      <c r="AG75">
        <v>1.2999999999999701</v>
      </c>
      <c r="AH75">
        <v>13.48942843</v>
      </c>
      <c r="AI75">
        <v>1.4165020070000001</v>
      </c>
      <c r="AJ75">
        <v>2.33621576</v>
      </c>
      <c r="AK75">
        <v>8.5330282759999996</v>
      </c>
      <c r="AS75">
        <v>8.2540000000000002E-2</v>
      </c>
      <c r="AT75">
        <v>2.1381600000000001</v>
      </c>
      <c r="AU75">
        <v>0.47242000000000001</v>
      </c>
      <c r="AW75">
        <v>-8.5360000000000005E-2</v>
      </c>
      <c r="AX75">
        <v>2.1446999999999998</v>
      </c>
      <c r="AY75">
        <f t="shared" si="26"/>
        <v>7.5912983097999991</v>
      </c>
      <c r="AZ75">
        <f t="shared" si="27"/>
        <v>-0.42878333333333352</v>
      </c>
      <c r="BA75">
        <f t="shared" si="28"/>
        <v>1.1212572872908508</v>
      </c>
      <c r="BB75">
        <f t="shared" si="29"/>
        <v>4.8478962289533278</v>
      </c>
      <c r="BD75">
        <f t="shared" si="30"/>
        <v>-0.95522222222222197</v>
      </c>
      <c r="BE75">
        <f t="shared" si="31"/>
        <v>2.0588212887148458</v>
      </c>
      <c r="BF75">
        <f t="shared" si="32"/>
        <v>11.074475257948265</v>
      </c>
      <c r="BG75">
        <f t="shared" si="33"/>
        <v>-8.689970950728096</v>
      </c>
      <c r="BH75">
        <f t="shared" si="34"/>
        <v>-0.50390057759999995</v>
      </c>
      <c r="BI75">
        <f t="shared" si="35"/>
        <v>11.074475257948265</v>
      </c>
    </row>
    <row r="76" spans="1:61">
      <c r="A76" s="1">
        <v>41.923287671232877</v>
      </c>
      <c r="B76" s="7" t="s">
        <v>40</v>
      </c>
      <c r="C76" s="21">
        <v>22013</v>
      </c>
      <c r="D76" s="17" t="s">
        <v>41</v>
      </c>
      <c r="E76" s="17">
        <f t="shared" si="18"/>
        <v>0</v>
      </c>
      <c r="F76" s="5">
        <v>36.366666666666667</v>
      </c>
      <c r="G76" s="7">
        <v>154</v>
      </c>
      <c r="H76" s="7">
        <v>71.5</v>
      </c>
      <c r="I76" s="7">
        <v>2000</v>
      </c>
      <c r="J76" s="7">
        <v>2150</v>
      </c>
      <c r="K76" s="9">
        <v>1</v>
      </c>
      <c r="L76">
        <f t="shared" si="19"/>
        <v>3</v>
      </c>
      <c r="M76" s="5">
        <v>30.148423005565864</v>
      </c>
      <c r="N76" s="22">
        <v>96</v>
      </c>
      <c r="O76" s="11">
        <v>0.343211464260473</v>
      </c>
      <c r="P76" s="11">
        <v>0.60238396864542798</v>
      </c>
      <c r="Q76" s="12">
        <v>1142.8571428571429</v>
      </c>
      <c r="R76" s="12">
        <v>1228.5714285714287</v>
      </c>
      <c r="S76" s="7">
        <v>2150</v>
      </c>
      <c r="T76">
        <v>-0.55057999999999996</v>
      </c>
      <c r="U76">
        <v>1.6246799999999999</v>
      </c>
      <c r="V76">
        <f t="shared" si="20"/>
        <v>8.4300351078000002</v>
      </c>
      <c r="W76">
        <f t="shared" si="21"/>
        <v>0.80134533999999991</v>
      </c>
      <c r="X76">
        <f t="shared" si="22"/>
        <v>-1.4672857142857141</v>
      </c>
      <c r="Y76">
        <f t="shared" si="23"/>
        <v>1.775044526901671</v>
      </c>
      <c r="Z76">
        <f t="shared" si="24"/>
        <v>5.4722535887384112</v>
      </c>
      <c r="AA76">
        <v>8.4300351080000002</v>
      </c>
      <c r="AB76">
        <v>0.48086943199999999</v>
      </c>
      <c r="AC76">
        <v>0.80134534000000002</v>
      </c>
      <c r="AD76">
        <v>5.4722535890000001</v>
      </c>
      <c r="AE76">
        <f t="shared" si="25"/>
        <v>44.494199999999999</v>
      </c>
      <c r="AF76">
        <f t="shared" si="25"/>
        <v>66.246800000000007</v>
      </c>
      <c r="AG76">
        <v>1.3999999999999699</v>
      </c>
      <c r="AH76">
        <v>8.4300351080000002</v>
      </c>
      <c r="AI76">
        <v>0.48086943199999999</v>
      </c>
      <c r="AJ76">
        <v>0.80134534000000002</v>
      </c>
      <c r="AK76">
        <v>5.4722535890000001</v>
      </c>
      <c r="AS76">
        <v>-0.23905000000000001</v>
      </c>
      <c r="AT76">
        <v>1.8040400000000001</v>
      </c>
      <c r="AU76">
        <v>-0.77100000000000002</v>
      </c>
      <c r="AW76">
        <v>-0.51044</v>
      </c>
      <c r="AX76">
        <v>1.7137899999999999</v>
      </c>
      <c r="AY76">
        <f t="shared" si="26"/>
        <v>5.6056200205</v>
      </c>
      <c r="AZ76">
        <f t="shared" si="27"/>
        <v>-0.71401428571428571</v>
      </c>
      <c r="BA76">
        <f t="shared" si="28"/>
        <v>1.0315378849721706</v>
      </c>
      <c r="BB76">
        <f t="shared" si="29"/>
        <v>3.9124403989228198</v>
      </c>
      <c r="BD76">
        <f t="shared" si="30"/>
        <v>-1.4672857142857141</v>
      </c>
      <c r="BE76">
        <f t="shared" si="31"/>
        <v>1.775044526901671</v>
      </c>
      <c r="BF76">
        <f t="shared" si="32"/>
        <v>7.8202835651391513</v>
      </c>
      <c r="BG76">
        <f t="shared" si="33"/>
        <v>-8.6927852389109468</v>
      </c>
      <c r="BH76">
        <f t="shared" si="34"/>
        <v>-0.52251615039999999</v>
      </c>
      <c r="BI76">
        <f t="shared" si="35"/>
        <v>7.8202835651391513</v>
      </c>
    </row>
    <row r="77" spans="1:61">
      <c r="A77" s="1">
        <v>41.542465753424658</v>
      </c>
      <c r="B77" s="15" t="s">
        <v>40</v>
      </c>
      <c r="C77" s="16">
        <v>22152</v>
      </c>
      <c r="D77" s="17" t="s">
        <v>41</v>
      </c>
      <c r="E77" s="17">
        <f t="shared" si="18"/>
        <v>0</v>
      </c>
      <c r="F77" s="5">
        <v>7.9333333333333336</v>
      </c>
      <c r="G77" s="7">
        <v>158</v>
      </c>
      <c r="H77" s="7">
        <v>68.5</v>
      </c>
      <c r="I77" s="7">
        <v>2000</v>
      </c>
      <c r="J77" s="7">
        <v>2350</v>
      </c>
      <c r="K77" s="9">
        <v>1</v>
      </c>
      <c r="L77">
        <f t="shared" si="19"/>
        <v>1</v>
      </c>
      <c r="M77" s="5">
        <v>27.439512898573948</v>
      </c>
      <c r="N77" s="18">
        <v>89</v>
      </c>
      <c r="O77" s="11">
        <v>0.57003012393155394</v>
      </c>
      <c r="P77" s="11">
        <v>0.58873480796934496</v>
      </c>
      <c r="Q77" s="12">
        <v>1156.0693641618498</v>
      </c>
      <c r="R77" s="12">
        <v>1358.3815028901734</v>
      </c>
      <c r="S77" s="7">
        <v>2350</v>
      </c>
      <c r="T77">
        <v>5.3260000000000002E-2</v>
      </c>
      <c r="U77">
        <v>1.0809299999999999</v>
      </c>
      <c r="V77">
        <f t="shared" si="20"/>
        <v>8.6750934246</v>
      </c>
      <c r="W77">
        <f t="shared" si="21"/>
        <v>1.0949558500000001</v>
      </c>
      <c r="X77">
        <f t="shared" si="22"/>
        <v>-0.96802890173410372</v>
      </c>
      <c r="Y77">
        <f t="shared" si="23"/>
        <v>0.99320108956897979</v>
      </c>
      <c r="Z77">
        <f t="shared" si="24"/>
        <v>4.4022508595987873</v>
      </c>
      <c r="AA77">
        <v>8.675093425</v>
      </c>
      <c r="AB77">
        <v>0.66362401500000001</v>
      </c>
      <c r="AC77">
        <v>1.0949558500000001</v>
      </c>
      <c r="AD77">
        <v>4.4022508599999997</v>
      </c>
      <c r="AE77">
        <f t="shared" si="25"/>
        <v>50.532600000000002</v>
      </c>
      <c r="AF77">
        <f t="shared" si="25"/>
        <v>60.8093</v>
      </c>
      <c r="AG77">
        <v>1.49999999999997</v>
      </c>
      <c r="AH77">
        <v>8.675093425</v>
      </c>
      <c r="AI77">
        <v>0.66362401500000001</v>
      </c>
      <c r="AJ77">
        <v>1.0949558500000001</v>
      </c>
      <c r="AK77">
        <v>4.4022508599999997</v>
      </c>
      <c r="AS77">
        <v>2.6190000000000001E-2</v>
      </c>
      <c r="AT77">
        <v>0.99836000000000003</v>
      </c>
      <c r="AU77">
        <v>0.97992000000000001</v>
      </c>
      <c r="AW77">
        <v>-0.18734999999999999</v>
      </c>
      <c r="AX77">
        <v>0.95965</v>
      </c>
      <c r="AY77">
        <f t="shared" si="26"/>
        <v>4.5741903784999991</v>
      </c>
      <c r="AZ77">
        <f t="shared" si="27"/>
        <v>-0.29218670520231171</v>
      </c>
      <c r="BA77">
        <f t="shared" si="28"/>
        <v>0.90911833360038452</v>
      </c>
      <c r="BB77">
        <f t="shared" si="29"/>
        <v>4.5953981319838668</v>
      </c>
      <c r="BD77">
        <f t="shared" si="30"/>
        <v>-0.96802890173410372</v>
      </c>
      <c r="BE77">
        <f t="shared" si="31"/>
        <v>0.99320108956897979</v>
      </c>
      <c r="BF77">
        <f t="shared" si="32"/>
        <v>7.223878384741675</v>
      </c>
      <c r="BG77">
        <f t="shared" si="33"/>
        <v>-8.6930591848728298</v>
      </c>
      <c r="BH77">
        <f t="shared" si="34"/>
        <v>-0.51854131000000003</v>
      </c>
      <c r="BI77">
        <f t="shared" si="35"/>
        <v>7.223878384741675</v>
      </c>
    </row>
    <row r="78" spans="1:61">
      <c r="A78" s="1">
        <v>41.449315068493149</v>
      </c>
      <c r="B78" s="15" t="s">
        <v>40</v>
      </c>
      <c r="C78" s="21">
        <v>22186</v>
      </c>
      <c r="D78" s="17" t="s">
        <v>42</v>
      </c>
      <c r="E78" s="17">
        <f t="shared" si="18"/>
        <v>1</v>
      </c>
      <c r="F78" s="5">
        <v>18.233333333333334</v>
      </c>
      <c r="G78" s="7">
        <v>177</v>
      </c>
      <c r="H78" s="7">
        <v>65</v>
      </c>
      <c r="I78" s="7">
        <v>2000</v>
      </c>
      <c r="J78" s="7">
        <v>2430</v>
      </c>
      <c r="K78" s="9">
        <v>1</v>
      </c>
      <c r="L78">
        <f t="shared" si="19"/>
        <v>2</v>
      </c>
      <c r="M78" s="5">
        <v>20.747550193111813</v>
      </c>
      <c r="N78" s="18">
        <v>79</v>
      </c>
      <c r="O78" s="11">
        <v>0.44692692921802801</v>
      </c>
      <c r="P78" s="11">
        <v>0.63614567213500295</v>
      </c>
      <c r="Q78" s="12">
        <v>1117.31843575419</v>
      </c>
      <c r="R78" s="12">
        <v>1357.5418994413408</v>
      </c>
      <c r="S78" s="7">
        <v>2430</v>
      </c>
      <c r="T78">
        <v>5.4960000000000002E-2</v>
      </c>
      <c r="U78">
        <v>-0.17555999999999999</v>
      </c>
      <c r="V78">
        <f t="shared" si="20"/>
        <v>3.8691893144000002</v>
      </c>
      <c r="W78">
        <f t="shared" si="21"/>
        <v>-9.266387999999999E-2</v>
      </c>
      <c r="X78">
        <f t="shared" si="22"/>
        <v>-1.0059608938547484</v>
      </c>
      <c r="Y78">
        <f t="shared" si="23"/>
        <v>-0.58089686871588642</v>
      </c>
      <c r="Z78">
        <f t="shared" si="24"/>
        <v>-1.7728893537358106</v>
      </c>
      <c r="AA78">
        <v>3.8691893140000002</v>
      </c>
      <c r="AB78">
        <v>-5.5676482999999999E-2</v>
      </c>
      <c r="AC78">
        <v>-9.2663880000000004E-2</v>
      </c>
      <c r="AD78">
        <v>-1.7728893539999999</v>
      </c>
      <c r="AE78">
        <f t="shared" si="25"/>
        <v>50.549599999999998</v>
      </c>
      <c r="AF78">
        <f t="shared" si="25"/>
        <v>48.244399999999999</v>
      </c>
      <c r="AG78">
        <v>1.5999999999999699</v>
      </c>
      <c r="AH78">
        <v>3.8691893140000002</v>
      </c>
      <c r="AI78">
        <v>-5.5676482999999999E-2</v>
      </c>
      <c r="AJ78">
        <v>-9.2663880000000004E-2</v>
      </c>
      <c r="AK78">
        <v>-1.7728893539999999</v>
      </c>
      <c r="AS78">
        <v>0.15537000000000001</v>
      </c>
      <c r="AT78">
        <v>-0.15045</v>
      </c>
      <c r="AU78">
        <v>2.0709999999999999E-2</v>
      </c>
      <c r="AW78">
        <v>-0.55215000000000003</v>
      </c>
      <c r="AX78">
        <v>-0.67247999999999997</v>
      </c>
      <c r="AY78">
        <f t="shared" si="26"/>
        <v>-9.4943070600000068E-2</v>
      </c>
      <c r="AZ78">
        <f t="shared" si="27"/>
        <v>-0.44632905027932956</v>
      </c>
      <c r="BA78">
        <f t="shared" si="28"/>
        <v>0.68749943119793167</v>
      </c>
      <c r="BB78">
        <f t="shared" si="29"/>
        <v>3.6144643207021243</v>
      </c>
      <c r="BD78">
        <f t="shared" si="30"/>
        <v>-1.0059608938547484</v>
      </c>
      <c r="BE78">
        <f t="shared" si="31"/>
        <v>-0.58089686871588642</v>
      </c>
      <c r="BF78">
        <f t="shared" si="32"/>
        <v>1.4525919037268076</v>
      </c>
      <c r="BG78">
        <f t="shared" si="33"/>
        <v>-8.6976954798330439</v>
      </c>
      <c r="BH78">
        <f t="shared" si="34"/>
        <v>-0.5324350672</v>
      </c>
      <c r="BI78">
        <f t="shared" si="35"/>
        <v>1.4525919037268076</v>
      </c>
    </row>
    <row r="79" spans="1:61">
      <c r="A79" s="1">
        <v>41.30684931506849</v>
      </c>
      <c r="B79" s="15" t="s">
        <v>40</v>
      </c>
      <c r="C79" s="21">
        <v>22238</v>
      </c>
      <c r="D79" s="17" t="s">
        <v>41</v>
      </c>
      <c r="E79" s="17">
        <f t="shared" si="18"/>
        <v>0</v>
      </c>
      <c r="F79" s="5">
        <v>42.733333333333334</v>
      </c>
      <c r="G79" s="7">
        <v>162</v>
      </c>
      <c r="H79" s="7">
        <v>60.3</v>
      </c>
      <c r="I79" s="7">
        <v>2000</v>
      </c>
      <c r="J79" s="7">
        <v>2520</v>
      </c>
      <c r="K79" s="9">
        <v>1</v>
      </c>
      <c r="L79">
        <f t="shared" si="19"/>
        <v>3</v>
      </c>
      <c r="M79" s="5">
        <v>22.976680384087793</v>
      </c>
      <c r="N79" s="22">
        <v>80.5</v>
      </c>
      <c r="O79" s="11">
        <v>0.46499862227245897</v>
      </c>
      <c r="P79" s="11">
        <v>0.63222121327331704</v>
      </c>
      <c r="Q79" s="12">
        <v>1212.1212121212122</v>
      </c>
      <c r="R79" s="12">
        <v>1527.2727272727273</v>
      </c>
      <c r="S79" s="7">
        <v>2520</v>
      </c>
      <c r="T79">
        <v>0.81766000000000005</v>
      </c>
      <c r="U79">
        <v>0.16411999999999999</v>
      </c>
      <c r="V79">
        <f t="shared" si="20"/>
        <v>8.1102239677999997</v>
      </c>
      <c r="W79">
        <f t="shared" si="21"/>
        <v>1.2502683800000001</v>
      </c>
      <c r="X79">
        <f t="shared" si="22"/>
        <v>-0.29209090909090873</v>
      </c>
      <c r="Y79">
        <f t="shared" si="23"/>
        <v>-0.14627777777777728</v>
      </c>
      <c r="Z79">
        <f t="shared" si="24"/>
        <v>2.6435411352525291</v>
      </c>
      <c r="AA79">
        <v>8.1102239679999997</v>
      </c>
      <c r="AB79">
        <v>0.76392322499999998</v>
      </c>
      <c r="AC79">
        <v>1.2502683800000001</v>
      </c>
      <c r="AD79">
        <v>2.643541135</v>
      </c>
      <c r="AE79">
        <f t="shared" si="25"/>
        <v>58.176600000000001</v>
      </c>
      <c r="AF79">
        <f t="shared" si="25"/>
        <v>51.641199999999998</v>
      </c>
      <c r="AG79">
        <v>1.69999999999997</v>
      </c>
      <c r="AH79">
        <v>8.1102239679999997</v>
      </c>
      <c r="AI79">
        <v>0.76392322499999998</v>
      </c>
      <c r="AJ79">
        <v>1.2502683800000001</v>
      </c>
      <c r="AK79">
        <v>2.643541135</v>
      </c>
      <c r="AS79">
        <v>0.86848000000000003</v>
      </c>
      <c r="AT79">
        <v>0.16825000000000001</v>
      </c>
      <c r="AU79">
        <v>8.7480000000000002E-2</v>
      </c>
      <c r="AW79">
        <v>0.38719999999999999</v>
      </c>
      <c r="AX79">
        <v>-0.10353</v>
      </c>
      <c r="AY79">
        <f t="shared" si="26"/>
        <v>3.3927646728999998</v>
      </c>
      <c r="AZ79">
        <f t="shared" si="27"/>
        <v>0.40882121212121181</v>
      </c>
      <c r="BA79">
        <f t="shared" si="28"/>
        <v>0.74103382716049371</v>
      </c>
      <c r="BB79">
        <f t="shared" si="29"/>
        <v>5.8274459859851842</v>
      </c>
      <c r="BD79">
        <f t="shared" si="30"/>
        <v>-0.29209090909090873</v>
      </c>
      <c r="BE79">
        <f t="shared" si="31"/>
        <v>-0.14627777777777728</v>
      </c>
      <c r="BF79">
        <f t="shared" si="32"/>
        <v>6.1281635060606092</v>
      </c>
      <c r="BG79">
        <f t="shared" si="33"/>
        <v>-8.6936608659444445</v>
      </c>
      <c r="BH79">
        <f t="shared" si="34"/>
        <v>-0.51604110079999999</v>
      </c>
      <c r="BI79">
        <f t="shared" si="35"/>
        <v>6.1281635060606092</v>
      </c>
    </row>
    <row r="80" spans="1:61">
      <c r="A80" s="1">
        <v>40.504109589041093</v>
      </c>
      <c r="B80" s="15" t="s">
        <v>40</v>
      </c>
      <c r="C80" s="16">
        <v>22531</v>
      </c>
      <c r="D80" s="17" t="s">
        <v>41</v>
      </c>
      <c r="E80" s="17">
        <f t="shared" si="18"/>
        <v>0</v>
      </c>
      <c r="F80" s="5">
        <v>11.833333333333334</v>
      </c>
      <c r="G80" s="7">
        <v>163</v>
      </c>
      <c r="H80" s="7">
        <v>68</v>
      </c>
      <c r="I80" s="7">
        <v>2000</v>
      </c>
      <c r="J80" s="7">
        <v>2400</v>
      </c>
      <c r="K80" s="9">
        <v>1</v>
      </c>
      <c r="L80">
        <f t="shared" si="19"/>
        <v>1</v>
      </c>
      <c r="M80" s="5">
        <v>25.593737061989536</v>
      </c>
      <c r="N80" s="18">
        <v>95</v>
      </c>
      <c r="O80" s="11">
        <v>0.60180499888241901</v>
      </c>
      <c r="P80" s="11">
        <v>0.60017923374215099</v>
      </c>
      <c r="Q80" s="12">
        <v>1142.8571428571429</v>
      </c>
      <c r="R80" s="12">
        <v>1371.4285714285713</v>
      </c>
      <c r="S80" s="7">
        <v>2400</v>
      </c>
      <c r="T80">
        <v>0.14429</v>
      </c>
      <c r="U80">
        <v>1.1667400000000001</v>
      </c>
      <c r="V80">
        <f t="shared" si="20"/>
        <v>9.3546523024999999</v>
      </c>
      <c r="W80">
        <f t="shared" si="21"/>
        <v>1.29810709</v>
      </c>
      <c r="X80">
        <f t="shared" si="22"/>
        <v>-0.93157142857142849</v>
      </c>
      <c r="Y80">
        <f t="shared" si="23"/>
        <v>0.98818540404230593</v>
      </c>
      <c r="Z80">
        <f t="shared" si="24"/>
        <v>4.5235755566000702</v>
      </c>
      <c r="AA80">
        <v>9.3546523029999999</v>
      </c>
      <c r="AB80">
        <v>0.78741002000000004</v>
      </c>
      <c r="AC80">
        <v>1.29810709</v>
      </c>
      <c r="AD80">
        <v>4.523575557</v>
      </c>
      <c r="AE80">
        <f t="shared" si="25"/>
        <v>51.442900000000002</v>
      </c>
      <c r="AF80">
        <f t="shared" si="25"/>
        <v>61.667400000000001</v>
      </c>
      <c r="AG80">
        <v>1.7999999999999701</v>
      </c>
      <c r="AH80">
        <v>9.3546523029999999</v>
      </c>
      <c r="AI80">
        <v>0.78741002000000004</v>
      </c>
      <c r="AJ80">
        <v>1.29810709</v>
      </c>
      <c r="AK80">
        <v>4.523575557</v>
      </c>
      <c r="AS80">
        <v>6.4570000000000002E-2</v>
      </c>
      <c r="AT80">
        <v>1.0593900000000001</v>
      </c>
      <c r="AU80">
        <v>1.0931599999999999</v>
      </c>
      <c r="AW80">
        <v>-0.14188999999999999</v>
      </c>
      <c r="AX80">
        <v>1.0235300000000001</v>
      </c>
      <c r="AY80">
        <f t="shared" si="26"/>
        <v>4.8283495952999997</v>
      </c>
      <c r="AZ80">
        <f t="shared" si="27"/>
        <v>-0.3067285714285708</v>
      </c>
      <c r="BA80">
        <f t="shared" si="28"/>
        <v>0.94503228574654674</v>
      </c>
      <c r="BB80">
        <f t="shared" si="29"/>
        <v>4.6588810448914435</v>
      </c>
      <c r="BD80">
        <f t="shared" si="30"/>
        <v>-0.93157142857142849</v>
      </c>
      <c r="BE80">
        <f t="shared" si="31"/>
        <v>0.98818540404230593</v>
      </c>
      <c r="BF80">
        <f t="shared" si="32"/>
        <v>7.3657645061362089</v>
      </c>
      <c r="BG80">
        <f t="shared" si="33"/>
        <v>-8.6929307171273624</v>
      </c>
      <c r="BH80">
        <f t="shared" si="34"/>
        <v>-0.51608307839999989</v>
      </c>
      <c r="BI80">
        <f t="shared" si="35"/>
        <v>7.3657645061362089</v>
      </c>
    </row>
    <row r="81" spans="1:61">
      <c r="A81" s="1">
        <v>40.424657534246577</v>
      </c>
      <c r="B81" s="15" t="s">
        <v>40</v>
      </c>
      <c r="C81" s="21">
        <v>22560</v>
      </c>
      <c r="D81" s="17" t="s">
        <v>41</v>
      </c>
      <c r="E81" s="17">
        <f t="shared" si="18"/>
        <v>0</v>
      </c>
      <c r="F81" s="5">
        <v>37.1</v>
      </c>
      <c r="G81" s="7">
        <v>168</v>
      </c>
      <c r="H81" s="7">
        <v>49.7</v>
      </c>
      <c r="I81" s="7">
        <v>2000</v>
      </c>
      <c r="J81" s="7">
        <v>2240</v>
      </c>
      <c r="K81" s="9">
        <v>1</v>
      </c>
      <c r="L81">
        <f t="shared" si="19"/>
        <v>3</v>
      </c>
      <c r="M81" s="5">
        <v>17.609126984126984</v>
      </c>
      <c r="N81" s="22">
        <v>67</v>
      </c>
      <c r="O81" s="11">
        <v>0.42068812295504499</v>
      </c>
      <c r="P81" s="11">
        <v>0.72816057142912605</v>
      </c>
      <c r="Q81" s="12">
        <v>1315.7894736842104</v>
      </c>
      <c r="R81" s="12">
        <v>1473.6842105263158</v>
      </c>
      <c r="S81" s="7">
        <v>2240</v>
      </c>
      <c r="T81">
        <v>0.54627000000000003</v>
      </c>
      <c r="U81">
        <v>-1.5020100000000001</v>
      </c>
      <c r="V81">
        <f t="shared" si="20"/>
        <v>0.68266674709999986</v>
      </c>
      <c r="W81">
        <f t="shared" si="21"/>
        <v>-0.69094793999999982</v>
      </c>
      <c r="X81">
        <f t="shared" si="22"/>
        <v>-0.36826315789473663</v>
      </c>
      <c r="Y81">
        <f t="shared" si="23"/>
        <v>-1.6773214285714277</v>
      </c>
      <c r="Z81">
        <f t="shared" si="24"/>
        <v>-3.5141050303007479</v>
      </c>
      <c r="AA81">
        <v>0.68266674699999996</v>
      </c>
      <c r="AB81">
        <v>-0.41403935600000003</v>
      </c>
      <c r="AC81">
        <v>-0.69094794000000004</v>
      </c>
      <c r="AD81">
        <v>-3.5141050300000001</v>
      </c>
      <c r="AE81">
        <f t="shared" si="25"/>
        <v>55.462699999999998</v>
      </c>
      <c r="AF81">
        <f t="shared" si="25"/>
        <v>34.979900000000001</v>
      </c>
      <c r="AG81">
        <v>1.8999999999999699</v>
      </c>
      <c r="AH81">
        <v>0.68266674699999996</v>
      </c>
      <c r="AI81">
        <v>-0.41403935600000003</v>
      </c>
      <c r="AJ81">
        <v>-0.69094794000000004</v>
      </c>
      <c r="AK81">
        <v>-3.5141050300000001</v>
      </c>
      <c r="AS81">
        <v>0.60397000000000001</v>
      </c>
      <c r="AT81">
        <v>-1.44251</v>
      </c>
      <c r="AU81">
        <v>-0.64636000000000005</v>
      </c>
      <c r="AW81">
        <v>0.40450999999999998</v>
      </c>
      <c r="AX81">
        <v>-1.6647099999999999</v>
      </c>
      <c r="AY81">
        <f t="shared" si="26"/>
        <v>-0.23460048549999923</v>
      </c>
      <c r="AZ81">
        <f t="shared" si="27"/>
        <v>0.66200526315789432</v>
      </c>
      <c r="BA81">
        <f t="shared" si="28"/>
        <v>0.50256714285714288</v>
      </c>
      <c r="BB81">
        <f t="shared" si="29"/>
        <v>5.7843224159781945</v>
      </c>
      <c r="BD81">
        <f t="shared" si="30"/>
        <v>-0.36826315789473663</v>
      </c>
      <c r="BE81">
        <f t="shared" si="31"/>
        <v>-1.6773214285714277</v>
      </c>
      <c r="BF81">
        <f t="shared" si="32"/>
        <v>0.34262794913534211</v>
      </c>
      <c r="BG81">
        <f t="shared" si="33"/>
        <v>-8.6983241619191727</v>
      </c>
      <c r="BH81">
        <f t="shared" si="34"/>
        <v>-0.53899603959999998</v>
      </c>
      <c r="BI81">
        <f t="shared" si="35"/>
        <v>0.34262794913534211</v>
      </c>
    </row>
    <row r="82" spans="1:61">
      <c r="A82" s="1">
        <v>40.350684931506848</v>
      </c>
      <c r="B82" s="15" t="s">
        <v>40</v>
      </c>
      <c r="C82" s="21">
        <v>22587</v>
      </c>
      <c r="D82" s="17" t="s">
        <v>42</v>
      </c>
      <c r="E82" s="17">
        <f t="shared" si="18"/>
        <v>1</v>
      </c>
      <c r="F82" s="5">
        <v>39.466666666666669</v>
      </c>
      <c r="G82" s="7">
        <v>174</v>
      </c>
      <c r="H82" s="7">
        <v>69.5</v>
      </c>
      <c r="I82" s="7">
        <v>2000</v>
      </c>
      <c r="J82" s="7">
        <v>2320</v>
      </c>
      <c r="K82" s="9">
        <v>1</v>
      </c>
      <c r="L82">
        <f t="shared" si="19"/>
        <v>3</v>
      </c>
      <c r="M82" s="5">
        <v>22.955476284846085</v>
      </c>
      <c r="N82" s="22">
        <v>88</v>
      </c>
      <c r="O82" s="11">
        <v>0.70780294948968903</v>
      </c>
      <c r="P82" s="11">
        <v>0.615772578600984</v>
      </c>
      <c r="Q82" s="12">
        <v>1092.8961748633878</v>
      </c>
      <c r="R82" s="12">
        <v>1267.7595628415299</v>
      </c>
      <c r="S82" s="7">
        <v>2320</v>
      </c>
      <c r="T82">
        <v>-0.35091</v>
      </c>
      <c r="U82">
        <v>0.47610000000000002</v>
      </c>
      <c r="V82">
        <f t="shared" si="20"/>
        <v>4.8005637473000009</v>
      </c>
      <c r="W82">
        <f t="shared" si="21"/>
        <v>-1.9001789999999963E-2</v>
      </c>
      <c r="X82">
        <f t="shared" si="22"/>
        <v>-1.3687923497267773</v>
      </c>
      <c r="Y82">
        <f t="shared" si="23"/>
        <v>0.21778715814506633</v>
      </c>
      <c r="Z82">
        <f t="shared" si="24"/>
        <v>-0.11249744728803368</v>
      </c>
      <c r="AA82">
        <v>4.800563747</v>
      </c>
      <c r="AB82">
        <v>-1.4368903000000001E-2</v>
      </c>
      <c r="AC82">
        <v>-1.9001790000000001E-2</v>
      </c>
      <c r="AD82">
        <v>-0.112497447</v>
      </c>
      <c r="AE82">
        <f t="shared" si="25"/>
        <v>46.490899999999996</v>
      </c>
      <c r="AF82">
        <f t="shared" si="25"/>
        <v>54.761000000000003</v>
      </c>
      <c r="AG82">
        <v>1.99999999999997</v>
      </c>
      <c r="AH82">
        <v>4.800563747</v>
      </c>
      <c r="AI82">
        <v>-1.4368903000000001E-2</v>
      </c>
      <c r="AJ82">
        <v>-1.9001790000000001E-2</v>
      </c>
      <c r="AK82">
        <v>-0.112497447</v>
      </c>
      <c r="AS82">
        <v>-0.57532000000000005</v>
      </c>
      <c r="AT82">
        <v>0.25268000000000002</v>
      </c>
      <c r="AU82">
        <v>1.8744400000000001</v>
      </c>
      <c r="AW82">
        <v>-0.77834999999999999</v>
      </c>
      <c r="AX82">
        <v>0.13199</v>
      </c>
      <c r="AY82">
        <f t="shared" si="26"/>
        <v>1.2766046142999998</v>
      </c>
      <c r="AZ82">
        <f t="shared" si="27"/>
        <v>-0.79793606557377128</v>
      </c>
      <c r="BA82">
        <f t="shared" si="28"/>
        <v>0.82378268727705106</v>
      </c>
      <c r="BB82">
        <f t="shared" si="29"/>
        <v>3.1392224886117948</v>
      </c>
      <c r="BD82">
        <f t="shared" si="30"/>
        <v>-1.3687923497267773</v>
      </c>
      <c r="BE82">
        <f t="shared" si="31"/>
        <v>0.21778715814506633</v>
      </c>
      <c r="BF82">
        <f t="shared" si="32"/>
        <v>2.7067397417447978</v>
      </c>
      <c r="BG82">
        <f t="shared" si="33"/>
        <v>-8.6968392796536591</v>
      </c>
      <c r="BH82">
        <f t="shared" si="34"/>
        <v>-0.53193588159999994</v>
      </c>
      <c r="BI82">
        <f t="shared" si="35"/>
        <v>2.7067397417447978</v>
      </c>
    </row>
    <row r="83" spans="1:61">
      <c r="A83" s="1">
        <v>38.975342465753428</v>
      </c>
      <c r="B83" s="15" t="s">
        <v>40</v>
      </c>
      <c r="C83" s="21">
        <v>23089</v>
      </c>
      <c r="D83" s="17" t="s">
        <v>41</v>
      </c>
      <c r="E83" s="17">
        <f t="shared" si="18"/>
        <v>0</v>
      </c>
      <c r="F83" s="5">
        <v>55.7</v>
      </c>
      <c r="G83" s="7">
        <v>153.5</v>
      </c>
      <c r="H83" s="7">
        <v>46.85</v>
      </c>
      <c r="I83" s="7">
        <v>2000</v>
      </c>
      <c r="J83" s="7">
        <v>2450</v>
      </c>
      <c r="K83" s="9">
        <v>1</v>
      </c>
      <c r="L83">
        <f t="shared" si="19"/>
        <v>3</v>
      </c>
      <c r="M83" s="5">
        <v>19.883500090186633</v>
      </c>
      <c r="N83" s="22">
        <v>72.5</v>
      </c>
      <c r="O83" s="11">
        <v>0.42010859817735502</v>
      </c>
      <c r="P83" s="11">
        <v>0.56843825391970904</v>
      </c>
      <c r="Q83" s="12">
        <v>1418.4397163120568</v>
      </c>
      <c r="R83" s="12">
        <v>1737.5886524822697</v>
      </c>
      <c r="S83" s="7">
        <v>2450</v>
      </c>
      <c r="T83">
        <v>1.7275499999999999</v>
      </c>
      <c r="U83">
        <v>-0.88880999999999999</v>
      </c>
      <c r="V83">
        <f t="shared" si="20"/>
        <v>7.5848345086999984</v>
      </c>
      <c r="W83">
        <f t="shared" si="21"/>
        <v>1.47148638</v>
      </c>
      <c r="X83">
        <f t="shared" si="22"/>
        <v>0.67749645390070956</v>
      </c>
      <c r="Y83">
        <f t="shared" si="23"/>
        <v>-1.0393729853897646</v>
      </c>
      <c r="Z83">
        <f t="shared" si="24"/>
        <v>2.9604513217212083</v>
      </c>
      <c r="AA83">
        <v>7.5848345090000002</v>
      </c>
      <c r="AB83">
        <v>0.90532564199999999</v>
      </c>
      <c r="AC83">
        <v>1.47148638</v>
      </c>
      <c r="AD83">
        <v>2.9604513219999999</v>
      </c>
      <c r="AE83">
        <f t="shared" si="25"/>
        <v>67.275499999999994</v>
      </c>
      <c r="AF83">
        <f t="shared" si="25"/>
        <v>41.111899999999999</v>
      </c>
      <c r="AG83">
        <v>2.0999999999999699</v>
      </c>
      <c r="AH83">
        <v>7.5848345090000002</v>
      </c>
      <c r="AI83">
        <v>0.90532564199999999</v>
      </c>
      <c r="AJ83">
        <v>1.47148638</v>
      </c>
      <c r="AK83">
        <v>2.9604513219999999</v>
      </c>
      <c r="AS83">
        <v>1.86412</v>
      </c>
      <c r="AT83">
        <v>-0.84172999999999998</v>
      </c>
      <c r="AU83">
        <v>4.3299999999999996E-3</v>
      </c>
      <c r="AW83">
        <v>1.71373</v>
      </c>
      <c r="AX83">
        <v>-0.80813000000000001</v>
      </c>
      <c r="AY83">
        <f t="shared" si="26"/>
        <v>4.7757964075000006</v>
      </c>
      <c r="AZ83">
        <f t="shared" si="27"/>
        <v>1.8163751773049652</v>
      </c>
      <c r="BA83">
        <f t="shared" si="28"/>
        <v>0.60117076149349069</v>
      </c>
      <c r="BB83">
        <f t="shared" si="29"/>
        <v>8.8439520409685155</v>
      </c>
      <c r="BD83">
        <f t="shared" si="30"/>
        <v>0.67749645390070956</v>
      </c>
      <c r="BE83">
        <f t="shared" si="31"/>
        <v>-1.0393729853897646</v>
      </c>
      <c r="BF83">
        <f t="shared" si="32"/>
        <v>7.1964628731856957</v>
      </c>
      <c r="BG83">
        <f t="shared" si="33"/>
        <v>-8.6924101762678703</v>
      </c>
      <c r="BH83">
        <f t="shared" si="34"/>
        <v>-0.5126397868</v>
      </c>
      <c r="BI83">
        <f t="shared" si="35"/>
        <v>7.1964628731856957</v>
      </c>
    </row>
    <row r="84" spans="1:61">
      <c r="A84" s="1">
        <v>37.575342465753423</v>
      </c>
      <c r="B84" s="15" t="s">
        <v>40</v>
      </c>
      <c r="C84" s="16">
        <v>23600</v>
      </c>
      <c r="D84" s="17" t="s">
        <v>41</v>
      </c>
      <c r="E84" s="17">
        <f t="shared" si="18"/>
        <v>0</v>
      </c>
      <c r="F84" s="5">
        <v>4.4333333333333336</v>
      </c>
      <c r="G84" s="7">
        <v>160</v>
      </c>
      <c r="H84" s="7">
        <v>54.4</v>
      </c>
      <c r="I84" s="7">
        <v>2000</v>
      </c>
      <c r="J84" s="7">
        <v>2200</v>
      </c>
      <c r="K84" s="9">
        <v>1</v>
      </c>
      <c r="L84">
        <f t="shared" si="19"/>
        <v>1</v>
      </c>
      <c r="M84" s="5">
        <v>21.25</v>
      </c>
      <c r="N84" s="18">
        <v>86.5</v>
      </c>
      <c r="O84" s="11">
        <v>0.43328069296135702</v>
      </c>
      <c r="P84" s="11">
        <v>0.716314434603598</v>
      </c>
      <c r="Q84" s="12">
        <v>1290.3225806451612</v>
      </c>
      <c r="R84" s="12">
        <v>1419.3548387096773</v>
      </c>
      <c r="S84" s="7">
        <v>2200</v>
      </c>
      <c r="T84">
        <v>0.34609000000000001</v>
      </c>
      <c r="U84">
        <v>-0.1128</v>
      </c>
      <c r="V84">
        <f t="shared" si="20"/>
        <v>5.2318043252999997</v>
      </c>
      <c r="W84">
        <f t="shared" si="21"/>
        <v>0.35659291000000004</v>
      </c>
      <c r="X84">
        <f t="shared" si="22"/>
        <v>-0.5933225806451623</v>
      </c>
      <c r="Y84">
        <f t="shared" si="23"/>
        <v>-0.13199999999999967</v>
      </c>
      <c r="Z84">
        <f t="shared" si="24"/>
        <v>1.537047355806449</v>
      </c>
      <c r="AA84">
        <v>5.2318043249999997</v>
      </c>
      <c r="AB84">
        <v>0.21880090899999999</v>
      </c>
      <c r="AC84">
        <v>0.35659290999999999</v>
      </c>
      <c r="AD84">
        <v>1.537047356</v>
      </c>
      <c r="AE84">
        <f t="shared" si="25"/>
        <v>53.460900000000002</v>
      </c>
      <c r="AF84">
        <f t="shared" si="25"/>
        <v>48.872</v>
      </c>
      <c r="AG84">
        <v>2.19999999999997</v>
      </c>
      <c r="AH84">
        <v>5.2318043249999997</v>
      </c>
      <c r="AI84">
        <v>0.21880090899999999</v>
      </c>
      <c r="AJ84">
        <v>0.35659290999999999</v>
      </c>
      <c r="AK84">
        <v>1.537047356</v>
      </c>
      <c r="AS84">
        <v>0.41608000000000001</v>
      </c>
      <c r="AT84">
        <v>-3.1150000000000001E-2</v>
      </c>
      <c r="AU84">
        <v>-0.69938</v>
      </c>
      <c r="AW84">
        <v>0.43626999999999999</v>
      </c>
      <c r="AX84">
        <v>-1.46E-2</v>
      </c>
      <c r="AY84">
        <f t="shared" si="26"/>
        <v>3.7140307773999996</v>
      </c>
      <c r="AZ84">
        <f t="shared" si="27"/>
        <v>0.40738387096774087</v>
      </c>
      <c r="BA84">
        <f t="shared" si="28"/>
        <v>0.77891999999999995</v>
      </c>
      <c r="BB84">
        <f t="shared" si="29"/>
        <v>5.9280039757870941</v>
      </c>
      <c r="BD84">
        <f t="shared" si="30"/>
        <v>-0.5933225806451623</v>
      </c>
      <c r="BE84">
        <f t="shared" si="31"/>
        <v>-0.13199999999999967</v>
      </c>
      <c r="BF84">
        <f t="shared" si="32"/>
        <v>4.8590942751612873</v>
      </c>
      <c r="BG84">
        <f t="shared" si="33"/>
        <v>-8.6947997832258057</v>
      </c>
      <c r="BH84">
        <f t="shared" si="34"/>
        <v>-0.52691857359999994</v>
      </c>
      <c r="BI84">
        <f t="shared" si="35"/>
        <v>4.8590942751612873</v>
      </c>
    </row>
    <row r="85" spans="1:61">
      <c r="A85" s="1">
        <v>37.183561643835617</v>
      </c>
      <c r="B85" s="15" t="s">
        <v>40</v>
      </c>
      <c r="C85" s="21">
        <v>23743</v>
      </c>
      <c r="D85" s="17" t="s">
        <v>41</v>
      </c>
      <c r="E85" s="17">
        <f t="shared" si="18"/>
        <v>0</v>
      </c>
      <c r="F85" s="5">
        <v>13.6</v>
      </c>
      <c r="G85" s="7">
        <v>161</v>
      </c>
      <c r="H85" s="7">
        <v>52</v>
      </c>
      <c r="I85" s="7">
        <v>2000</v>
      </c>
      <c r="J85" s="7">
        <v>2500</v>
      </c>
      <c r="K85" s="9">
        <v>1</v>
      </c>
      <c r="L85">
        <f t="shared" si="19"/>
        <v>2</v>
      </c>
      <c r="M85" s="5">
        <v>20.060954438486167</v>
      </c>
      <c r="N85" s="18">
        <v>75</v>
      </c>
      <c r="O85" s="11">
        <v>0.56699286149023698</v>
      </c>
      <c r="P85" s="11">
        <v>0.50056377362023596</v>
      </c>
      <c r="Q85" s="12">
        <v>1315.7894736842104</v>
      </c>
      <c r="R85" s="12">
        <v>1644.7368421052631</v>
      </c>
      <c r="S85" s="7">
        <v>2500</v>
      </c>
      <c r="T85">
        <v>1.32334</v>
      </c>
      <c r="U85">
        <v>-0.60472000000000004</v>
      </c>
      <c r="V85">
        <f t="shared" si="20"/>
        <v>7.1147853542000004</v>
      </c>
      <c r="W85">
        <f t="shared" si="21"/>
        <v>1.1992824199999998</v>
      </c>
      <c r="X85">
        <f t="shared" si="22"/>
        <v>0.23384210526315696</v>
      </c>
      <c r="Y85">
        <f t="shared" si="23"/>
        <v>-0.88812538096524074</v>
      </c>
      <c r="Z85">
        <f t="shared" si="24"/>
        <v>1.8295562729779098</v>
      </c>
      <c r="AA85">
        <v>7.1147853540000003</v>
      </c>
      <c r="AB85">
        <v>0.73716352399999996</v>
      </c>
      <c r="AC85">
        <v>1.1992824200000001</v>
      </c>
      <c r="AD85">
        <v>1.8295562729999999</v>
      </c>
      <c r="AE85">
        <f t="shared" si="25"/>
        <v>63.233400000000003</v>
      </c>
      <c r="AF85">
        <f t="shared" si="25"/>
        <v>43.952799999999996</v>
      </c>
      <c r="AG85">
        <v>2.2999999999999701</v>
      </c>
      <c r="AH85">
        <v>7.1147853540000003</v>
      </c>
      <c r="AI85">
        <v>0.73716352399999996</v>
      </c>
      <c r="AJ85">
        <v>1.1992824200000001</v>
      </c>
      <c r="AK85">
        <v>1.8295562729999999</v>
      </c>
      <c r="AS85">
        <v>1.3169200000000001</v>
      </c>
      <c r="AT85">
        <v>-0.71667000000000003</v>
      </c>
      <c r="AU85">
        <v>1.42682</v>
      </c>
      <c r="AW85">
        <v>1.0547599999999999</v>
      </c>
      <c r="AX85">
        <v>-0.74665000000000004</v>
      </c>
      <c r="AY85">
        <f t="shared" si="26"/>
        <v>3.4110186616999996</v>
      </c>
      <c r="AZ85">
        <f t="shared" si="27"/>
        <v>1.1496763157894723</v>
      </c>
      <c r="BA85">
        <f t="shared" si="28"/>
        <v>0.6318094055013308</v>
      </c>
      <c r="BB85">
        <f t="shared" si="29"/>
        <v>7.3173839938891989</v>
      </c>
      <c r="BD85">
        <f t="shared" si="30"/>
        <v>0.23384210526315696</v>
      </c>
      <c r="BE85">
        <f t="shared" si="31"/>
        <v>-0.88812538096524074</v>
      </c>
      <c r="BF85">
        <f t="shared" si="32"/>
        <v>5.791063672003979</v>
      </c>
      <c r="BG85">
        <f t="shared" si="33"/>
        <v>-8.6937163197769216</v>
      </c>
      <c r="BH85">
        <f t="shared" si="34"/>
        <v>-0.51618578719999997</v>
      </c>
      <c r="BI85">
        <f t="shared" si="35"/>
        <v>5.791063672003979</v>
      </c>
    </row>
    <row r="86" spans="1:61">
      <c r="A86" s="1">
        <v>36.945205479452056</v>
      </c>
      <c r="B86" s="7" t="s">
        <v>40</v>
      </c>
      <c r="C86" s="21">
        <v>23830</v>
      </c>
      <c r="D86" s="17" t="s">
        <v>41</v>
      </c>
      <c r="E86" s="17">
        <f t="shared" si="18"/>
        <v>0</v>
      </c>
      <c r="F86" s="5">
        <v>26.3</v>
      </c>
      <c r="G86" s="7">
        <v>150</v>
      </c>
      <c r="H86" s="7">
        <v>54.8</v>
      </c>
      <c r="I86" s="7">
        <v>2000</v>
      </c>
      <c r="J86" s="7">
        <v>2080</v>
      </c>
      <c r="K86" s="9">
        <v>1</v>
      </c>
      <c r="L86">
        <f t="shared" si="19"/>
        <v>2</v>
      </c>
      <c r="M86" s="5">
        <v>24.355555555555558</v>
      </c>
      <c r="N86" s="22">
        <v>89</v>
      </c>
      <c r="O86" s="11">
        <v>0.49482313459733002</v>
      </c>
      <c r="P86" s="11">
        <v>0.58722328627956</v>
      </c>
      <c r="Q86" s="12">
        <v>1324.5033112582782</v>
      </c>
      <c r="R86" s="12">
        <v>1377.4834437086092</v>
      </c>
      <c r="S86" s="7">
        <v>2080</v>
      </c>
      <c r="T86">
        <v>0.16711000000000001</v>
      </c>
      <c r="U86">
        <v>0.29339999999999999</v>
      </c>
      <c r="V86">
        <f t="shared" si="20"/>
        <v>6.0976560867000007</v>
      </c>
      <c r="W86">
        <f t="shared" si="21"/>
        <v>0.50161009000000001</v>
      </c>
      <c r="X86">
        <f t="shared" si="22"/>
        <v>-0.69452317880794689</v>
      </c>
      <c r="Y86">
        <f t="shared" si="23"/>
        <v>0.4936000000000007</v>
      </c>
      <c r="Z86">
        <f t="shared" si="24"/>
        <v>3.5430403740264937</v>
      </c>
      <c r="AA86">
        <v>6.0976560869999998</v>
      </c>
      <c r="AB86">
        <v>0.30517582500000001</v>
      </c>
      <c r="AC86">
        <v>0.50161009000000001</v>
      </c>
      <c r="AD86">
        <v>3.5430403739999998</v>
      </c>
      <c r="AE86">
        <f t="shared" si="25"/>
        <v>51.671100000000003</v>
      </c>
      <c r="AF86">
        <f t="shared" si="25"/>
        <v>52.933999999999997</v>
      </c>
      <c r="AG86">
        <v>2.3999999999999702</v>
      </c>
      <c r="AH86">
        <v>6.0976560869999998</v>
      </c>
      <c r="AI86">
        <v>0.30517582500000001</v>
      </c>
      <c r="AJ86">
        <v>0.50161009000000001</v>
      </c>
      <c r="AK86">
        <v>3.5430403739999998</v>
      </c>
      <c r="AS86">
        <v>0.26219999999999999</v>
      </c>
      <c r="AT86">
        <v>0.31838</v>
      </c>
      <c r="AU86">
        <v>0.30353000000000002</v>
      </c>
      <c r="AW86">
        <v>0.51461999999999997</v>
      </c>
      <c r="AX86">
        <v>0.61002000000000001</v>
      </c>
      <c r="AY86">
        <f t="shared" si="26"/>
        <v>5.3606206937999996</v>
      </c>
      <c r="AZ86">
        <f t="shared" si="27"/>
        <v>0.42186026490066286</v>
      </c>
      <c r="BA86">
        <f t="shared" si="28"/>
        <v>0.85804800000000003</v>
      </c>
      <c r="BB86">
        <f t="shared" si="29"/>
        <v>6.1802531315414591</v>
      </c>
      <c r="BD86">
        <f t="shared" si="30"/>
        <v>-0.69452317880794689</v>
      </c>
      <c r="BE86">
        <f t="shared" si="31"/>
        <v>0.4936000000000007</v>
      </c>
      <c r="BF86">
        <f t="shared" si="32"/>
        <v>6.6433115941854339</v>
      </c>
      <c r="BG86">
        <f t="shared" si="33"/>
        <v>-8.6934124991682111</v>
      </c>
      <c r="BH86">
        <f t="shared" si="34"/>
        <v>-0.52538178639999999</v>
      </c>
      <c r="BI86">
        <f t="shared" si="35"/>
        <v>6.6433115941854339</v>
      </c>
    </row>
    <row r="87" spans="1:61">
      <c r="A87" s="1">
        <v>36.901369863013699</v>
      </c>
      <c r="B87" s="2" t="s">
        <v>38</v>
      </c>
      <c r="C87" s="21">
        <v>23846</v>
      </c>
      <c r="D87" s="4" t="s">
        <v>39</v>
      </c>
      <c r="E87" s="17">
        <f t="shared" si="18"/>
        <v>0</v>
      </c>
      <c r="F87" s="5">
        <v>101.23333333333333</v>
      </c>
      <c r="G87" s="7">
        <v>163</v>
      </c>
      <c r="H87" s="7">
        <v>53.8</v>
      </c>
      <c r="I87" s="7">
        <v>2000</v>
      </c>
      <c r="J87" s="7">
        <v>2200</v>
      </c>
      <c r="K87" s="9">
        <v>1</v>
      </c>
      <c r="L87">
        <f t="shared" si="19"/>
        <v>4</v>
      </c>
      <c r="M87" s="5">
        <v>20.249162557868193</v>
      </c>
      <c r="N87" s="18">
        <v>74.5</v>
      </c>
      <c r="O87" s="11">
        <v>0.49370765044595299</v>
      </c>
      <c r="P87" s="11">
        <v>0.87203310544650103</v>
      </c>
      <c r="Q87" s="12">
        <v>1282.051282051282</v>
      </c>
      <c r="R87" s="12">
        <v>1410.2564102564102</v>
      </c>
      <c r="S87" s="7">
        <v>2200</v>
      </c>
      <c r="T87">
        <v>0.26977000000000001</v>
      </c>
      <c r="U87">
        <v>-0.79710999999999999</v>
      </c>
      <c r="V87">
        <f t="shared" si="20"/>
        <v>2.3166462340999998</v>
      </c>
      <c r="W87">
        <f t="shared" si="21"/>
        <v>-0.39364113999999989</v>
      </c>
      <c r="X87">
        <f t="shared" si="22"/>
        <v>-0.63633333333333342</v>
      </c>
      <c r="Y87">
        <f t="shared" si="23"/>
        <v>-0.88213566562535295</v>
      </c>
      <c r="Z87">
        <f t="shared" si="24"/>
        <v>-1.5018288135316853</v>
      </c>
      <c r="AA87">
        <v>2.3166462339999998</v>
      </c>
      <c r="AB87">
        <v>-0.236220866</v>
      </c>
      <c r="AC87">
        <v>-0.39364114</v>
      </c>
      <c r="AD87">
        <v>-1.501828814</v>
      </c>
      <c r="AE87">
        <f t="shared" si="25"/>
        <v>52.697699999999998</v>
      </c>
      <c r="AF87">
        <f t="shared" si="25"/>
        <v>42.0289</v>
      </c>
      <c r="AG87">
        <v>2.4999999999999698</v>
      </c>
      <c r="AH87">
        <v>2.3166462339999998</v>
      </c>
      <c r="AI87">
        <v>-0.236220866</v>
      </c>
      <c r="AJ87">
        <v>-0.39364114</v>
      </c>
      <c r="AK87">
        <v>-1.501828814</v>
      </c>
      <c r="AS87">
        <v>0.13011</v>
      </c>
      <c r="AT87">
        <v>-0.79130999999999996</v>
      </c>
      <c r="AU87">
        <v>-0.88922999999999996</v>
      </c>
      <c r="AW87">
        <v>0.20537</v>
      </c>
      <c r="AX87">
        <v>-0.87578999999999996</v>
      </c>
      <c r="AY87">
        <f t="shared" si="26"/>
        <v>1.1623956241000002</v>
      </c>
      <c r="AZ87">
        <f t="shared" si="27"/>
        <v>0.34905384615384527</v>
      </c>
      <c r="BA87">
        <f t="shared" si="28"/>
        <v>0.62938613195829718</v>
      </c>
      <c r="BB87">
        <f t="shared" si="29"/>
        <v>5.3764821566987884</v>
      </c>
      <c r="BD87">
        <f t="shared" si="30"/>
        <v>-0.63633333333333342</v>
      </c>
      <c r="BE87">
        <f t="shared" si="31"/>
        <v>-0.88213566562535295</v>
      </c>
      <c r="BF87">
        <f t="shared" si="32"/>
        <v>1.9995355491279305</v>
      </c>
      <c r="BG87">
        <f t="shared" si="33"/>
        <v>-8.6971068501160307</v>
      </c>
      <c r="BH87">
        <f t="shared" si="34"/>
        <v>-0.53576458760000001</v>
      </c>
      <c r="BI87">
        <f t="shared" si="35"/>
        <v>1.9995355491279305</v>
      </c>
    </row>
    <row r="88" spans="1:61">
      <c r="A88" s="1">
        <v>29.378082191780823</v>
      </c>
      <c r="B88" s="15" t="s">
        <v>40</v>
      </c>
      <c r="C88" s="21">
        <v>26592</v>
      </c>
      <c r="D88" s="17" t="s">
        <v>41</v>
      </c>
      <c r="E88" s="17">
        <f t="shared" si="18"/>
        <v>0</v>
      </c>
      <c r="F88" s="5">
        <v>58.733333333333334</v>
      </c>
      <c r="G88" s="15">
        <v>158</v>
      </c>
      <c r="H88" s="7">
        <v>62</v>
      </c>
      <c r="I88" s="7">
        <v>2000</v>
      </c>
      <c r="J88" s="7">
        <v>2000</v>
      </c>
      <c r="K88" s="9">
        <v>1</v>
      </c>
      <c r="L88">
        <f t="shared" si="19"/>
        <v>3</v>
      </c>
      <c r="M88" s="5">
        <v>24.835763499439192</v>
      </c>
      <c r="N88" s="22">
        <v>97.5</v>
      </c>
      <c r="O88" s="11">
        <v>0.43170659715836801</v>
      </c>
      <c r="P88" s="11">
        <v>0.66730238365543704</v>
      </c>
      <c r="Q88" s="12">
        <v>1212.1212121212122</v>
      </c>
      <c r="R88" s="12">
        <v>1212.1212121212122</v>
      </c>
      <c r="S88" s="7">
        <v>2000</v>
      </c>
      <c r="T88">
        <v>-0.59643999999999997</v>
      </c>
      <c r="U88">
        <v>0.80073000000000005</v>
      </c>
      <c r="V88">
        <f t="shared" si="20"/>
        <v>5.0974609396000012</v>
      </c>
      <c r="W88">
        <f t="shared" si="21"/>
        <v>-4.0341849999999901E-2</v>
      </c>
      <c r="X88">
        <f t="shared" si="22"/>
        <v>-1.4423939393939396</v>
      </c>
      <c r="Y88">
        <f t="shared" si="23"/>
        <v>0.98789368690914969</v>
      </c>
      <c r="Z88">
        <f t="shared" si="24"/>
        <v>2.5533549665994202</v>
      </c>
      <c r="AA88">
        <v>5.0974609400000004</v>
      </c>
      <c r="AB88">
        <v>-2.9295185000000001E-2</v>
      </c>
      <c r="AC88">
        <v>-4.0341849999999999E-2</v>
      </c>
      <c r="AD88">
        <v>2.5533549670000002</v>
      </c>
      <c r="AE88">
        <f t="shared" si="25"/>
        <v>44.035600000000002</v>
      </c>
      <c r="AF88">
        <f t="shared" si="25"/>
        <v>58.007300000000001</v>
      </c>
      <c r="AG88">
        <v>2.5999999999999699</v>
      </c>
      <c r="AH88">
        <v>5.0974609400000004</v>
      </c>
      <c r="AI88">
        <v>-2.9295185000000001E-2</v>
      </c>
      <c r="AJ88">
        <v>-4.0341849999999999E-2</v>
      </c>
      <c r="AK88">
        <v>2.5533549670000002</v>
      </c>
      <c r="AS88">
        <v>-0.44220999999999999</v>
      </c>
      <c r="AT88">
        <v>0.91207000000000005</v>
      </c>
      <c r="AU88">
        <v>-0.54815999999999998</v>
      </c>
      <c r="AW88">
        <v>-0.31991000000000003</v>
      </c>
      <c r="AX88">
        <v>1.02765</v>
      </c>
      <c r="AY88">
        <f t="shared" si="26"/>
        <v>4.4303219752999992</v>
      </c>
      <c r="AZ88">
        <f t="shared" si="27"/>
        <v>-0.48967575757575688</v>
      </c>
      <c r="BA88">
        <f t="shared" si="28"/>
        <v>0.96018024355071296</v>
      </c>
      <c r="BB88">
        <f t="shared" si="29"/>
        <v>4.2584877723585981</v>
      </c>
      <c r="BD88">
        <f t="shared" si="30"/>
        <v>-1.4423939393939396</v>
      </c>
      <c r="BE88">
        <f t="shared" si="31"/>
        <v>0.98789368690914969</v>
      </c>
      <c r="BF88">
        <f t="shared" si="32"/>
        <v>5.1264496500380199</v>
      </c>
      <c r="BG88">
        <f t="shared" si="33"/>
        <v>-8.6949319297652874</v>
      </c>
      <c r="BH88">
        <f t="shared" si="34"/>
        <v>-0.53240495799999998</v>
      </c>
      <c r="BI88">
        <f t="shared" si="35"/>
        <v>5.1264496500380199</v>
      </c>
    </row>
    <row r="89" spans="1:61">
      <c r="A89" s="1">
        <v>28.575342465753426</v>
      </c>
      <c r="B89" s="15" t="s">
        <v>40</v>
      </c>
      <c r="C89" s="21">
        <v>26885</v>
      </c>
      <c r="D89" s="17" t="s">
        <v>42</v>
      </c>
      <c r="E89" s="17">
        <f t="shared" si="18"/>
        <v>1</v>
      </c>
      <c r="F89" s="5">
        <v>15.1</v>
      </c>
      <c r="G89" s="7">
        <v>163</v>
      </c>
      <c r="H89" s="7">
        <v>57.15</v>
      </c>
      <c r="I89" s="7">
        <v>2000</v>
      </c>
      <c r="J89" s="7">
        <v>2400</v>
      </c>
      <c r="K89" s="9">
        <v>1</v>
      </c>
      <c r="L89">
        <f t="shared" si="19"/>
        <v>2</v>
      </c>
      <c r="M89" s="5">
        <v>21.510030486657381</v>
      </c>
      <c r="N89" s="18">
        <v>91</v>
      </c>
      <c r="O89" s="11">
        <v>0.66231078201961102</v>
      </c>
      <c r="P89" s="11">
        <v>0.70432019632021903</v>
      </c>
      <c r="Q89" s="12">
        <v>1242.2360248447205</v>
      </c>
      <c r="R89" s="12">
        <v>1490.6832298136644</v>
      </c>
      <c r="S89" s="7">
        <v>2400</v>
      </c>
      <c r="T89">
        <v>0.67996999999999996</v>
      </c>
      <c r="U89">
        <v>0.33340999999999998</v>
      </c>
      <c r="V89">
        <f t="shared" si="20"/>
        <v>8.2278549296999994</v>
      </c>
      <c r="W89">
        <f t="shared" si="21"/>
        <v>1.2262190999999998</v>
      </c>
      <c r="X89">
        <f t="shared" si="22"/>
        <v>-0.39492546583850885</v>
      </c>
      <c r="Y89">
        <f t="shared" si="23"/>
        <v>0.1306249388384968</v>
      </c>
      <c r="Z89">
        <f t="shared" si="24"/>
        <v>3.3076971277962413</v>
      </c>
      <c r="AA89">
        <v>8.2278549299999995</v>
      </c>
      <c r="AB89">
        <v>0.74823493500000005</v>
      </c>
      <c r="AC89">
        <v>1.2262191</v>
      </c>
      <c r="AD89">
        <v>3.307697128</v>
      </c>
      <c r="AE89">
        <f t="shared" si="25"/>
        <v>56.799700000000001</v>
      </c>
      <c r="AF89">
        <f t="shared" si="25"/>
        <v>53.334099999999999</v>
      </c>
      <c r="AG89">
        <v>2.69999999999997</v>
      </c>
      <c r="AH89">
        <v>8.2278549299999995</v>
      </c>
      <c r="AI89">
        <v>0.74823493500000005</v>
      </c>
      <c r="AJ89">
        <v>1.2262191</v>
      </c>
      <c r="AK89">
        <v>3.307697128</v>
      </c>
      <c r="AS89">
        <v>0.42109999999999997</v>
      </c>
      <c r="AT89">
        <v>0.16750000000000001</v>
      </c>
      <c r="AU89">
        <v>0.97907</v>
      </c>
      <c r="AW89">
        <v>0.52085000000000004</v>
      </c>
      <c r="AX89">
        <v>0.28697</v>
      </c>
      <c r="AY89">
        <f t="shared" si="26"/>
        <v>4.6160863109000001</v>
      </c>
      <c r="AZ89">
        <f t="shared" si="27"/>
        <v>0.42243416149068302</v>
      </c>
      <c r="BA89">
        <f t="shared" si="28"/>
        <v>0.83308610485904633</v>
      </c>
      <c r="BB89">
        <f t="shared" si="29"/>
        <v>6.1130975065194955</v>
      </c>
      <c r="BD89">
        <f t="shared" si="30"/>
        <v>-0.39492546583850885</v>
      </c>
      <c r="BE89">
        <f t="shared" si="31"/>
        <v>0.1306249388384968</v>
      </c>
      <c r="BF89">
        <f t="shared" si="32"/>
        <v>6.6635730317956439</v>
      </c>
      <c r="BG89">
        <f t="shared" si="33"/>
        <v>-8.6932741164235949</v>
      </c>
      <c r="BH89">
        <f t="shared" si="34"/>
        <v>-0.51644551399999994</v>
      </c>
      <c r="BI89">
        <f t="shared" si="35"/>
        <v>6.6635730317956439</v>
      </c>
    </row>
    <row r="90" spans="1:61">
      <c r="A90" s="1">
        <v>22.235616438356164</v>
      </c>
      <c r="B90" s="15" t="s">
        <v>40</v>
      </c>
      <c r="C90" s="21">
        <v>29199</v>
      </c>
      <c r="D90" s="17" t="s">
        <v>42</v>
      </c>
      <c r="E90" s="17">
        <f t="shared" si="18"/>
        <v>1</v>
      </c>
      <c r="F90" s="5">
        <v>47.6</v>
      </c>
      <c r="G90" s="7">
        <v>170</v>
      </c>
      <c r="H90" s="7">
        <v>49.4</v>
      </c>
      <c r="I90" s="7">
        <v>2000</v>
      </c>
      <c r="J90" s="7">
        <v>2260</v>
      </c>
      <c r="K90" s="9">
        <v>1</v>
      </c>
      <c r="L90">
        <f t="shared" si="19"/>
        <v>3</v>
      </c>
      <c r="M90" s="5">
        <v>17.093425605536332</v>
      </c>
      <c r="N90" s="22">
        <v>71</v>
      </c>
      <c r="O90" s="11">
        <v>0.50306834080599905</v>
      </c>
      <c r="P90" s="11">
        <v>0.70006912145743405</v>
      </c>
      <c r="Q90" s="12">
        <v>1307.18954248366</v>
      </c>
      <c r="R90" s="12">
        <v>1477.124183006536</v>
      </c>
      <c r="S90" s="7">
        <v>2260</v>
      </c>
      <c r="T90">
        <v>0.57403000000000004</v>
      </c>
      <c r="U90">
        <v>-1.36076</v>
      </c>
      <c r="V90">
        <f t="shared" si="20"/>
        <v>1.3306739623000006</v>
      </c>
      <c r="W90">
        <f t="shared" si="21"/>
        <v>-0.52001354999999994</v>
      </c>
      <c r="X90">
        <f t="shared" si="22"/>
        <v>-0.3671830065359476</v>
      </c>
      <c r="Y90">
        <f t="shared" si="23"/>
        <v>-1.5648650519031131</v>
      </c>
      <c r="Z90">
        <f t="shared" si="24"/>
        <v>-3.0792243760976499</v>
      </c>
      <c r="AA90">
        <v>1.3306739620000001</v>
      </c>
      <c r="AB90">
        <v>-0.31028202399999999</v>
      </c>
      <c r="AC90">
        <v>-0.52001355000000005</v>
      </c>
      <c r="AD90">
        <v>-3.079224376</v>
      </c>
      <c r="AE90">
        <f t="shared" si="25"/>
        <v>55.740299999999998</v>
      </c>
      <c r="AF90">
        <f t="shared" si="25"/>
        <v>36.392400000000002</v>
      </c>
      <c r="AG90">
        <v>2.7999999999999701</v>
      </c>
      <c r="AH90">
        <v>1.3306739620000001</v>
      </c>
      <c r="AI90">
        <v>-0.31028202399999999</v>
      </c>
      <c r="AJ90">
        <v>-0.52001355000000005</v>
      </c>
      <c r="AK90">
        <v>-3.079224376</v>
      </c>
      <c r="AS90">
        <v>0.53968000000000005</v>
      </c>
      <c r="AT90">
        <v>-1.38249</v>
      </c>
      <c r="AU90">
        <v>3.4909999999999997E-2</v>
      </c>
      <c r="AW90">
        <v>0.42763000000000001</v>
      </c>
      <c r="AX90">
        <v>-1.51502</v>
      </c>
      <c r="AY90">
        <f t="shared" si="26"/>
        <v>0.16995175120000017</v>
      </c>
      <c r="AZ90">
        <f t="shared" si="27"/>
        <v>0.6381352941176468</v>
      </c>
      <c r="BA90">
        <f t="shared" si="28"/>
        <v>0.53834712802768159</v>
      </c>
      <c r="BB90">
        <f t="shared" si="29"/>
        <v>5.8249014295550161</v>
      </c>
      <c r="BD90">
        <f t="shared" si="30"/>
        <v>-0.3671830065359476</v>
      </c>
      <c r="BE90">
        <f t="shared" si="31"/>
        <v>-1.5648650519031131</v>
      </c>
      <c r="BF90">
        <f t="shared" si="32"/>
        <v>0.74779777431372985</v>
      </c>
      <c r="BG90">
        <f t="shared" si="33"/>
        <v>-8.6979993189165707</v>
      </c>
      <c r="BH90">
        <f t="shared" si="34"/>
        <v>-0.53697128399999994</v>
      </c>
      <c r="BI90">
        <f t="shared" si="35"/>
        <v>0.74779777431372985</v>
      </c>
    </row>
    <row r="91" spans="1:61">
      <c r="A91" s="1">
        <v>21.578082191780823</v>
      </c>
      <c r="B91" s="15" t="s">
        <v>40</v>
      </c>
      <c r="C91" s="21">
        <v>29439</v>
      </c>
      <c r="D91" s="17" t="s">
        <v>41</v>
      </c>
      <c r="E91" s="17">
        <f t="shared" si="18"/>
        <v>0</v>
      </c>
      <c r="F91" s="5">
        <v>20.3</v>
      </c>
      <c r="G91" s="7">
        <v>163</v>
      </c>
      <c r="H91" s="7">
        <v>81.5</v>
      </c>
      <c r="I91" s="7">
        <v>2000</v>
      </c>
      <c r="J91" s="7">
        <v>2500</v>
      </c>
      <c r="K91" s="9">
        <v>1</v>
      </c>
      <c r="L91">
        <f t="shared" si="19"/>
        <v>2</v>
      </c>
      <c r="M91" s="5">
        <v>30.674846625766872</v>
      </c>
      <c r="N91" s="18">
        <v>96</v>
      </c>
      <c r="O91" s="11">
        <v>0.36217611848265202</v>
      </c>
      <c r="P91" s="11">
        <v>0.56227099999999997</v>
      </c>
      <c r="Q91" s="12">
        <v>1041.6666666666667</v>
      </c>
      <c r="R91" s="12">
        <v>1302.0833333333335</v>
      </c>
      <c r="S91" s="7">
        <v>2500</v>
      </c>
      <c r="T91">
        <v>-0.15217</v>
      </c>
      <c r="U91">
        <v>2.0756700000000001</v>
      </c>
      <c r="V91">
        <f t="shared" si="20"/>
        <v>11.693141802700001</v>
      </c>
      <c r="W91">
        <f t="shared" si="21"/>
        <v>1.7619038599999999</v>
      </c>
      <c r="X91">
        <f t="shared" si="22"/>
        <v>-1.2738333333333327</v>
      </c>
      <c r="Y91">
        <f t="shared" si="23"/>
        <v>1.8603251533742347</v>
      </c>
      <c r="Z91">
        <f t="shared" si="24"/>
        <v>6.5445996451022586</v>
      </c>
      <c r="AA91">
        <v>11.693141799999999</v>
      </c>
      <c r="AB91">
        <v>1.0659050349999999</v>
      </c>
      <c r="AC91">
        <v>1.7619038600000001</v>
      </c>
      <c r="AD91">
        <v>6.5445996449999999</v>
      </c>
      <c r="AE91">
        <f t="shared" si="25"/>
        <v>48.478299999999997</v>
      </c>
      <c r="AF91">
        <f t="shared" si="25"/>
        <v>70.756699999999995</v>
      </c>
      <c r="AG91">
        <v>2.8999999999999702</v>
      </c>
      <c r="AH91">
        <v>11.693141799999999</v>
      </c>
      <c r="AI91">
        <v>1.0659050349999999</v>
      </c>
      <c r="AJ91">
        <v>1.7619038600000001</v>
      </c>
      <c r="AK91">
        <v>6.5445996449999999</v>
      </c>
      <c r="AS91">
        <v>0.13089999999999999</v>
      </c>
      <c r="AT91">
        <v>2.20241</v>
      </c>
      <c r="AU91">
        <v>-0.33668999999999999</v>
      </c>
      <c r="AW91">
        <v>-0.68979000000000001</v>
      </c>
      <c r="AX91">
        <v>1.7594099999999999</v>
      </c>
      <c r="AY91">
        <f t="shared" si="26"/>
        <v>5.3020245128999992</v>
      </c>
      <c r="AZ91">
        <f t="shared" si="27"/>
        <v>-0.90069374999999852</v>
      </c>
      <c r="BA91">
        <f t="shared" si="28"/>
        <v>1.0402554601226992</v>
      </c>
      <c r="BB91">
        <f t="shared" si="29"/>
        <v>3.4853732088496199</v>
      </c>
      <c r="BD91">
        <f t="shared" si="30"/>
        <v>-1.2738333333333327</v>
      </c>
      <c r="BE91">
        <f t="shared" si="31"/>
        <v>1.8603251533742347</v>
      </c>
      <c r="BF91">
        <f t="shared" si="32"/>
        <v>8.9716047576380458</v>
      </c>
      <c r="BG91">
        <f t="shared" si="33"/>
        <v>-8.6917845443210631</v>
      </c>
      <c r="BH91">
        <f t="shared" si="34"/>
        <v>-0.51092151159999999</v>
      </c>
      <c r="BI91">
        <f t="shared" si="35"/>
        <v>8.9716047576380458</v>
      </c>
    </row>
  </sheetData>
  <phoneticPr fontId="2" type="noConversion"/>
  <dataValidations count="1">
    <dataValidation allowBlank="1" showInputMessage="1" showErrorMessage="1" sqref="A2:A91 F2:F91 M2:M91"/>
  </dataValidations>
  <hyperlinks>
    <hyperlink ref="AF1" r:id="rId1" display="FF@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2019-06-05T03:00:34Z</dcterms:created>
  <dcterms:modified xsi:type="dcterms:W3CDTF">2019-06-05T03:01:59Z</dcterms:modified>
</cp:coreProperties>
</file>