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geningenur4-my.sharepoint.com/personal/linde_kampers_wur_nl/Documents/Articles and Planning Linde Kampers/Anaerobic Respiration/Data/ForPublication/"/>
    </mc:Choice>
  </mc:AlternateContent>
  <xr:revisionPtr revIDLastSave="36" documentId="11_9D6A03ECE580826E8EDB9F064D702FC3BA590D2B" xr6:coauthVersionLast="45" xr6:coauthVersionMax="45" xr10:uidLastSave="{971BD680-9229-480E-A043-0674962BCA8A}"/>
  <bookViews>
    <workbookView xWindow="-110" yWindow="-110" windowWidth="19420" windowHeight="10420" activeTab="1" xr2:uid="{00000000-000D-0000-FFFF-FFFF00000000}"/>
  </bookViews>
  <sheets>
    <sheet name="Survivalexp RAW 30May-..Jun" sheetId="1" r:id="rId1"/>
    <sheet name="Survivalexp result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14" i="1" l="1"/>
  <c r="AD215" i="1"/>
  <c r="AD216" i="1"/>
  <c r="AD217" i="1"/>
  <c r="AD218" i="1"/>
  <c r="AD219" i="1"/>
  <c r="AD220" i="1"/>
  <c r="AR98" i="1" l="1"/>
  <c r="AS98" i="1"/>
  <c r="AR99" i="1"/>
  <c r="AS99" i="1"/>
  <c r="AR100" i="1"/>
  <c r="AS100" i="1"/>
  <c r="AR101" i="1"/>
  <c r="AR102" i="1"/>
  <c r="AR103" i="1"/>
  <c r="AS103" i="1"/>
  <c r="AR104" i="1"/>
  <c r="AS104" i="1"/>
  <c r="AR105" i="1"/>
  <c r="AS105" i="1"/>
  <c r="AR106" i="1"/>
  <c r="AR107" i="1"/>
  <c r="AR108" i="1"/>
  <c r="AS108" i="1"/>
  <c r="AR109" i="1"/>
  <c r="AS109" i="1"/>
  <c r="AR110" i="1"/>
  <c r="AS110" i="1"/>
  <c r="AR111" i="1"/>
  <c r="AR113" i="1"/>
  <c r="AS113" i="1"/>
  <c r="AR114" i="1"/>
  <c r="AS114" i="1"/>
  <c r="AR115" i="1"/>
  <c r="AS115" i="1"/>
  <c r="AR116" i="1"/>
  <c r="AR117" i="1"/>
  <c r="AR118" i="1"/>
  <c r="AS118" i="1"/>
  <c r="AR119" i="1"/>
  <c r="AS119" i="1"/>
  <c r="AR120" i="1"/>
  <c r="AS120" i="1"/>
  <c r="AR121" i="1"/>
  <c r="AR122" i="1"/>
  <c r="AR123" i="1"/>
  <c r="AS123" i="1"/>
  <c r="AR124" i="1"/>
  <c r="AS124" i="1"/>
  <c r="AR125" i="1"/>
  <c r="AS125" i="1"/>
  <c r="AR126" i="1"/>
  <c r="AR127" i="1"/>
  <c r="AR128" i="1"/>
  <c r="AS128" i="1"/>
  <c r="AR129" i="1"/>
  <c r="AS129" i="1"/>
  <c r="AR130" i="1"/>
  <c r="AS130" i="1"/>
  <c r="AR131" i="1"/>
  <c r="AR132" i="1"/>
  <c r="AR133" i="1"/>
  <c r="AS133" i="1"/>
  <c r="AR134" i="1"/>
  <c r="AS134" i="1"/>
  <c r="AR135" i="1"/>
  <c r="AS135" i="1"/>
  <c r="AR136" i="1"/>
  <c r="AR137" i="1"/>
  <c r="AR112" i="1" l="1"/>
  <c r="X427" i="1"/>
  <c r="AE417" i="1"/>
  <c r="BG443" i="1"/>
  <c r="BG442" i="1"/>
  <c r="BG441" i="1"/>
  <c r="BF445" i="1" s="1"/>
  <c r="BG438" i="1"/>
  <c r="BG437" i="1"/>
  <c r="BG436" i="1"/>
  <c r="BF440" i="1" s="1"/>
  <c r="BG433" i="1"/>
  <c r="BG432" i="1"/>
  <c r="BG431" i="1"/>
  <c r="BF435" i="1" s="1"/>
  <c r="BG428" i="1"/>
  <c r="BG427" i="1"/>
  <c r="BG426" i="1"/>
  <c r="BF430" i="1" s="1"/>
  <c r="BG423" i="1"/>
  <c r="BG422" i="1"/>
  <c r="BG421" i="1"/>
  <c r="BF425" i="1" s="1"/>
  <c r="BG418" i="1"/>
  <c r="BG417" i="1"/>
  <c r="BG416" i="1"/>
  <c r="BF420" i="1" s="1"/>
  <c r="BG413" i="1"/>
  <c r="BG412" i="1"/>
  <c r="BG411" i="1"/>
  <c r="BF415" i="1" s="1"/>
  <c r="BG408" i="1"/>
  <c r="BG407" i="1"/>
  <c r="BG406" i="1"/>
  <c r="BF410" i="1" s="1"/>
  <c r="BG399" i="1"/>
  <c r="BG398" i="1"/>
  <c r="BG397" i="1"/>
  <c r="BF401" i="1" s="1"/>
  <c r="BG394" i="1"/>
  <c r="BG393" i="1"/>
  <c r="BG392" i="1"/>
  <c r="BF396" i="1" s="1"/>
  <c r="BG389" i="1"/>
  <c r="BG388" i="1"/>
  <c r="BG387" i="1"/>
  <c r="BF391" i="1" s="1"/>
  <c r="BG384" i="1"/>
  <c r="BG383" i="1"/>
  <c r="BG382" i="1"/>
  <c r="BF386" i="1" s="1"/>
  <c r="BG379" i="1"/>
  <c r="BG378" i="1"/>
  <c r="BG377" i="1"/>
  <c r="BF381" i="1" s="1"/>
  <c r="BG374" i="1"/>
  <c r="BG373" i="1"/>
  <c r="BG372" i="1"/>
  <c r="BF376" i="1" s="1"/>
  <c r="BG369" i="1"/>
  <c r="BG368" i="1"/>
  <c r="BG367" i="1"/>
  <c r="BF371" i="1" s="1"/>
  <c r="BG364" i="1"/>
  <c r="BG363" i="1"/>
  <c r="BG362" i="1"/>
  <c r="BF366" i="1" s="1"/>
  <c r="BG355" i="1"/>
  <c r="BG354" i="1"/>
  <c r="BG353" i="1"/>
  <c r="BF357" i="1" s="1"/>
  <c r="BG350" i="1"/>
  <c r="BG349" i="1"/>
  <c r="BG348" i="1"/>
  <c r="BF352" i="1" s="1"/>
  <c r="BG345" i="1"/>
  <c r="BG344" i="1"/>
  <c r="BG343" i="1"/>
  <c r="BF347" i="1" s="1"/>
  <c r="BG340" i="1"/>
  <c r="BG339" i="1"/>
  <c r="BG338" i="1"/>
  <c r="BF342" i="1" s="1"/>
  <c r="BG335" i="1"/>
  <c r="BG334" i="1"/>
  <c r="BG333" i="1"/>
  <c r="BF337" i="1" s="1"/>
  <c r="BG330" i="1"/>
  <c r="BG329" i="1"/>
  <c r="BG328" i="1"/>
  <c r="BF332" i="1" s="1"/>
  <c r="BG325" i="1"/>
  <c r="BG324" i="1"/>
  <c r="BG323" i="1"/>
  <c r="BF327" i="1" s="1"/>
  <c r="BG320" i="1"/>
  <c r="BG319" i="1"/>
  <c r="BG318" i="1"/>
  <c r="BF322" i="1" s="1"/>
  <c r="BG311" i="1"/>
  <c r="BG310" i="1"/>
  <c r="BG309" i="1"/>
  <c r="BF313" i="1" s="1"/>
  <c r="BG306" i="1"/>
  <c r="BG305" i="1"/>
  <c r="BG304" i="1"/>
  <c r="BF308" i="1" s="1"/>
  <c r="BG301" i="1"/>
  <c r="BG300" i="1"/>
  <c r="BG299" i="1"/>
  <c r="BF303" i="1" s="1"/>
  <c r="BG296" i="1"/>
  <c r="BG295" i="1"/>
  <c r="BG294" i="1"/>
  <c r="BF298" i="1" s="1"/>
  <c r="BG291" i="1"/>
  <c r="BG290" i="1"/>
  <c r="BG289" i="1"/>
  <c r="BF293" i="1" s="1"/>
  <c r="BG286" i="1"/>
  <c r="BG285" i="1"/>
  <c r="BG284" i="1"/>
  <c r="BF288" i="1" s="1"/>
  <c r="BG281" i="1"/>
  <c r="BG280" i="1"/>
  <c r="BG279" i="1"/>
  <c r="BF283" i="1" s="1"/>
  <c r="BG276" i="1"/>
  <c r="BG275" i="1"/>
  <c r="BG274" i="1"/>
  <c r="BF278" i="1" s="1"/>
  <c r="BG267" i="1"/>
  <c r="BG266" i="1"/>
  <c r="BG265" i="1"/>
  <c r="BF269" i="1" s="1"/>
  <c r="BG262" i="1"/>
  <c r="BG261" i="1"/>
  <c r="BG260" i="1"/>
  <c r="BF264" i="1" s="1"/>
  <c r="BG257" i="1"/>
  <c r="BG256" i="1"/>
  <c r="BG255" i="1"/>
  <c r="BF259" i="1" s="1"/>
  <c r="BG252" i="1"/>
  <c r="BG251" i="1"/>
  <c r="BG250" i="1"/>
  <c r="BF254" i="1" s="1"/>
  <c r="BG247" i="1"/>
  <c r="BG246" i="1"/>
  <c r="BG245" i="1"/>
  <c r="BF249" i="1" s="1"/>
  <c r="BG242" i="1"/>
  <c r="BG241" i="1"/>
  <c r="BG240" i="1"/>
  <c r="BF244" i="1" s="1"/>
  <c r="BG237" i="1"/>
  <c r="BG236" i="1"/>
  <c r="BG235" i="1"/>
  <c r="BF239" i="1" s="1"/>
  <c r="BG232" i="1"/>
  <c r="BG231" i="1"/>
  <c r="BG230" i="1"/>
  <c r="BF234" i="1" s="1"/>
  <c r="BG223" i="1"/>
  <c r="BG222" i="1"/>
  <c r="BG221" i="1"/>
  <c r="BF225" i="1" s="1"/>
  <c r="BG218" i="1"/>
  <c r="BG217" i="1"/>
  <c r="BG216" i="1"/>
  <c r="BF220" i="1" s="1"/>
  <c r="BG213" i="1"/>
  <c r="BG212" i="1"/>
  <c r="BG211" i="1"/>
  <c r="BF215" i="1" s="1"/>
  <c r="BG208" i="1"/>
  <c r="BG207" i="1"/>
  <c r="BG206" i="1"/>
  <c r="BF210" i="1" s="1"/>
  <c r="BG203" i="1"/>
  <c r="BG202" i="1"/>
  <c r="BF205" i="1" s="1"/>
  <c r="BG201" i="1"/>
  <c r="BG198" i="1"/>
  <c r="BG197" i="1"/>
  <c r="BG196" i="1"/>
  <c r="BF200" i="1" s="1"/>
  <c r="BG193" i="1"/>
  <c r="BG192" i="1"/>
  <c r="BG191" i="1"/>
  <c r="BF195" i="1" s="1"/>
  <c r="BG188" i="1"/>
  <c r="BG187" i="1"/>
  <c r="BG186" i="1"/>
  <c r="BF190" i="1" s="1"/>
  <c r="BG179" i="1"/>
  <c r="BG178" i="1"/>
  <c r="BG177" i="1"/>
  <c r="BF181" i="1" s="1"/>
  <c r="BG174" i="1"/>
  <c r="BG173" i="1"/>
  <c r="BG172" i="1"/>
  <c r="BF176" i="1" s="1"/>
  <c r="BG169" i="1"/>
  <c r="BG168" i="1"/>
  <c r="BG167" i="1"/>
  <c r="BF171" i="1" s="1"/>
  <c r="BG164" i="1"/>
  <c r="BG163" i="1"/>
  <c r="BG162" i="1"/>
  <c r="BF166" i="1" s="1"/>
  <c r="BG159" i="1"/>
  <c r="BG158" i="1"/>
  <c r="BG157" i="1"/>
  <c r="BF161" i="1" s="1"/>
  <c r="BG154" i="1"/>
  <c r="BG153" i="1"/>
  <c r="BG152" i="1"/>
  <c r="BF156" i="1" s="1"/>
  <c r="BG149" i="1"/>
  <c r="BG148" i="1"/>
  <c r="BG147" i="1"/>
  <c r="BF151" i="1" s="1"/>
  <c r="BG144" i="1"/>
  <c r="BG143" i="1"/>
  <c r="BG142" i="1"/>
  <c r="BF146" i="1" s="1"/>
  <c r="BG135" i="1"/>
  <c r="BG134" i="1"/>
  <c r="BG133" i="1"/>
  <c r="BF137" i="1" s="1"/>
  <c r="BG130" i="1"/>
  <c r="BG129" i="1"/>
  <c r="BG128" i="1"/>
  <c r="BF132" i="1" s="1"/>
  <c r="BG125" i="1"/>
  <c r="BG124" i="1"/>
  <c r="BG123" i="1"/>
  <c r="BF127" i="1" s="1"/>
  <c r="BG120" i="1"/>
  <c r="BG119" i="1"/>
  <c r="BG118" i="1"/>
  <c r="BF122" i="1" s="1"/>
  <c r="BG115" i="1"/>
  <c r="BG114" i="1"/>
  <c r="BG113" i="1"/>
  <c r="BF117" i="1" s="1"/>
  <c r="BG110" i="1"/>
  <c r="BG109" i="1"/>
  <c r="BG108" i="1"/>
  <c r="BF112" i="1" s="1"/>
  <c r="BG105" i="1"/>
  <c r="BG104" i="1"/>
  <c r="BG103" i="1"/>
  <c r="BF107" i="1" s="1"/>
  <c r="BG100" i="1"/>
  <c r="BG99" i="1"/>
  <c r="BG98" i="1"/>
  <c r="BF102" i="1" s="1"/>
  <c r="BG91" i="1"/>
  <c r="BG90" i="1"/>
  <c r="BG89" i="1"/>
  <c r="BF93" i="1" s="1"/>
  <c r="BG86" i="1"/>
  <c r="BG85" i="1"/>
  <c r="BG84" i="1"/>
  <c r="BF88" i="1" s="1"/>
  <c r="BG81" i="1"/>
  <c r="BG80" i="1"/>
  <c r="BG79" i="1"/>
  <c r="BF83" i="1" s="1"/>
  <c r="BG76" i="1"/>
  <c r="BG75" i="1"/>
  <c r="BG74" i="1"/>
  <c r="BF78" i="1" s="1"/>
  <c r="BG71" i="1"/>
  <c r="BG70" i="1"/>
  <c r="BG69" i="1"/>
  <c r="BF73" i="1" s="1"/>
  <c r="BG66" i="1"/>
  <c r="BG65" i="1"/>
  <c r="BG64" i="1"/>
  <c r="BF68" i="1" s="1"/>
  <c r="BG61" i="1"/>
  <c r="BG60" i="1"/>
  <c r="BG59" i="1"/>
  <c r="BF63" i="1" s="1"/>
  <c r="BG56" i="1"/>
  <c r="BG55" i="1"/>
  <c r="BG54" i="1"/>
  <c r="BF58" i="1" s="1"/>
  <c r="BG47" i="1"/>
  <c r="BG46" i="1"/>
  <c r="BG45" i="1"/>
  <c r="BF49" i="1" s="1"/>
  <c r="BG42" i="1"/>
  <c r="BG41" i="1"/>
  <c r="BG40" i="1"/>
  <c r="BF44" i="1" s="1"/>
  <c r="BG37" i="1"/>
  <c r="BG36" i="1"/>
  <c r="BG35" i="1"/>
  <c r="BF39" i="1" s="1"/>
  <c r="BG32" i="1"/>
  <c r="BG31" i="1"/>
  <c r="BG30" i="1"/>
  <c r="BF34" i="1" s="1"/>
  <c r="BG27" i="1"/>
  <c r="BG26" i="1"/>
  <c r="BG25" i="1"/>
  <c r="BF29" i="1" s="1"/>
  <c r="BG22" i="1"/>
  <c r="BG21" i="1"/>
  <c r="BG20" i="1"/>
  <c r="BF24" i="1" s="1"/>
  <c r="BG17" i="1"/>
  <c r="BG16" i="1"/>
  <c r="BG15" i="1"/>
  <c r="BF19" i="1" s="1"/>
  <c r="BG12" i="1"/>
  <c r="BG11" i="1"/>
  <c r="BG10" i="1"/>
  <c r="BF14" i="1" s="1"/>
  <c r="AZ443" i="1"/>
  <c r="AZ442" i="1"/>
  <c r="AZ441" i="1"/>
  <c r="AY445" i="1" s="1"/>
  <c r="AZ438" i="1"/>
  <c r="AZ437" i="1"/>
  <c r="AZ436" i="1"/>
  <c r="AY440" i="1" s="1"/>
  <c r="AZ433" i="1"/>
  <c r="AZ432" i="1"/>
  <c r="AZ431" i="1"/>
  <c r="AY435" i="1" s="1"/>
  <c r="AZ428" i="1"/>
  <c r="AZ427" i="1"/>
  <c r="AZ426" i="1"/>
  <c r="AY430" i="1" s="1"/>
  <c r="AZ423" i="1"/>
  <c r="AZ422" i="1"/>
  <c r="AZ421" i="1"/>
  <c r="AY425" i="1" s="1"/>
  <c r="AZ418" i="1"/>
  <c r="AZ417" i="1"/>
  <c r="AZ416" i="1"/>
  <c r="AY420" i="1" s="1"/>
  <c r="AZ413" i="1"/>
  <c r="AZ412" i="1"/>
  <c r="AZ411" i="1"/>
  <c r="AY415" i="1" s="1"/>
  <c r="AZ408" i="1"/>
  <c r="AZ407" i="1"/>
  <c r="AZ406" i="1"/>
  <c r="AY410" i="1" s="1"/>
  <c r="AZ399" i="1"/>
  <c r="AZ398" i="1"/>
  <c r="AZ397" i="1"/>
  <c r="AY401" i="1" s="1"/>
  <c r="AZ394" i="1"/>
  <c r="AZ393" i="1"/>
  <c r="AZ392" i="1"/>
  <c r="AY396" i="1" s="1"/>
  <c r="AZ389" i="1"/>
  <c r="AZ388" i="1"/>
  <c r="AZ387" i="1"/>
  <c r="AY391" i="1" s="1"/>
  <c r="AZ384" i="1"/>
  <c r="AZ383" i="1"/>
  <c r="AZ382" i="1"/>
  <c r="AY386" i="1" s="1"/>
  <c r="AZ379" i="1"/>
  <c r="AZ378" i="1"/>
  <c r="AZ377" i="1"/>
  <c r="AY381" i="1" s="1"/>
  <c r="AZ374" i="1"/>
  <c r="AZ373" i="1"/>
  <c r="AZ372" i="1"/>
  <c r="AY376" i="1" s="1"/>
  <c r="AZ369" i="1"/>
  <c r="AZ368" i="1"/>
  <c r="AZ367" i="1"/>
  <c r="AY371" i="1" s="1"/>
  <c r="AZ364" i="1"/>
  <c r="AZ363" i="1"/>
  <c r="AZ362" i="1"/>
  <c r="AY366" i="1" s="1"/>
  <c r="AZ355" i="1"/>
  <c r="AZ354" i="1"/>
  <c r="AZ353" i="1"/>
  <c r="AY357" i="1" s="1"/>
  <c r="AZ350" i="1"/>
  <c r="AZ349" i="1"/>
  <c r="AZ348" i="1"/>
  <c r="AY352" i="1" s="1"/>
  <c r="AZ345" i="1"/>
  <c r="AZ344" i="1"/>
  <c r="AZ343" i="1"/>
  <c r="AY347" i="1" s="1"/>
  <c r="AZ340" i="1"/>
  <c r="AZ339" i="1"/>
  <c r="AZ338" i="1"/>
  <c r="AY342" i="1" s="1"/>
  <c r="AZ335" i="1"/>
  <c r="AZ334" i="1"/>
  <c r="AZ333" i="1"/>
  <c r="AY337" i="1" s="1"/>
  <c r="AZ330" i="1"/>
  <c r="AZ329" i="1"/>
  <c r="AZ328" i="1"/>
  <c r="AY332" i="1" s="1"/>
  <c r="AZ325" i="1"/>
  <c r="AZ324" i="1"/>
  <c r="AZ323" i="1"/>
  <c r="AY327" i="1" s="1"/>
  <c r="AZ320" i="1"/>
  <c r="AZ319" i="1"/>
  <c r="AZ318" i="1"/>
  <c r="AY322" i="1" s="1"/>
  <c r="AZ311" i="1"/>
  <c r="AZ310" i="1"/>
  <c r="AZ309" i="1"/>
  <c r="AY313" i="1" s="1"/>
  <c r="AZ306" i="1"/>
  <c r="AZ305" i="1"/>
  <c r="AZ304" i="1"/>
  <c r="AY308" i="1" s="1"/>
  <c r="AZ301" i="1"/>
  <c r="AZ300" i="1"/>
  <c r="AZ299" i="1"/>
  <c r="AY303" i="1" s="1"/>
  <c r="AZ296" i="1"/>
  <c r="AZ295" i="1"/>
  <c r="AZ294" i="1"/>
  <c r="AY298" i="1" s="1"/>
  <c r="AZ291" i="1"/>
  <c r="AZ290" i="1"/>
  <c r="AZ289" i="1"/>
  <c r="AY293" i="1" s="1"/>
  <c r="AZ286" i="1"/>
  <c r="AZ285" i="1"/>
  <c r="AZ284" i="1"/>
  <c r="AY288" i="1" s="1"/>
  <c r="AZ281" i="1"/>
  <c r="AZ280" i="1"/>
  <c r="AZ279" i="1"/>
  <c r="AY283" i="1" s="1"/>
  <c r="AZ276" i="1"/>
  <c r="AZ275" i="1"/>
  <c r="AZ274" i="1"/>
  <c r="AY278" i="1" s="1"/>
  <c r="AZ267" i="1"/>
  <c r="AZ266" i="1"/>
  <c r="AZ265" i="1"/>
  <c r="AY269" i="1" s="1"/>
  <c r="AZ262" i="1"/>
  <c r="AZ261" i="1"/>
  <c r="AZ260" i="1"/>
  <c r="AY264" i="1" s="1"/>
  <c r="AZ257" i="1"/>
  <c r="AZ256" i="1"/>
  <c r="AZ255" i="1"/>
  <c r="AY259" i="1" s="1"/>
  <c r="AZ252" i="1"/>
  <c r="AZ251" i="1"/>
  <c r="AZ250" i="1"/>
  <c r="AY254" i="1" s="1"/>
  <c r="AZ247" i="1"/>
  <c r="AZ246" i="1"/>
  <c r="AZ245" i="1"/>
  <c r="AY249" i="1" s="1"/>
  <c r="AZ242" i="1"/>
  <c r="AZ241" i="1"/>
  <c r="AZ240" i="1"/>
  <c r="AY244" i="1" s="1"/>
  <c r="AZ237" i="1"/>
  <c r="AZ236" i="1"/>
  <c r="AZ235" i="1"/>
  <c r="AY239" i="1" s="1"/>
  <c r="AZ232" i="1"/>
  <c r="AZ231" i="1"/>
  <c r="AZ230" i="1"/>
  <c r="AY234" i="1" s="1"/>
  <c r="AZ223" i="1"/>
  <c r="AZ222" i="1"/>
  <c r="AZ221" i="1"/>
  <c r="AY225" i="1" s="1"/>
  <c r="AZ218" i="1"/>
  <c r="AZ217" i="1"/>
  <c r="AZ216" i="1"/>
  <c r="AY220" i="1" s="1"/>
  <c r="AZ213" i="1"/>
  <c r="AZ212" i="1"/>
  <c r="AZ211" i="1"/>
  <c r="AY215" i="1" s="1"/>
  <c r="AZ208" i="1"/>
  <c r="AZ207" i="1"/>
  <c r="AZ206" i="1"/>
  <c r="AY210" i="1" s="1"/>
  <c r="AZ203" i="1"/>
  <c r="AZ202" i="1"/>
  <c r="AY205" i="1" s="1"/>
  <c r="AZ201" i="1"/>
  <c r="AZ198" i="1"/>
  <c r="AZ197" i="1"/>
  <c r="AZ196" i="1"/>
  <c r="AY200" i="1" s="1"/>
  <c r="AZ193" i="1"/>
  <c r="AZ192" i="1"/>
  <c r="AZ191" i="1"/>
  <c r="AY195" i="1" s="1"/>
  <c r="AZ188" i="1"/>
  <c r="AZ187" i="1"/>
  <c r="AZ186" i="1"/>
  <c r="AY190" i="1" s="1"/>
  <c r="AZ179" i="1"/>
  <c r="AZ178" i="1"/>
  <c r="AZ177" i="1"/>
  <c r="AY181" i="1" s="1"/>
  <c r="AZ174" i="1"/>
  <c r="AZ173" i="1"/>
  <c r="AZ172" i="1"/>
  <c r="AY176" i="1" s="1"/>
  <c r="AZ169" i="1"/>
  <c r="AZ168" i="1"/>
  <c r="AZ167" i="1"/>
  <c r="AY171" i="1" s="1"/>
  <c r="AZ164" i="1"/>
  <c r="AZ163" i="1"/>
  <c r="AZ162" i="1"/>
  <c r="AY166" i="1" s="1"/>
  <c r="AZ159" i="1"/>
  <c r="AZ158" i="1"/>
  <c r="AZ157" i="1"/>
  <c r="AY161" i="1" s="1"/>
  <c r="AZ154" i="1"/>
  <c r="AZ153" i="1"/>
  <c r="AZ152" i="1"/>
  <c r="AY156" i="1" s="1"/>
  <c r="AZ149" i="1"/>
  <c r="AZ148" i="1"/>
  <c r="AZ147" i="1"/>
  <c r="AY151" i="1" s="1"/>
  <c r="AZ144" i="1"/>
  <c r="AZ143" i="1"/>
  <c r="AZ142" i="1"/>
  <c r="AY146" i="1" s="1"/>
  <c r="AZ135" i="1"/>
  <c r="AZ134" i="1"/>
  <c r="AZ133" i="1"/>
  <c r="AY137" i="1" s="1"/>
  <c r="AZ130" i="1"/>
  <c r="AZ129" i="1"/>
  <c r="AZ128" i="1"/>
  <c r="AY132" i="1" s="1"/>
  <c r="AZ125" i="1"/>
  <c r="AZ124" i="1"/>
  <c r="AZ123" i="1"/>
  <c r="AY127" i="1" s="1"/>
  <c r="AZ120" i="1"/>
  <c r="AZ119" i="1"/>
  <c r="AZ118" i="1"/>
  <c r="AY122" i="1" s="1"/>
  <c r="AZ115" i="1"/>
  <c r="AZ114" i="1"/>
  <c r="AZ113" i="1"/>
  <c r="AY117" i="1" s="1"/>
  <c r="AZ110" i="1"/>
  <c r="AZ109" i="1"/>
  <c r="AZ108" i="1"/>
  <c r="AY112" i="1" s="1"/>
  <c r="AZ105" i="1"/>
  <c r="AZ104" i="1"/>
  <c r="AZ103" i="1"/>
  <c r="AY107" i="1" s="1"/>
  <c r="AZ100" i="1"/>
  <c r="AZ99" i="1"/>
  <c r="AZ98" i="1"/>
  <c r="AY102" i="1" s="1"/>
  <c r="AZ91" i="1"/>
  <c r="AZ90" i="1"/>
  <c r="AZ89" i="1"/>
  <c r="AY93" i="1" s="1"/>
  <c r="AZ86" i="1"/>
  <c r="AZ85" i="1"/>
  <c r="AZ84" i="1"/>
  <c r="AY88" i="1" s="1"/>
  <c r="AZ81" i="1"/>
  <c r="AZ80" i="1"/>
  <c r="AZ79" i="1"/>
  <c r="AY83" i="1" s="1"/>
  <c r="AZ76" i="1"/>
  <c r="AZ75" i="1"/>
  <c r="AZ74" i="1"/>
  <c r="AY78" i="1" s="1"/>
  <c r="AZ71" i="1"/>
  <c r="AZ70" i="1"/>
  <c r="AZ69" i="1"/>
  <c r="AY73" i="1" s="1"/>
  <c r="AZ66" i="1"/>
  <c r="AZ65" i="1"/>
  <c r="AZ64" i="1"/>
  <c r="AY68" i="1" s="1"/>
  <c r="AZ61" i="1"/>
  <c r="AZ60" i="1"/>
  <c r="AZ59" i="1"/>
  <c r="AY63" i="1" s="1"/>
  <c r="AZ56" i="1"/>
  <c r="AZ55" i="1"/>
  <c r="AZ54" i="1"/>
  <c r="AY58" i="1" s="1"/>
  <c r="AZ47" i="1"/>
  <c r="AZ46" i="1"/>
  <c r="AZ45" i="1"/>
  <c r="AY49" i="1" s="1"/>
  <c r="AZ42" i="1"/>
  <c r="AZ41" i="1"/>
  <c r="AZ40" i="1"/>
  <c r="AY44" i="1" s="1"/>
  <c r="AZ37" i="1"/>
  <c r="AZ36" i="1"/>
  <c r="AZ35" i="1"/>
  <c r="AY39" i="1" s="1"/>
  <c r="AZ32" i="1"/>
  <c r="AZ31" i="1"/>
  <c r="AZ30" i="1"/>
  <c r="AY34" i="1" s="1"/>
  <c r="AZ27" i="1"/>
  <c r="AZ26" i="1"/>
  <c r="AZ25" i="1"/>
  <c r="AY29" i="1" s="1"/>
  <c r="AZ22" i="1"/>
  <c r="AZ21" i="1"/>
  <c r="AZ20" i="1"/>
  <c r="AY24" i="1" s="1"/>
  <c r="AZ17" i="1"/>
  <c r="AZ16" i="1"/>
  <c r="AZ15" i="1"/>
  <c r="AY19" i="1" s="1"/>
  <c r="AZ12" i="1"/>
  <c r="AZ11" i="1"/>
  <c r="AZ10" i="1"/>
  <c r="AY14" i="1" s="1"/>
  <c r="AS443" i="1"/>
  <c r="AS442" i="1"/>
  <c r="AS441" i="1"/>
  <c r="AR445" i="1" s="1"/>
  <c r="AS438" i="1"/>
  <c r="AS437" i="1"/>
  <c r="AS436" i="1"/>
  <c r="AR440" i="1" s="1"/>
  <c r="AS433" i="1"/>
  <c r="AS432" i="1"/>
  <c r="AS431" i="1"/>
  <c r="AR435" i="1" s="1"/>
  <c r="AS428" i="1"/>
  <c r="AS427" i="1"/>
  <c r="AS426" i="1"/>
  <c r="AR430" i="1" s="1"/>
  <c r="AS423" i="1"/>
  <c r="AS422" i="1"/>
  <c r="AS421" i="1"/>
  <c r="AR425" i="1" s="1"/>
  <c r="AS418" i="1"/>
  <c r="AS417" i="1"/>
  <c r="AS416" i="1"/>
  <c r="AR420" i="1" s="1"/>
  <c r="AS413" i="1"/>
  <c r="AS412" i="1"/>
  <c r="AS411" i="1"/>
  <c r="AR415" i="1" s="1"/>
  <c r="AS408" i="1"/>
  <c r="AS407" i="1"/>
  <c r="AS406" i="1"/>
  <c r="AR410" i="1" s="1"/>
  <c r="AS399" i="1"/>
  <c r="AS398" i="1"/>
  <c r="AS397" i="1"/>
  <c r="AR401" i="1" s="1"/>
  <c r="AS394" i="1"/>
  <c r="AS393" i="1"/>
  <c r="AS392" i="1"/>
  <c r="AR396" i="1" s="1"/>
  <c r="AS389" i="1"/>
  <c r="AS388" i="1"/>
  <c r="AS387" i="1"/>
  <c r="AR391" i="1" s="1"/>
  <c r="AS384" i="1"/>
  <c r="AS383" i="1"/>
  <c r="AS382" i="1"/>
  <c r="AR386" i="1" s="1"/>
  <c r="AS379" i="1"/>
  <c r="AS378" i="1"/>
  <c r="AS377" i="1"/>
  <c r="AR381" i="1" s="1"/>
  <c r="AS374" i="1"/>
  <c r="AS373" i="1"/>
  <c r="AS372" i="1"/>
  <c r="AR376" i="1" s="1"/>
  <c r="AS369" i="1"/>
  <c r="AS368" i="1"/>
  <c r="AS367" i="1"/>
  <c r="AR371" i="1" s="1"/>
  <c r="AS364" i="1"/>
  <c r="AS363" i="1"/>
  <c r="AS362" i="1"/>
  <c r="AR366" i="1" s="1"/>
  <c r="AS355" i="1"/>
  <c r="AS354" i="1"/>
  <c r="AS353" i="1"/>
  <c r="AR357" i="1" s="1"/>
  <c r="AS350" i="1"/>
  <c r="AS349" i="1"/>
  <c r="AS348" i="1"/>
  <c r="AR352" i="1" s="1"/>
  <c r="AS345" i="1"/>
  <c r="AS344" i="1"/>
  <c r="AS343" i="1"/>
  <c r="AR347" i="1" s="1"/>
  <c r="AS340" i="1"/>
  <c r="AS339" i="1"/>
  <c r="AS338" i="1"/>
  <c r="AR342" i="1" s="1"/>
  <c r="AS335" i="1"/>
  <c r="AS334" i="1"/>
  <c r="AS333" i="1"/>
  <c r="AR337" i="1" s="1"/>
  <c r="AS330" i="1"/>
  <c r="AS329" i="1"/>
  <c r="AS328" i="1"/>
  <c r="AR332" i="1" s="1"/>
  <c r="AS325" i="1"/>
  <c r="AS324" i="1"/>
  <c r="AS323" i="1"/>
  <c r="AR327" i="1" s="1"/>
  <c r="AS320" i="1"/>
  <c r="AS319" i="1"/>
  <c r="AS318" i="1"/>
  <c r="AR322" i="1" s="1"/>
  <c r="AS311" i="1"/>
  <c r="AS310" i="1"/>
  <c r="AS309" i="1"/>
  <c r="AR313" i="1" s="1"/>
  <c r="AS306" i="1"/>
  <c r="AS305" i="1"/>
  <c r="AS304" i="1"/>
  <c r="AR308" i="1" s="1"/>
  <c r="AS301" i="1"/>
  <c r="AS300" i="1"/>
  <c r="AS299" i="1"/>
  <c r="AR303" i="1" s="1"/>
  <c r="AS296" i="1"/>
  <c r="AS295" i="1"/>
  <c r="AS294" i="1"/>
  <c r="AR298" i="1" s="1"/>
  <c r="AS291" i="1"/>
  <c r="AS290" i="1"/>
  <c r="AS289" i="1"/>
  <c r="AR293" i="1" s="1"/>
  <c r="AS286" i="1"/>
  <c r="AS285" i="1"/>
  <c r="AS284" i="1"/>
  <c r="AR288" i="1" s="1"/>
  <c r="AS281" i="1"/>
  <c r="AS280" i="1"/>
  <c r="AS279" i="1"/>
  <c r="AR283" i="1" s="1"/>
  <c r="AS276" i="1"/>
  <c r="AS275" i="1"/>
  <c r="AS274" i="1"/>
  <c r="AR278" i="1" s="1"/>
  <c r="AS267" i="1"/>
  <c r="AS266" i="1"/>
  <c r="AS265" i="1"/>
  <c r="AR269" i="1" s="1"/>
  <c r="AS262" i="1"/>
  <c r="AS261" i="1"/>
  <c r="AS260" i="1"/>
  <c r="AR264" i="1" s="1"/>
  <c r="AS257" i="1"/>
  <c r="AS256" i="1"/>
  <c r="AS255" i="1"/>
  <c r="AR259" i="1" s="1"/>
  <c r="AS252" i="1"/>
  <c r="AS251" i="1"/>
  <c r="AS250" i="1"/>
  <c r="AR254" i="1" s="1"/>
  <c r="AS247" i="1"/>
  <c r="AS246" i="1"/>
  <c r="AS245" i="1"/>
  <c r="AR249" i="1" s="1"/>
  <c r="AS242" i="1"/>
  <c r="AS241" i="1"/>
  <c r="AS240" i="1"/>
  <c r="AR244" i="1" s="1"/>
  <c r="AS237" i="1"/>
  <c r="AS236" i="1"/>
  <c r="AS235" i="1"/>
  <c r="AR239" i="1" s="1"/>
  <c r="AS232" i="1"/>
  <c r="AS231" i="1"/>
  <c r="AS230" i="1"/>
  <c r="AR234" i="1" s="1"/>
  <c r="AS223" i="1"/>
  <c r="AS222" i="1"/>
  <c r="AS221" i="1"/>
  <c r="AR225" i="1" s="1"/>
  <c r="AS218" i="1"/>
  <c r="AS217" i="1"/>
  <c r="AS216" i="1"/>
  <c r="AR220" i="1" s="1"/>
  <c r="AS213" i="1"/>
  <c r="AS212" i="1"/>
  <c r="AS211" i="1"/>
  <c r="AR215" i="1" s="1"/>
  <c r="AS208" i="1"/>
  <c r="AS207" i="1"/>
  <c r="AS206" i="1"/>
  <c r="AR210" i="1" s="1"/>
  <c r="AS203" i="1"/>
  <c r="AS202" i="1"/>
  <c r="AR205" i="1" s="1"/>
  <c r="AS201" i="1"/>
  <c r="AS198" i="1"/>
  <c r="AS197" i="1"/>
  <c r="AS196" i="1"/>
  <c r="AR200" i="1" s="1"/>
  <c r="AS193" i="1"/>
  <c r="AS192" i="1"/>
  <c r="AS191" i="1"/>
  <c r="AR195" i="1" s="1"/>
  <c r="AS188" i="1"/>
  <c r="AS187" i="1"/>
  <c r="AS186" i="1"/>
  <c r="AR190" i="1" s="1"/>
  <c r="AS179" i="1"/>
  <c r="AS178" i="1"/>
  <c r="AS177" i="1"/>
  <c r="AR181" i="1" s="1"/>
  <c r="AS174" i="1"/>
  <c r="AS173" i="1"/>
  <c r="AS172" i="1"/>
  <c r="AR176" i="1" s="1"/>
  <c r="AS169" i="1"/>
  <c r="AS168" i="1"/>
  <c r="AS167" i="1"/>
  <c r="AR171" i="1" s="1"/>
  <c r="AS164" i="1"/>
  <c r="AS163" i="1"/>
  <c r="AS162" i="1"/>
  <c r="AR166" i="1" s="1"/>
  <c r="AS159" i="1"/>
  <c r="AS158" i="1"/>
  <c r="AS157" i="1"/>
  <c r="AR161" i="1" s="1"/>
  <c r="AS154" i="1"/>
  <c r="AS153" i="1"/>
  <c r="AS152" i="1"/>
  <c r="AR156" i="1" s="1"/>
  <c r="AS149" i="1"/>
  <c r="AS148" i="1"/>
  <c r="AS147" i="1"/>
  <c r="AR151" i="1" s="1"/>
  <c r="AS144" i="1"/>
  <c r="AS143" i="1"/>
  <c r="AS142" i="1"/>
  <c r="AR146" i="1" s="1"/>
  <c r="AS91" i="1"/>
  <c r="AS90" i="1"/>
  <c r="AS89" i="1"/>
  <c r="AR93" i="1" s="1"/>
  <c r="AS86" i="1"/>
  <c r="AS85" i="1"/>
  <c r="AS84" i="1"/>
  <c r="AR88" i="1" s="1"/>
  <c r="AS81" i="1"/>
  <c r="AS80" i="1"/>
  <c r="AS79" i="1"/>
  <c r="AR83" i="1" s="1"/>
  <c r="AS76" i="1"/>
  <c r="AS75" i="1"/>
  <c r="AS74" i="1"/>
  <c r="AR78" i="1" s="1"/>
  <c r="AS71" i="1"/>
  <c r="AS70" i="1"/>
  <c r="AS69" i="1"/>
  <c r="AR73" i="1" s="1"/>
  <c r="AS66" i="1"/>
  <c r="AS65" i="1"/>
  <c r="AS64" i="1"/>
  <c r="AR68" i="1" s="1"/>
  <c r="AS61" i="1"/>
  <c r="AS60" i="1"/>
  <c r="AS59" i="1"/>
  <c r="AR63" i="1" s="1"/>
  <c r="S14" i="2" s="1"/>
  <c r="AS56" i="1"/>
  <c r="AS55" i="1"/>
  <c r="AS54" i="1"/>
  <c r="AR58" i="1" s="1"/>
  <c r="AS47" i="1"/>
  <c r="AS46" i="1"/>
  <c r="AS45" i="1"/>
  <c r="AR49" i="1" s="1"/>
  <c r="AS42" i="1"/>
  <c r="AS41" i="1"/>
  <c r="AS40" i="1"/>
  <c r="AR44" i="1" s="1"/>
  <c r="AS37" i="1"/>
  <c r="AS36" i="1"/>
  <c r="AS35" i="1"/>
  <c r="AR39" i="1" s="1"/>
  <c r="AS32" i="1"/>
  <c r="AS31" i="1"/>
  <c r="AS30" i="1"/>
  <c r="AR34" i="1" s="1"/>
  <c r="AS27" i="1"/>
  <c r="AS26" i="1"/>
  <c r="AS25" i="1"/>
  <c r="AR29" i="1" s="1"/>
  <c r="AS22" i="1"/>
  <c r="AS21" i="1"/>
  <c r="AS20" i="1"/>
  <c r="AR24" i="1" s="1"/>
  <c r="AS17" i="1"/>
  <c r="AS16" i="1"/>
  <c r="AS15" i="1"/>
  <c r="AR19" i="1" s="1"/>
  <c r="AS12" i="1"/>
  <c r="AS11" i="1"/>
  <c r="AS10" i="1"/>
  <c r="AR14" i="1" s="1"/>
  <c r="AL443" i="1"/>
  <c r="AL442" i="1"/>
  <c r="AL441" i="1"/>
  <c r="AK445" i="1" s="1"/>
  <c r="AL438" i="1"/>
  <c r="AL437" i="1"/>
  <c r="AL436" i="1"/>
  <c r="AK440" i="1" s="1"/>
  <c r="AL433" i="1"/>
  <c r="AL432" i="1"/>
  <c r="AL431" i="1"/>
  <c r="AK435" i="1" s="1"/>
  <c r="AL428" i="1"/>
  <c r="AL427" i="1"/>
  <c r="AL426" i="1"/>
  <c r="AK430" i="1" s="1"/>
  <c r="AL423" i="1"/>
  <c r="AL422" i="1"/>
  <c r="AL421" i="1"/>
  <c r="AK425" i="1" s="1"/>
  <c r="AL418" i="1"/>
  <c r="AL417" i="1"/>
  <c r="AL416" i="1"/>
  <c r="AK420" i="1" s="1"/>
  <c r="AL413" i="1"/>
  <c r="AL412" i="1"/>
  <c r="AL411" i="1"/>
  <c r="AK415" i="1" s="1"/>
  <c r="AL408" i="1"/>
  <c r="AL407" i="1"/>
  <c r="AL406" i="1"/>
  <c r="AK410" i="1" s="1"/>
  <c r="AL399" i="1"/>
  <c r="AL398" i="1"/>
  <c r="AL397" i="1"/>
  <c r="AK401" i="1" s="1"/>
  <c r="AL394" i="1"/>
  <c r="AL393" i="1"/>
  <c r="AL392" i="1"/>
  <c r="AK396" i="1" s="1"/>
  <c r="AL389" i="1"/>
  <c r="AL388" i="1"/>
  <c r="AL387" i="1"/>
  <c r="AK391" i="1" s="1"/>
  <c r="AL384" i="1"/>
  <c r="AL383" i="1"/>
  <c r="AL382" i="1"/>
  <c r="AK386" i="1" s="1"/>
  <c r="AL379" i="1"/>
  <c r="AL378" i="1"/>
  <c r="AL377" i="1"/>
  <c r="AK381" i="1" s="1"/>
  <c r="AL374" i="1"/>
  <c r="AL373" i="1"/>
  <c r="AL372" i="1"/>
  <c r="AK376" i="1" s="1"/>
  <c r="AL369" i="1"/>
  <c r="AL368" i="1"/>
  <c r="AL367" i="1"/>
  <c r="AK371" i="1" s="1"/>
  <c r="AL364" i="1"/>
  <c r="AL363" i="1"/>
  <c r="AL362" i="1"/>
  <c r="AK366" i="1" s="1"/>
  <c r="AL355" i="1"/>
  <c r="AL354" i="1"/>
  <c r="AL353" i="1"/>
  <c r="AK357" i="1" s="1"/>
  <c r="AL350" i="1"/>
  <c r="AL349" i="1"/>
  <c r="AL348" i="1"/>
  <c r="AK352" i="1" s="1"/>
  <c r="AL345" i="1"/>
  <c r="AL344" i="1"/>
  <c r="AL343" i="1"/>
  <c r="AK347" i="1" s="1"/>
  <c r="AL340" i="1"/>
  <c r="AL339" i="1"/>
  <c r="AL338" i="1"/>
  <c r="AK342" i="1" s="1"/>
  <c r="AL335" i="1"/>
  <c r="AL334" i="1"/>
  <c r="AL333" i="1"/>
  <c r="AK337" i="1" s="1"/>
  <c r="AL330" i="1"/>
  <c r="AL329" i="1"/>
  <c r="AL328" i="1"/>
  <c r="AK332" i="1" s="1"/>
  <c r="AL325" i="1"/>
  <c r="AL324" i="1"/>
  <c r="AL323" i="1"/>
  <c r="AK327" i="1" s="1"/>
  <c r="AL320" i="1"/>
  <c r="AL319" i="1"/>
  <c r="AL318" i="1"/>
  <c r="AK322" i="1" s="1"/>
  <c r="AL311" i="1"/>
  <c r="AL310" i="1"/>
  <c r="AL309" i="1"/>
  <c r="AK313" i="1" s="1"/>
  <c r="AL306" i="1"/>
  <c r="AL305" i="1"/>
  <c r="AL304" i="1"/>
  <c r="AK308" i="1" s="1"/>
  <c r="AL301" i="1"/>
  <c r="AL300" i="1"/>
  <c r="AL299" i="1"/>
  <c r="AK303" i="1" s="1"/>
  <c r="AL296" i="1"/>
  <c r="AL295" i="1"/>
  <c r="AL294" i="1"/>
  <c r="AK298" i="1" s="1"/>
  <c r="AL291" i="1"/>
  <c r="AL290" i="1"/>
  <c r="AL289" i="1"/>
  <c r="AK293" i="1" s="1"/>
  <c r="AL286" i="1"/>
  <c r="AL285" i="1"/>
  <c r="AL284" i="1"/>
  <c r="AK288" i="1" s="1"/>
  <c r="AL281" i="1"/>
  <c r="AL280" i="1"/>
  <c r="AL279" i="1"/>
  <c r="AK283" i="1" s="1"/>
  <c r="AL276" i="1"/>
  <c r="AL275" i="1"/>
  <c r="AL274" i="1"/>
  <c r="AK278" i="1" s="1"/>
  <c r="AL267" i="1"/>
  <c r="AL266" i="1"/>
  <c r="AL265" i="1"/>
  <c r="AK269" i="1" s="1"/>
  <c r="AL262" i="1"/>
  <c r="AL261" i="1"/>
  <c r="AL260" i="1"/>
  <c r="AK264" i="1" s="1"/>
  <c r="AL257" i="1"/>
  <c r="AL256" i="1"/>
  <c r="AL255" i="1"/>
  <c r="AK259" i="1" s="1"/>
  <c r="AL252" i="1"/>
  <c r="AL251" i="1"/>
  <c r="AL250" i="1"/>
  <c r="AK254" i="1" s="1"/>
  <c r="AL247" i="1"/>
  <c r="AL246" i="1"/>
  <c r="AL245" i="1"/>
  <c r="AK249" i="1" s="1"/>
  <c r="AL242" i="1"/>
  <c r="AL241" i="1"/>
  <c r="AL240" i="1"/>
  <c r="AK244" i="1" s="1"/>
  <c r="AL237" i="1"/>
  <c r="AL236" i="1"/>
  <c r="AL235" i="1"/>
  <c r="AK239" i="1" s="1"/>
  <c r="AL232" i="1"/>
  <c r="AL231" i="1"/>
  <c r="AL230" i="1"/>
  <c r="AK234" i="1" s="1"/>
  <c r="AL223" i="1"/>
  <c r="AL222" i="1"/>
  <c r="AL221" i="1"/>
  <c r="AK225" i="1" s="1"/>
  <c r="AL218" i="1"/>
  <c r="AL217" i="1"/>
  <c r="AL216" i="1"/>
  <c r="AK220" i="1" s="1"/>
  <c r="AL213" i="1"/>
  <c r="AL212" i="1"/>
  <c r="AL211" i="1"/>
  <c r="AK215" i="1" s="1"/>
  <c r="AL208" i="1"/>
  <c r="AL207" i="1"/>
  <c r="AL206" i="1"/>
  <c r="AK210" i="1" s="1"/>
  <c r="AL203" i="1"/>
  <c r="AL202" i="1"/>
  <c r="AK205" i="1" s="1"/>
  <c r="AL201" i="1"/>
  <c r="AL198" i="1"/>
  <c r="AL197" i="1"/>
  <c r="AL196" i="1"/>
  <c r="AK200" i="1" s="1"/>
  <c r="AL193" i="1"/>
  <c r="AL192" i="1"/>
  <c r="AL191" i="1"/>
  <c r="AK195" i="1" s="1"/>
  <c r="AL188" i="1"/>
  <c r="AL187" i="1"/>
  <c r="AL186" i="1"/>
  <c r="AK190" i="1" s="1"/>
  <c r="AL179" i="1"/>
  <c r="AL178" i="1"/>
  <c r="AL177" i="1"/>
  <c r="AK181" i="1" s="1"/>
  <c r="AL174" i="1"/>
  <c r="AL173" i="1"/>
  <c r="AL172" i="1"/>
  <c r="AK176" i="1" s="1"/>
  <c r="AL169" i="1"/>
  <c r="AL168" i="1"/>
  <c r="AL167" i="1"/>
  <c r="AK171" i="1" s="1"/>
  <c r="AL164" i="1"/>
  <c r="AL163" i="1"/>
  <c r="AL162" i="1"/>
  <c r="AK166" i="1" s="1"/>
  <c r="AL159" i="1"/>
  <c r="AL158" i="1"/>
  <c r="AK161" i="1" s="1"/>
  <c r="AL157" i="1"/>
  <c r="AL154" i="1"/>
  <c r="AL153" i="1"/>
  <c r="AL152" i="1"/>
  <c r="AK156" i="1" s="1"/>
  <c r="AL149" i="1"/>
  <c r="AL148" i="1"/>
  <c r="AL147" i="1"/>
  <c r="AK151" i="1" s="1"/>
  <c r="AL144" i="1"/>
  <c r="AL143" i="1"/>
  <c r="AL142" i="1"/>
  <c r="AK146" i="1" s="1"/>
  <c r="AL135" i="1"/>
  <c r="AL134" i="1"/>
  <c r="AL133" i="1"/>
  <c r="AK137" i="1" s="1"/>
  <c r="AL130" i="1"/>
  <c r="AL129" i="1"/>
  <c r="AL128" i="1"/>
  <c r="AK132" i="1" s="1"/>
  <c r="AL125" i="1"/>
  <c r="AL124" i="1"/>
  <c r="AL123" i="1"/>
  <c r="AK127" i="1" s="1"/>
  <c r="AL120" i="1"/>
  <c r="AL119" i="1"/>
  <c r="AL118" i="1"/>
  <c r="AK122" i="1" s="1"/>
  <c r="AL115" i="1"/>
  <c r="AL114" i="1"/>
  <c r="AL113" i="1"/>
  <c r="AK117" i="1" s="1"/>
  <c r="AL110" i="1"/>
  <c r="AK112" i="1" s="1"/>
  <c r="AL109" i="1"/>
  <c r="AL108" i="1"/>
  <c r="AL105" i="1"/>
  <c r="AK107" i="1" s="1"/>
  <c r="AL104" i="1"/>
  <c r="AL103" i="1"/>
  <c r="AL100" i="1"/>
  <c r="AL99" i="1"/>
  <c r="AL98" i="1"/>
  <c r="AK102" i="1" s="1"/>
  <c r="AL91" i="1"/>
  <c r="AL90" i="1"/>
  <c r="AL89" i="1"/>
  <c r="AK93" i="1" s="1"/>
  <c r="AL86" i="1"/>
  <c r="AL85" i="1"/>
  <c r="AL84" i="1"/>
  <c r="AK88" i="1" s="1"/>
  <c r="AL81" i="1"/>
  <c r="AL80" i="1"/>
  <c r="AL79" i="1"/>
  <c r="AK83" i="1" s="1"/>
  <c r="AL76" i="1"/>
  <c r="AL75" i="1"/>
  <c r="AL74" i="1"/>
  <c r="AK78" i="1" s="1"/>
  <c r="AL71" i="1"/>
  <c r="AL70" i="1"/>
  <c r="AL69" i="1"/>
  <c r="AK73" i="1" s="1"/>
  <c r="AL66" i="1"/>
  <c r="AL65" i="1"/>
  <c r="AL64" i="1"/>
  <c r="AK68" i="1" s="1"/>
  <c r="AL61" i="1"/>
  <c r="AL60" i="1"/>
  <c r="AL59" i="1"/>
  <c r="AK63" i="1" s="1"/>
  <c r="AL56" i="1"/>
  <c r="AL55" i="1"/>
  <c r="AL54" i="1"/>
  <c r="AK58" i="1" s="1"/>
  <c r="AL47" i="1"/>
  <c r="AL46" i="1"/>
  <c r="AL45" i="1"/>
  <c r="AK49" i="1" s="1"/>
  <c r="AL42" i="1"/>
  <c r="AL41" i="1"/>
  <c r="AL40" i="1"/>
  <c r="AK44" i="1" s="1"/>
  <c r="AL37" i="1"/>
  <c r="AL36" i="1"/>
  <c r="AL35" i="1"/>
  <c r="AK39" i="1" s="1"/>
  <c r="AL32" i="1"/>
  <c r="AL31" i="1"/>
  <c r="AL30" i="1"/>
  <c r="AK34" i="1" s="1"/>
  <c r="AL27" i="1"/>
  <c r="AL26" i="1"/>
  <c r="AL25" i="1"/>
  <c r="AK29" i="1" s="1"/>
  <c r="AL22" i="1"/>
  <c r="AL21" i="1"/>
  <c r="AL20" i="1"/>
  <c r="AK24" i="1" s="1"/>
  <c r="AL17" i="1"/>
  <c r="AL16" i="1"/>
  <c r="AL15" i="1"/>
  <c r="AK19" i="1" s="1"/>
  <c r="AL12" i="1"/>
  <c r="AL11" i="1"/>
  <c r="AL10" i="1"/>
  <c r="AK14" i="1" s="1"/>
  <c r="AE443" i="1"/>
  <c r="AE442" i="1"/>
  <c r="AE441" i="1"/>
  <c r="AD445" i="1" s="1"/>
  <c r="AE438" i="1"/>
  <c r="AE437" i="1"/>
  <c r="AE436" i="1"/>
  <c r="AD440" i="1" s="1"/>
  <c r="AE433" i="1"/>
  <c r="AE432" i="1"/>
  <c r="AE431" i="1"/>
  <c r="AD435" i="1" s="1"/>
  <c r="AE428" i="1"/>
  <c r="AE427" i="1"/>
  <c r="AE426" i="1"/>
  <c r="AD430" i="1" s="1"/>
  <c r="AE423" i="1"/>
  <c r="AE422" i="1"/>
  <c r="AE421" i="1"/>
  <c r="AD425" i="1" s="1"/>
  <c r="AE418" i="1"/>
  <c r="AE416" i="1"/>
  <c r="AD420" i="1" s="1"/>
  <c r="AE413" i="1"/>
  <c r="AE412" i="1"/>
  <c r="AE411" i="1"/>
  <c r="AD415" i="1" s="1"/>
  <c r="AE408" i="1"/>
  <c r="AE407" i="1"/>
  <c r="AE406" i="1"/>
  <c r="AD410" i="1" s="1"/>
  <c r="AE399" i="1"/>
  <c r="AE398" i="1"/>
  <c r="AE397" i="1"/>
  <c r="AD401" i="1" s="1"/>
  <c r="AE394" i="1"/>
  <c r="AE393" i="1"/>
  <c r="AE392" i="1"/>
  <c r="AD396" i="1" s="1"/>
  <c r="AE389" i="1"/>
  <c r="AE388" i="1"/>
  <c r="AE387" i="1"/>
  <c r="AD391" i="1" s="1"/>
  <c r="AE384" i="1"/>
  <c r="AE383" i="1"/>
  <c r="AE382" i="1"/>
  <c r="AD386" i="1" s="1"/>
  <c r="AE379" i="1"/>
  <c r="AE378" i="1"/>
  <c r="AE377" i="1"/>
  <c r="AD381" i="1" s="1"/>
  <c r="AE374" i="1"/>
  <c r="AE373" i="1"/>
  <c r="AE372" i="1"/>
  <c r="AD376" i="1" s="1"/>
  <c r="AE369" i="1"/>
  <c r="AE368" i="1"/>
  <c r="AE367" i="1"/>
  <c r="AD371" i="1" s="1"/>
  <c r="AE364" i="1"/>
  <c r="AE363" i="1"/>
  <c r="AE362" i="1"/>
  <c r="AD366" i="1" s="1"/>
  <c r="AE355" i="1"/>
  <c r="AE354" i="1"/>
  <c r="AE353" i="1"/>
  <c r="AD357" i="1" s="1"/>
  <c r="AE350" i="1"/>
  <c r="AE349" i="1"/>
  <c r="AE348" i="1"/>
  <c r="AD352" i="1" s="1"/>
  <c r="AE345" i="1"/>
  <c r="AE344" i="1"/>
  <c r="AE343" i="1"/>
  <c r="AD347" i="1" s="1"/>
  <c r="AE340" i="1"/>
  <c r="AE339" i="1"/>
  <c r="AE338" i="1"/>
  <c r="AD342" i="1" s="1"/>
  <c r="AE335" i="1"/>
  <c r="AE334" i="1"/>
  <c r="AE333" i="1"/>
  <c r="AD337" i="1" s="1"/>
  <c r="AE330" i="1"/>
  <c r="AE329" i="1"/>
  <c r="AE328" i="1"/>
  <c r="AD332" i="1" s="1"/>
  <c r="AE325" i="1"/>
  <c r="AE324" i="1"/>
  <c r="AE323" i="1"/>
  <c r="AD327" i="1" s="1"/>
  <c r="AE320" i="1"/>
  <c r="AE319" i="1"/>
  <c r="AE318" i="1"/>
  <c r="AD322" i="1" s="1"/>
  <c r="AE311" i="1"/>
  <c r="AE310" i="1"/>
  <c r="AD313" i="1" s="1"/>
  <c r="AE309" i="1"/>
  <c r="AE306" i="1"/>
  <c r="AE305" i="1"/>
  <c r="AE304" i="1"/>
  <c r="AD308" i="1" s="1"/>
  <c r="AE301" i="1"/>
  <c r="AE300" i="1"/>
  <c r="AE299" i="1"/>
  <c r="AD303" i="1" s="1"/>
  <c r="AE296" i="1"/>
  <c r="AE295" i="1"/>
  <c r="AE294" i="1"/>
  <c r="AD298" i="1" s="1"/>
  <c r="AE291" i="1"/>
  <c r="AE290" i="1"/>
  <c r="AE289" i="1"/>
  <c r="AD293" i="1" s="1"/>
  <c r="AE286" i="1"/>
  <c r="AE285" i="1"/>
  <c r="AE284" i="1"/>
  <c r="AD288" i="1" s="1"/>
  <c r="AE281" i="1"/>
  <c r="AE280" i="1"/>
  <c r="AE279" i="1"/>
  <c r="AD283" i="1" s="1"/>
  <c r="AE276" i="1"/>
  <c r="AE275" i="1"/>
  <c r="AE274" i="1"/>
  <c r="AD278" i="1" s="1"/>
  <c r="AE267" i="1"/>
  <c r="AE266" i="1"/>
  <c r="AD269" i="1" s="1"/>
  <c r="AE265" i="1"/>
  <c r="AE262" i="1"/>
  <c r="AE261" i="1"/>
  <c r="AE260" i="1"/>
  <c r="AD264" i="1" s="1"/>
  <c r="AE257" i="1"/>
  <c r="AE256" i="1"/>
  <c r="AE255" i="1"/>
  <c r="AD259" i="1" s="1"/>
  <c r="AE252" i="1"/>
  <c r="AE251" i="1"/>
  <c r="AE250" i="1"/>
  <c r="AD254" i="1" s="1"/>
  <c r="AE247" i="1"/>
  <c r="AE246" i="1"/>
  <c r="AE245" i="1"/>
  <c r="AD249" i="1" s="1"/>
  <c r="AE242" i="1"/>
  <c r="AE241" i="1"/>
  <c r="AE240" i="1"/>
  <c r="AD244" i="1" s="1"/>
  <c r="AE237" i="1"/>
  <c r="AE236" i="1"/>
  <c r="AE235" i="1"/>
  <c r="AD239" i="1" s="1"/>
  <c r="AE232" i="1"/>
  <c r="AE231" i="1"/>
  <c r="AE230" i="1"/>
  <c r="AD234" i="1" s="1"/>
  <c r="AE223" i="1"/>
  <c r="AE222" i="1"/>
  <c r="AE221" i="1"/>
  <c r="AD225" i="1" s="1"/>
  <c r="AE218" i="1"/>
  <c r="AE217" i="1"/>
  <c r="AE216" i="1"/>
  <c r="AE213" i="1"/>
  <c r="AE212" i="1"/>
  <c r="AE211" i="1"/>
  <c r="AE208" i="1"/>
  <c r="AE207" i="1"/>
  <c r="AE206" i="1"/>
  <c r="AD210" i="1" s="1"/>
  <c r="AE203" i="1"/>
  <c r="AE202" i="1"/>
  <c r="AE201" i="1"/>
  <c r="AD205" i="1" s="1"/>
  <c r="AE198" i="1"/>
  <c r="AE197" i="1"/>
  <c r="AE196" i="1"/>
  <c r="AD200" i="1" s="1"/>
  <c r="AE193" i="1"/>
  <c r="AE192" i="1"/>
  <c r="AE191" i="1"/>
  <c r="AD195" i="1" s="1"/>
  <c r="AE188" i="1"/>
  <c r="AE187" i="1"/>
  <c r="AE186" i="1"/>
  <c r="AD190" i="1" s="1"/>
  <c r="AE179" i="1"/>
  <c r="AE178" i="1"/>
  <c r="AE177" i="1"/>
  <c r="AD181" i="1" s="1"/>
  <c r="AE174" i="1"/>
  <c r="AE173" i="1"/>
  <c r="AE172" i="1"/>
  <c r="AD176" i="1" s="1"/>
  <c r="AE169" i="1"/>
  <c r="AE168" i="1"/>
  <c r="AE167" i="1"/>
  <c r="AD171" i="1" s="1"/>
  <c r="AE164" i="1"/>
  <c r="AE163" i="1"/>
  <c r="AE162" i="1"/>
  <c r="AD166" i="1" s="1"/>
  <c r="AE159" i="1"/>
  <c r="AE158" i="1"/>
  <c r="AE157" i="1"/>
  <c r="AD161" i="1" s="1"/>
  <c r="AE154" i="1"/>
  <c r="AE153" i="1"/>
  <c r="AE152" i="1"/>
  <c r="AD156" i="1" s="1"/>
  <c r="AE149" i="1"/>
  <c r="AE148" i="1"/>
  <c r="AE147" i="1"/>
  <c r="AD151" i="1" s="1"/>
  <c r="AE144" i="1"/>
  <c r="AE143" i="1"/>
  <c r="AE142" i="1"/>
  <c r="AD146" i="1" s="1"/>
  <c r="AE135" i="1"/>
  <c r="AE134" i="1"/>
  <c r="AE133" i="1"/>
  <c r="AD137" i="1" s="1"/>
  <c r="AE130" i="1"/>
  <c r="AE129" i="1"/>
  <c r="AE128" i="1"/>
  <c r="AD132" i="1" s="1"/>
  <c r="AE125" i="1"/>
  <c r="AE124" i="1"/>
  <c r="AE123" i="1"/>
  <c r="AD127" i="1" s="1"/>
  <c r="AE120" i="1"/>
  <c r="AE119" i="1"/>
  <c r="AE118" i="1"/>
  <c r="AD122" i="1" s="1"/>
  <c r="AE115" i="1"/>
  <c r="AE114" i="1"/>
  <c r="AE113" i="1"/>
  <c r="AD117" i="1" s="1"/>
  <c r="AE110" i="1"/>
  <c r="AE109" i="1"/>
  <c r="AE108" i="1"/>
  <c r="AD112" i="1" s="1"/>
  <c r="AE105" i="1"/>
  <c r="AE104" i="1"/>
  <c r="AE103" i="1"/>
  <c r="AD107" i="1" s="1"/>
  <c r="AE100" i="1"/>
  <c r="AE99" i="1"/>
  <c r="AE98" i="1"/>
  <c r="AD102" i="1" s="1"/>
  <c r="AE91" i="1"/>
  <c r="AE90" i="1"/>
  <c r="AE89" i="1"/>
  <c r="AD93" i="1" s="1"/>
  <c r="AE86" i="1"/>
  <c r="AE85" i="1"/>
  <c r="AE84" i="1"/>
  <c r="AD88" i="1" s="1"/>
  <c r="AE81" i="1"/>
  <c r="AE80" i="1"/>
  <c r="AE79" i="1"/>
  <c r="AD83" i="1" s="1"/>
  <c r="AE76" i="1"/>
  <c r="AE75" i="1"/>
  <c r="AE74" i="1"/>
  <c r="AD78" i="1" s="1"/>
  <c r="AE71" i="1"/>
  <c r="AE70" i="1"/>
  <c r="AE69" i="1"/>
  <c r="AD73" i="1" s="1"/>
  <c r="AE66" i="1"/>
  <c r="AE65" i="1"/>
  <c r="AE64" i="1"/>
  <c r="AD68" i="1" s="1"/>
  <c r="AE61" i="1"/>
  <c r="AE60" i="1"/>
  <c r="AE59" i="1"/>
  <c r="AD63" i="1" s="1"/>
  <c r="AE56" i="1"/>
  <c r="AE55" i="1"/>
  <c r="AE54" i="1"/>
  <c r="AD58" i="1" s="1"/>
  <c r="AE47" i="1"/>
  <c r="AE46" i="1"/>
  <c r="AE45" i="1"/>
  <c r="AD49" i="1" s="1"/>
  <c r="AE42" i="1"/>
  <c r="AE41" i="1"/>
  <c r="AE40" i="1"/>
  <c r="AD44" i="1" s="1"/>
  <c r="AE37" i="1"/>
  <c r="AE36" i="1"/>
  <c r="AE35" i="1"/>
  <c r="AD39" i="1" s="1"/>
  <c r="AE32" i="1"/>
  <c r="AE31" i="1"/>
  <c r="AE30" i="1"/>
  <c r="AD34" i="1" s="1"/>
  <c r="AE27" i="1"/>
  <c r="AE26" i="1"/>
  <c r="AE25" i="1"/>
  <c r="AD29" i="1" s="1"/>
  <c r="AE22" i="1"/>
  <c r="AE21" i="1"/>
  <c r="AE20" i="1"/>
  <c r="AD24" i="1" s="1"/>
  <c r="AE17" i="1"/>
  <c r="AE16" i="1"/>
  <c r="AE15" i="1"/>
  <c r="AD19" i="1" s="1"/>
  <c r="AE12" i="1"/>
  <c r="AE11" i="1"/>
  <c r="AE10" i="1"/>
  <c r="AD14" i="1" s="1"/>
  <c r="X443" i="1"/>
  <c r="X442" i="1"/>
  <c r="W445" i="1" s="1"/>
  <c r="X441" i="1"/>
  <c r="X438" i="1"/>
  <c r="X437" i="1"/>
  <c r="X436" i="1"/>
  <c r="W440" i="1" s="1"/>
  <c r="X433" i="1"/>
  <c r="X432" i="1"/>
  <c r="X431" i="1"/>
  <c r="W435" i="1" s="1"/>
  <c r="X428" i="1"/>
  <c r="X426" i="1"/>
  <c r="W430" i="1" s="1"/>
  <c r="X423" i="1"/>
  <c r="X422" i="1"/>
  <c r="W425" i="1" s="1"/>
  <c r="X421" i="1"/>
  <c r="X418" i="1"/>
  <c r="X417" i="1"/>
  <c r="X416" i="1"/>
  <c r="W420" i="1" s="1"/>
  <c r="X413" i="1"/>
  <c r="X412" i="1"/>
  <c r="X411" i="1"/>
  <c r="W415" i="1" s="1"/>
  <c r="X408" i="1"/>
  <c r="X407" i="1"/>
  <c r="X406" i="1"/>
  <c r="W410" i="1" s="1"/>
  <c r="X399" i="1"/>
  <c r="X398" i="1"/>
  <c r="X397" i="1"/>
  <c r="W401" i="1" s="1"/>
  <c r="X394" i="1"/>
  <c r="X393" i="1"/>
  <c r="X392" i="1"/>
  <c r="W396" i="1" s="1"/>
  <c r="X389" i="1"/>
  <c r="X388" i="1"/>
  <c r="X387" i="1"/>
  <c r="W391" i="1" s="1"/>
  <c r="X384" i="1"/>
  <c r="X383" i="1"/>
  <c r="X382" i="1"/>
  <c r="W386" i="1" s="1"/>
  <c r="X379" i="1"/>
  <c r="X378" i="1"/>
  <c r="X377" i="1"/>
  <c r="W381" i="1" s="1"/>
  <c r="X374" i="1"/>
  <c r="X373" i="1"/>
  <c r="X372" i="1"/>
  <c r="W376" i="1" s="1"/>
  <c r="X369" i="1"/>
  <c r="X368" i="1"/>
  <c r="X367" i="1"/>
  <c r="W371" i="1" s="1"/>
  <c r="X364" i="1"/>
  <c r="X363" i="1"/>
  <c r="X362" i="1"/>
  <c r="W366" i="1" s="1"/>
  <c r="X355" i="1"/>
  <c r="X354" i="1"/>
  <c r="X353" i="1"/>
  <c r="W357" i="1" s="1"/>
  <c r="X350" i="1"/>
  <c r="X349" i="1"/>
  <c r="X348" i="1"/>
  <c r="W352" i="1" s="1"/>
  <c r="X345" i="1"/>
  <c r="X344" i="1"/>
  <c r="W347" i="1" s="1"/>
  <c r="X343" i="1"/>
  <c r="X340" i="1"/>
  <c r="X339" i="1"/>
  <c r="X338" i="1"/>
  <c r="W342" i="1" s="1"/>
  <c r="X335" i="1"/>
  <c r="X334" i="1"/>
  <c r="X333" i="1"/>
  <c r="W337" i="1" s="1"/>
  <c r="X330" i="1"/>
  <c r="X329" i="1"/>
  <c r="X328" i="1"/>
  <c r="W332" i="1" s="1"/>
  <c r="X325" i="1"/>
  <c r="X324" i="1"/>
  <c r="X323" i="1"/>
  <c r="W327" i="1" s="1"/>
  <c r="X320" i="1"/>
  <c r="X319" i="1"/>
  <c r="X318" i="1"/>
  <c r="W322" i="1" s="1"/>
  <c r="X311" i="1"/>
  <c r="X310" i="1"/>
  <c r="X309" i="1"/>
  <c r="W313" i="1" s="1"/>
  <c r="X306" i="1"/>
  <c r="X305" i="1"/>
  <c r="X304" i="1"/>
  <c r="W308" i="1" s="1"/>
  <c r="X301" i="1"/>
  <c r="X300" i="1"/>
  <c r="X299" i="1"/>
  <c r="W303" i="1" s="1"/>
  <c r="X296" i="1"/>
  <c r="X295" i="1"/>
  <c r="X294" i="1"/>
  <c r="W298" i="1" s="1"/>
  <c r="X291" i="1"/>
  <c r="X290" i="1"/>
  <c r="X289" i="1"/>
  <c r="W293" i="1" s="1"/>
  <c r="X286" i="1"/>
  <c r="X285" i="1"/>
  <c r="X284" i="1"/>
  <c r="W288" i="1" s="1"/>
  <c r="X281" i="1"/>
  <c r="X280" i="1"/>
  <c r="X279" i="1"/>
  <c r="W283" i="1" s="1"/>
  <c r="X276" i="1"/>
  <c r="X275" i="1"/>
  <c r="X274" i="1"/>
  <c r="W278" i="1" s="1"/>
  <c r="X267" i="1"/>
  <c r="X266" i="1"/>
  <c r="X265" i="1"/>
  <c r="W269" i="1" s="1"/>
  <c r="X262" i="1"/>
  <c r="X261" i="1"/>
  <c r="X260" i="1"/>
  <c r="W264" i="1" s="1"/>
  <c r="X257" i="1"/>
  <c r="X256" i="1"/>
  <c r="X255" i="1"/>
  <c r="W259" i="1" s="1"/>
  <c r="X252" i="1"/>
  <c r="X251" i="1"/>
  <c r="X250" i="1"/>
  <c r="W254" i="1" s="1"/>
  <c r="X247" i="1"/>
  <c r="X246" i="1"/>
  <c r="X245" i="1"/>
  <c r="W249" i="1" s="1"/>
  <c r="X242" i="1"/>
  <c r="X241" i="1"/>
  <c r="X240" i="1"/>
  <c r="W244" i="1" s="1"/>
  <c r="X237" i="1"/>
  <c r="X236" i="1"/>
  <c r="X235" i="1"/>
  <c r="W239" i="1" s="1"/>
  <c r="X232" i="1"/>
  <c r="X231" i="1"/>
  <c r="X230" i="1"/>
  <c r="W234" i="1" s="1"/>
  <c r="X223" i="1"/>
  <c r="X222" i="1"/>
  <c r="X221" i="1"/>
  <c r="W225" i="1" s="1"/>
  <c r="X218" i="1"/>
  <c r="X217" i="1"/>
  <c r="X216" i="1"/>
  <c r="W220" i="1" s="1"/>
  <c r="X213" i="1"/>
  <c r="X212" i="1"/>
  <c r="X211" i="1"/>
  <c r="W215" i="1" s="1"/>
  <c r="X208" i="1"/>
  <c r="X207" i="1"/>
  <c r="X206" i="1"/>
  <c r="W210" i="1" s="1"/>
  <c r="X203" i="1"/>
  <c r="X202" i="1"/>
  <c r="X201" i="1"/>
  <c r="W205" i="1" s="1"/>
  <c r="X198" i="1"/>
  <c r="X197" i="1"/>
  <c r="X196" i="1"/>
  <c r="W200" i="1" s="1"/>
  <c r="X193" i="1"/>
  <c r="X192" i="1"/>
  <c r="X191" i="1"/>
  <c r="W195" i="1" s="1"/>
  <c r="X188" i="1"/>
  <c r="X187" i="1"/>
  <c r="X186" i="1"/>
  <c r="W190" i="1" s="1"/>
  <c r="X179" i="1"/>
  <c r="X178" i="1"/>
  <c r="X177" i="1"/>
  <c r="W181" i="1" s="1"/>
  <c r="X174" i="1"/>
  <c r="X173" i="1"/>
  <c r="X172" i="1"/>
  <c r="W176" i="1" s="1"/>
  <c r="X169" i="1"/>
  <c r="X168" i="1"/>
  <c r="X167" i="1"/>
  <c r="W171" i="1" s="1"/>
  <c r="X164" i="1"/>
  <c r="X163" i="1"/>
  <c r="X162" i="1"/>
  <c r="W166" i="1" s="1"/>
  <c r="X159" i="1"/>
  <c r="X158" i="1"/>
  <c r="X157" i="1"/>
  <c r="W161" i="1" s="1"/>
  <c r="X154" i="1"/>
  <c r="X153" i="1"/>
  <c r="X152" i="1"/>
  <c r="W156" i="1" s="1"/>
  <c r="X149" i="1"/>
  <c r="X148" i="1"/>
  <c r="X147" i="1"/>
  <c r="W151" i="1" s="1"/>
  <c r="X144" i="1"/>
  <c r="X143" i="1"/>
  <c r="X142" i="1"/>
  <c r="W146" i="1" s="1"/>
  <c r="X135" i="1"/>
  <c r="X134" i="1"/>
  <c r="X133" i="1"/>
  <c r="W137" i="1" s="1"/>
  <c r="X130" i="1"/>
  <c r="X129" i="1"/>
  <c r="X128" i="1"/>
  <c r="W132" i="1" s="1"/>
  <c r="X125" i="1"/>
  <c r="X124" i="1"/>
  <c r="X123" i="1"/>
  <c r="W127" i="1" s="1"/>
  <c r="X120" i="1"/>
  <c r="X119" i="1"/>
  <c r="X118" i="1"/>
  <c r="W122" i="1" s="1"/>
  <c r="X115" i="1"/>
  <c r="X114" i="1"/>
  <c r="X113" i="1"/>
  <c r="W117" i="1" s="1"/>
  <c r="X110" i="1"/>
  <c r="X109" i="1"/>
  <c r="X108" i="1"/>
  <c r="W112" i="1" s="1"/>
  <c r="X105" i="1"/>
  <c r="X104" i="1"/>
  <c r="X103" i="1"/>
  <c r="W107" i="1" s="1"/>
  <c r="X100" i="1"/>
  <c r="X99" i="1"/>
  <c r="X98" i="1"/>
  <c r="W102" i="1" s="1"/>
  <c r="X91" i="1"/>
  <c r="X90" i="1"/>
  <c r="X89" i="1"/>
  <c r="W93" i="1" s="1"/>
  <c r="X86" i="1"/>
  <c r="X85" i="1"/>
  <c r="X84" i="1"/>
  <c r="W88" i="1" s="1"/>
  <c r="X81" i="1"/>
  <c r="X80" i="1"/>
  <c r="X79" i="1"/>
  <c r="W83" i="1" s="1"/>
  <c r="X76" i="1"/>
  <c r="X75" i="1"/>
  <c r="X74" i="1"/>
  <c r="W78" i="1" s="1"/>
  <c r="X71" i="1"/>
  <c r="X70" i="1"/>
  <c r="X69" i="1"/>
  <c r="W73" i="1" s="1"/>
  <c r="X66" i="1"/>
  <c r="X65" i="1"/>
  <c r="X64" i="1"/>
  <c r="W68" i="1" s="1"/>
  <c r="X61" i="1"/>
  <c r="X60" i="1"/>
  <c r="X59" i="1"/>
  <c r="W63" i="1" s="1"/>
  <c r="X56" i="1"/>
  <c r="X55" i="1"/>
  <c r="X54" i="1"/>
  <c r="W58" i="1" s="1"/>
  <c r="X47" i="1"/>
  <c r="X46" i="1"/>
  <c r="X45" i="1"/>
  <c r="W49" i="1" s="1"/>
  <c r="X42" i="1"/>
  <c r="X41" i="1"/>
  <c r="X40" i="1"/>
  <c r="W44" i="1" s="1"/>
  <c r="X37" i="1"/>
  <c r="X36" i="1"/>
  <c r="X35" i="1"/>
  <c r="W39" i="1" s="1"/>
  <c r="X32" i="1"/>
  <c r="X31" i="1"/>
  <c r="X30" i="1"/>
  <c r="W34" i="1" s="1"/>
  <c r="X27" i="1"/>
  <c r="X26" i="1"/>
  <c r="X25" i="1"/>
  <c r="W29" i="1" s="1"/>
  <c r="X22" i="1"/>
  <c r="X21" i="1"/>
  <c r="X20" i="1"/>
  <c r="W24" i="1" s="1"/>
  <c r="X17" i="1"/>
  <c r="X16" i="1"/>
  <c r="X15" i="1"/>
  <c r="W19" i="1" s="1"/>
  <c r="X12" i="1"/>
  <c r="X11" i="1"/>
  <c r="X10" i="1"/>
  <c r="W14" i="1" s="1"/>
  <c r="Q443" i="1"/>
  <c r="Q442" i="1"/>
  <c r="Q441" i="1"/>
  <c r="P445" i="1" s="1"/>
  <c r="Q438" i="1"/>
  <c r="Q437" i="1"/>
  <c r="Q436" i="1"/>
  <c r="P440" i="1" s="1"/>
  <c r="Q433" i="1"/>
  <c r="Q432" i="1"/>
  <c r="Q431" i="1"/>
  <c r="P435" i="1" s="1"/>
  <c r="Q428" i="1"/>
  <c r="Q427" i="1"/>
  <c r="Q426" i="1"/>
  <c r="P430" i="1" s="1"/>
  <c r="Q423" i="1"/>
  <c r="Q422" i="1"/>
  <c r="Q421" i="1"/>
  <c r="P425" i="1" s="1"/>
  <c r="Q418" i="1"/>
  <c r="Q417" i="1"/>
  <c r="Q416" i="1"/>
  <c r="P420" i="1" s="1"/>
  <c r="Q413" i="1"/>
  <c r="Q412" i="1"/>
  <c r="Q411" i="1"/>
  <c r="P415" i="1" s="1"/>
  <c r="Q408" i="1"/>
  <c r="Q407" i="1"/>
  <c r="Q406" i="1"/>
  <c r="P410" i="1" s="1"/>
  <c r="Q399" i="1"/>
  <c r="Q398" i="1"/>
  <c r="Q397" i="1"/>
  <c r="P401" i="1" s="1"/>
  <c r="Q394" i="1"/>
  <c r="Q393" i="1"/>
  <c r="Q392" i="1"/>
  <c r="P396" i="1" s="1"/>
  <c r="Q389" i="1"/>
  <c r="Q388" i="1"/>
  <c r="Q387" i="1"/>
  <c r="P391" i="1" s="1"/>
  <c r="Q384" i="1"/>
  <c r="Q383" i="1"/>
  <c r="Q382" i="1"/>
  <c r="P386" i="1" s="1"/>
  <c r="Q379" i="1"/>
  <c r="Q378" i="1"/>
  <c r="Q377" i="1"/>
  <c r="P381" i="1" s="1"/>
  <c r="Q374" i="1"/>
  <c r="Q373" i="1"/>
  <c r="Q372" i="1"/>
  <c r="P376" i="1" s="1"/>
  <c r="Q369" i="1"/>
  <c r="Q368" i="1"/>
  <c r="Q367" i="1"/>
  <c r="P371" i="1" s="1"/>
  <c r="Q364" i="1"/>
  <c r="Q363" i="1"/>
  <c r="Q362" i="1"/>
  <c r="P366" i="1" s="1"/>
  <c r="Q355" i="1"/>
  <c r="Q354" i="1"/>
  <c r="Q353" i="1"/>
  <c r="P357" i="1" s="1"/>
  <c r="Q350" i="1"/>
  <c r="Q349" i="1"/>
  <c r="Q348" i="1"/>
  <c r="P352" i="1" s="1"/>
  <c r="Q345" i="1"/>
  <c r="Q344" i="1"/>
  <c r="Q343" i="1"/>
  <c r="P347" i="1" s="1"/>
  <c r="Q340" i="1"/>
  <c r="Q339" i="1"/>
  <c r="Q338" i="1"/>
  <c r="P342" i="1" s="1"/>
  <c r="Q335" i="1"/>
  <c r="Q334" i="1"/>
  <c r="Q333" i="1"/>
  <c r="P337" i="1" s="1"/>
  <c r="Q330" i="1"/>
  <c r="Q329" i="1"/>
  <c r="Q328" i="1"/>
  <c r="P332" i="1" s="1"/>
  <c r="Q325" i="1"/>
  <c r="Q324" i="1"/>
  <c r="Q323" i="1"/>
  <c r="P327" i="1" s="1"/>
  <c r="Q320" i="1"/>
  <c r="Q319" i="1"/>
  <c r="Q318" i="1"/>
  <c r="P322" i="1" s="1"/>
  <c r="Q311" i="1"/>
  <c r="Q310" i="1"/>
  <c r="Q309" i="1"/>
  <c r="P313" i="1" s="1"/>
  <c r="Q306" i="1"/>
  <c r="Q305" i="1"/>
  <c r="Q304" i="1"/>
  <c r="P308" i="1" s="1"/>
  <c r="Q301" i="1"/>
  <c r="Q300" i="1"/>
  <c r="Q299" i="1"/>
  <c r="P303" i="1" s="1"/>
  <c r="Q296" i="1"/>
  <c r="Q295" i="1"/>
  <c r="Q294" i="1"/>
  <c r="P298" i="1" s="1"/>
  <c r="Q291" i="1"/>
  <c r="Q290" i="1"/>
  <c r="Q289" i="1"/>
  <c r="P293" i="1" s="1"/>
  <c r="Q286" i="1"/>
  <c r="Q285" i="1"/>
  <c r="Q284" i="1"/>
  <c r="P288" i="1" s="1"/>
  <c r="Q281" i="1"/>
  <c r="Q280" i="1"/>
  <c r="Q279" i="1"/>
  <c r="P283" i="1" s="1"/>
  <c r="Q276" i="1"/>
  <c r="Q275" i="1"/>
  <c r="Q274" i="1"/>
  <c r="P278" i="1" s="1"/>
  <c r="Q267" i="1"/>
  <c r="Q266" i="1"/>
  <c r="Q265" i="1"/>
  <c r="P269" i="1" s="1"/>
  <c r="Q262" i="1"/>
  <c r="Q261" i="1"/>
  <c r="Q260" i="1"/>
  <c r="P264" i="1" s="1"/>
  <c r="Q257" i="1"/>
  <c r="Q256" i="1"/>
  <c r="Q255" i="1"/>
  <c r="P259" i="1" s="1"/>
  <c r="Q252" i="1"/>
  <c r="Q251" i="1"/>
  <c r="Q250" i="1"/>
  <c r="P254" i="1" s="1"/>
  <c r="Q247" i="1"/>
  <c r="Q246" i="1"/>
  <c r="Q245" i="1"/>
  <c r="P249" i="1" s="1"/>
  <c r="Q242" i="1"/>
  <c r="Q241" i="1"/>
  <c r="Q240" i="1"/>
  <c r="P244" i="1" s="1"/>
  <c r="Q237" i="1"/>
  <c r="Q236" i="1"/>
  <c r="Q235" i="1"/>
  <c r="P239" i="1" s="1"/>
  <c r="Q232" i="1"/>
  <c r="Q231" i="1"/>
  <c r="Q230" i="1"/>
  <c r="P234" i="1" s="1"/>
  <c r="Q223" i="1"/>
  <c r="Q222" i="1"/>
  <c r="Q221" i="1"/>
  <c r="P225" i="1" s="1"/>
  <c r="Q218" i="1"/>
  <c r="Q217" i="1"/>
  <c r="Q216" i="1"/>
  <c r="P220" i="1" s="1"/>
  <c r="Q213" i="1"/>
  <c r="Q212" i="1"/>
  <c r="Q211" i="1"/>
  <c r="P215" i="1" s="1"/>
  <c r="Q208" i="1"/>
  <c r="Q207" i="1"/>
  <c r="Q206" i="1"/>
  <c r="P210" i="1" s="1"/>
  <c r="Q203" i="1"/>
  <c r="Q202" i="1"/>
  <c r="Q201" i="1"/>
  <c r="P205" i="1" s="1"/>
  <c r="Q198" i="1"/>
  <c r="Q197" i="1"/>
  <c r="Q196" i="1"/>
  <c r="P200" i="1" s="1"/>
  <c r="Q193" i="1"/>
  <c r="Q192" i="1"/>
  <c r="Q191" i="1"/>
  <c r="P195" i="1" s="1"/>
  <c r="Q188" i="1"/>
  <c r="Q187" i="1"/>
  <c r="Q186" i="1"/>
  <c r="P190" i="1" s="1"/>
  <c r="Q179" i="1"/>
  <c r="Q178" i="1"/>
  <c r="Q177" i="1"/>
  <c r="P181" i="1" s="1"/>
  <c r="Q174" i="1"/>
  <c r="Q173" i="1"/>
  <c r="Q172" i="1"/>
  <c r="P176" i="1" s="1"/>
  <c r="Q169" i="1"/>
  <c r="Q168" i="1"/>
  <c r="Q167" i="1"/>
  <c r="P171" i="1" s="1"/>
  <c r="Q164" i="1"/>
  <c r="Q163" i="1"/>
  <c r="Q162" i="1"/>
  <c r="P166" i="1" s="1"/>
  <c r="Q159" i="1"/>
  <c r="Q158" i="1"/>
  <c r="Q157" i="1"/>
  <c r="P161" i="1" s="1"/>
  <c r="Q154" i="1"/>
  <c r="Q153" i="1"/>
  <c r="Q152" i="1"/>
  <c r="P156" i="1" s="1"/>
  <c r="Q149" i="1"/>
  <c r="Q148" i="1"/>
  <c r="Q147" i="1"/>
  <c r="P151" i="1" s="1"/>
  <c r="Q144" i="1"/>
  <c r="Q143" i="1"/>
  <c r="Q142" i="1"/>
  <c r="P146" i="1" s="1"/>
  <c r="Q135" i="1"/>
  <c r="Q134" i="1"/>
  <c r="Q133" i="1"/>
  <c r="P137" i="1" s="1"/>
  <c r="Q130" i="1"/>
  <c r="Q129" i="1"/>
  <c r="Q128" i="1"/>
  <c r="P132" i="1" s="1"/>
  <c r="Q125" i="1"/>
  <c r="Q124" i="1"/>
  <c r="Q123" i="1"/>
  <c r="P127" i="1" s="1"/>
  <c r="Q120" i="1"/>
  <c r="Q119" i="1"/>
  <c r="Q118" i="1"/>
  <c r="P122" i="1" s="1"/>
  <c r="Q115" i="1"/>
  <c r="Q114" i="1"/>
  <c r="Q113" i="1"/>
  <c r="P117" i="1" s="1"/>
  <c r="Q110" i="1"/>
  <c r="Q109" i="1"/>
  <c r="Q108" i="1"/>
  <c r="P112" i="1" s="1"/>
  <c r="Q105" i="1"/>
  <c r="Q104" i="1"/>
  <c r="Q103" i="1"/>
  <c r="P107" i="1" s="1"/>
  <c r="Q100" i="1"/>
  <c r="Q99" i="1"/>
  <c r="Q98" i="1"/>
  <c r="P102" i="1" s="1"/>
  <c r="Q91" i="1"/>
  <c r="Q90" i="1"/>
  <c r="Q89" i="1"/>
  <c r="P93" i="1" s="1"/>
  <c r="Q86" i="1"/>
  <c r="Q85" i="1"/>
  <c r="Q84" i="1"/>
  <c r="P88" i="1" s="1"/>
  <c r="Q81" i="1"/>
  <c r="Q80" i="1"/>
  <c r="Q79" i="1"/>
  <c r="P83" i="1" s="1"/>
  <c r="Q76" i="1"/>
  <c r="Q75" i="1"/>
  <c r="Q74" i="1"/>
  <c r="P78" i="1" s="1"/>
  <c r="Q71" i="1"/>
  <c r="Q70" i="1"/>
  <c r="Q69" i="1"/>
  <c r="P73" i="1" s="1"/>
  <c r="Q66" i="1"/>
  <c r="Q65" i="1"/>
  <c r="Q64" i="1"/>
  <c r="P68" i="1" s="1"/>
  <c r="Q61" i="1"/>
  <c r="Q60" i="1"/>
  <c r="Q59" i="1"/>
  <c r="P63" i="1" s="1"/>
  <c r="Q56" i="1"/>
  <c r="Q55" i="1"/>
  <c r="Q54" i="1"/>
  <c r="P58" i="1" s="1"/>
  <c r="Q47" i="1"/>
  <c r="Q46" i="1"/>
  <c r="Q45" i="1"/>
  <c r="P49" i="1" s="1"/>
  <c r="Q42" i="1"/>
  <c r="Q41" i="1"/>
  <c r="Q40" i="1"/>
  <c r="P44" i="1" s="1"/>
  <c r="Q37" i="1"/>
  <c r="Q36" i="1"/>
  <c r="Q35" i="1"/>
  <c r="P39" i="1" s="1"/>
  <c r="Q32" i="1"/>
  <c r="Q31" i="1"/>
  <c r="Q30" i="1"/>
  <c r="P34" i="1" s="1"/>
  <c r="Q27" i="1"/>
  <c r="Q26" i="1"/>
  <c r="Q25" i="1"/>
  <c r="P29" i="1" s="1"/>
  <c r="Q22" i="1"/>
  <c r="Q21" i="1"/>
  <c r="Q20" i="1"/>
  <c r="P24" i="1" s="1"/>
  <c r="Q17" i="1"/>
  <c r="Q16" i="1"/>
  <c r="Q15" i="1"/>
  <c r="P19" i="1" s="1"/>
  <c r="Q12" i="1"/>
  <c r="Q11" i="1"/>
  <c r="Q10" i="1"/>
  <c r="P14" i="1" s="1"/>
  <c r="J443" i="1"/>
  <c r="J442" i="1"/>
  <c r="J441" i="1"/>
  <c r="I445" i="1" s="1"/>
  <c r="J438" i="1"/>
  <c r="J437" i="1"/>
  <c r="J436" i="1"/>
  <c r="I440" i="1" s="1"/>
  <c r="J433" i="1"/>
  <c r="J432" i="1"/>
  <c r="J431" i="1"/>
  <c r="I435" i="1" s="1"/>
  <c r="J428" i="1"/>
  <c r="J427" i="1"/>
  <c r="J426" i="1"/>
  <c r="I430" i="1" s="1"/>
  <c r="J423" i="1"/>
  <c r="J422" i="1"/>
  <c r="J421" i="1"/>
  <c r="I425" i="1" s="1"/>
  <c r="J418" i="1"/>
  <c r="J417" i="1"/>
  <c r="J416" i="1"/>
  <c r="I420" i="1" s="1"/>
  <c r="J413" i="1"/>
  <c r="J412" i="1"/>
  <c r="J411" i="1"/>
  <c r="I415" i="1" s="1"/>
  <c r="J408" i="1"/>
  <c r="J407" i="1"/>
  <c r="J406" i="1"/>
  <c r="I410" i="1" s="1"/>
  <c r="J399" i="1"/>
  <c r="J398" i="1"/>
  <c r="J397" i="1"/>
  <c r="I401" i="1" s="1"/>
  <c r="J394" i="1"/>
  <c r="J393" i="1"/>
  <c r="J392" i="1"/>
  <c r="I396" i="1" s="1"/>
  <c r="J389" i="1"/>
  <c r="J388" i="1"/>
  <c r="J387" i="1"/>
  <c r="I391" i="1" s="1"/>
  <c r="J384" i="1"/>
  <c r="J383" i="1"/>
  <c r="J382" i="1"/>
  <c r="I386" i="1" s="1"/>
  <c r="J379" i="1"/>
  <c r="J378" i="1"/>
  <c r="J377" i="1"/>
  <c r="I381" i="1" s="1"/>
  <c r="J374" i="1"/>
  <c r="J373" i="1"/>
  <c r="J372" i="1"/>
  <c r="I376" i="1" s="1"/>
  <c r="J369" i="1"/>
  <c r="J368" i="1"/>
  <c r="J367" i="1"/>
  <c r="I371" i="1" s="1"/>
  <c r="J364" i="1"/>
  <c r="J363" i="1"/>
  <c r="J362" i="1"/>
  <c r="I366" i="1" s="1"/>
  <c r="J355" i="1"/>
  <c r="J354" i="1"/>
  <c r="J353" i="1"/>
  <c r="I357" i="1" s="1"/>
  <c r="J350" i="1"/>
  <c r="J349" i="1"/>
  <c r="J348" i="1"/>
  <c r="I352" i="1" s="1"/>
  <c r="J345" i="1"/>
  <c r="J344" i="1"/>
  <c r="J343" i="1"/>
  <c r="I347" i="1" s="1"/>
  <c r="J340" i="1"/>
  <c r="J339" i="1"/>
  <c r="J338" i="1"/>
  <c r="I342" i="1" s="1"/>
  <c r="J335" i="1"/>
  <c r="J334" i="1"/>
  <c r="J333" i="1"/>
  <c r="I337" i="1" s="1"/>
  <c r="J330" i="1"/>
  <c r="J329" i="1"/>
  <c r="J328" i="1"/>
  <c r="I332" i="1" s="1"/>
  <c r="J325" i="1"/>
  <c r="J324" i="1"/>
  <c r="J323" i="1"/>
  <c r="I327" i="1" s="1"/>
  <c r="J320" i="1"/>
  <c r="J319" i="1"/>
  <c r="J318" i="1"/>
  <c r="I322" i="1" s="1"/>
  <c r="J311" i="1"/>
  <c r="J310" i="1"/>
  <c r="J309" i="1"/>
  <c r="I313" i="1" s="1"/>
  <c r="J306" i="1"/>
  <c r="J305" i="1"/>
  <c r="J304" i="1"/>
  <c r="I308" i="1" s="1"/>
  <c r="J301" i="1"/>
  <c r="J300" i="1"/>
  <c r="J299" i="1"/>
  <c r="I303" i="1" s="1"/>
  <c r="J296" i="1"/>
  <c r="J295" i="1"/>
  <c r="J294" i="1"/>
  <c r="I298" i="1" s="1"/>
  <c r="J291" i="1"/>
  <c r="J290" i="1"/>
  <c r="J289" i="1"/>
  <c r="I293" i="1" s="1"/>
  <c r="J286" i="1"/>
  <c r="J285" i="1"/>
  <c r="J284" i="1"/>
  <c r="I288" i="1" s="1"/>
  <c r="J281" i="1"/>
  <c r="J280" i="1"/>
  <c r="J279" i="1"/>
  <c r="I283" i="1" s="1"/>
  <c r="J276" i="1"/>
  <c r="J275" i="1"/>
  <c r="J274" i="1"/>
  <c r="I278" i="1" s="1"/>
  <c r="J267" i="1"/>
  <c r="J266" i="1"/>
  <c r="J265" i="1"/>
  <c r="I269" i="1" s="1"/>
  <c r="J262" i="1"/>
  <c r="J261" i="1"/>
  <c r="J260" i="1"/>
  <c r="I264" i="1" s="1"/>
  <c r="J257" i="1"/>
  <c r="J256" i="1"/>
  <c r="J255" i="1"/>
  <c r="I259" i="1" s="1"/>
  <c r="J252" i="1"/>
  <c r="J251" i="1"/>
  <c r="J250" i="1"/>
  <c r="I254" i="1" s="1"/>
  <c r="J247" i="1"/>
  <c r="J246" i="1"/>
  <c r="J245" i="1"/>
  <c r="I249" i="1" s="1"/>
  <c r="J242" i="1"/>
  <c r="J241" i="1"/>
  <c r="J240" i="1"/>
  <c r="I244" i="1" s="1"/>
  <c r="J237" i="1"/>
  <c r="J236" i="1"/>
  <c r="J235" i="1"/>
  <c r="I239" i="1" s="1"/>
  <c r="J232" i="1"/>
  <c r="J231" i="1"/>
  <c r="J230" i="1"/>
  <c r="I234" i="1" s="1"/>
  <c r="J223" i="1"/>
  <c r="J222" i="1"/>
  <c r="J221" i="1"/>
  <c r="I225" i="1" s="1"/>
  <c r="J218" i="1"/>
  <c r="J217" i="1"/>
  <c r="J216" i="1"/>
  <c r="I220" i="1" s="1"/>
  <c r="J213" i="1"/>
  <c r="J212" i="1"/>
  <c r="J211" i="1"/>
  <c r="I215" i="1" s="1"/>
  <c r="J208" i="1"/>
  <c r="J207" i="1"/>
  <c r="J206" i="1"/>
  <c r="I210" i="1" s="1"/>
  <c r="J203" i="1"/>
  <c r="J202" i="1"/>
  <c r="J201" i="1"/>
  <c r="I205" i="1" s="1"/>
  <c r="J198" i="1"/>
  <c r="J197" i="1"/>
  <c r="J196" i="1"/>
  <c r="I200" i="1" s="1"/>
  <c r="J193" i="1"/>
  <c r="J192" i="1"/>
  <c r="J191" i="1"/>
  <c r="I195" i="1" s="1"/>
  <c r="J188" i="1"/>
  <c r="J187" i="1"/>
  <c r="J186" i="1"/>
  <c r="I190" i="1" s="1"/>
  <c r="J179" i="1"/>
  <c r="J178" i="1"/>
  <c r="J177" i="1"/>
  <c r="I181" i="1" s="1"/>
  <c r="J174" i="1"/>
  <c r="J173" i="1"/>
  <c r="J172" i="1"/>
  <c r="I176" i="1" s="1"/>
  <c r="J169" i="1"/>
  <c r="J168" i="1"/>
  <c r="J167" i="1"/>
  <c r="I171" i="1" s="1"/>
  <c r="J164" i="1"/>
  <c r="J163" i="1"/>
  <c r="J162" i="1"/>
  <c r="I166" i="1" s="1"/>
  <c r="J159" i="1"/>
  <c r="J158" i="1"/>
  <c r="J157" i="1"/>
  <c r="I161" i="1" s="1"/>
  <c r="J154" i="1"/>
  <c r="J153" i="1"/>
  <c r="J152" i="1"/>
  <c r="I156" i="1" s="1"/>
  <c r="J149" i="1"/>
  <c r="J148" i="1"/>
  <c r="J147" i="1"/>
  <c r="I151" i="1" s="1"/>
  <c r="J144" i="1"/>
  <c r="J143" i="1"/>
  <c r="J142" i="1"/>
  <c r="I146" i="1" s="1"/>
  <c r="J135" i="1"/>
  <c r="J134" i="1"/>
  <c r="J133" i="1"/>
  <c r="I137" i="1" s="1"/>
  <c r="J130" i="1"/>
  <c r="J129" i="1"/>
  <c r="J128" i="1"/>
  <c r="I132" i="1" s="1"/>
  <c r="J125" i="1"/>
  <c r="J124" i="1"/>
  <c r="J123" i="1"/>
  <c r="I127" i="1" s="1"/>
  <c r="J120" i="1"/>
  <c r="J119" i="1"/>
  <c r="J118" i="1"/>
  <c r="I122" i="1" s="1"/>
  <c r="J115" i="1"/>
  <c r="J114" i="1"/>
  <c r="J113" i="1"/>
  <c r="I117" i="1" s="1"/>
  <c r="J110" i="1"/>
  <c r="J109" i="1"/>
  <c r="J108" i="1"/>
  <c r="I112" i="1" s="1"/>
  <c r="J105" i="1"/>
  <c r="J104" i="1"/>
  <c r="J103" i="1"/>
  <c r="I107" i="1" s="1"/>
  <c r="J100" i="1"/>
  <c r="J99" i="1"/>
  <c r="J98" i="1"/>
  <c r="I102" i="1" s="1"/>
  <c r="J91" i="1"/>
  <c r="J90" i="1"/>
  <c r="J89" i="1"/>
  <c r="I93" i="1" s="1"/>
  <c r="J86" i="1"/>
  <c r="J85" i="1"/>
  <c r="J84" i="1"/>
  <c r="I88" i="1" s="1"/>
  <c r="J81" i="1"/>
  <c r="J80" i="1"/>
  <c r="J79" i="1"/>
  <c r="I83" i="1" s="1"/>
  <c r="J76" i="1"/>
  <c r="J75" i="1"/>
  <c r="J74" i="1"/>
  <c r="I78" i="1" s="1"/>
  <c r="J71" i="1"/>
  <c r="J70" i="1"/>
  <c r="J69" i="1"/>
  <c r="I73" i="1" s="1"/>
  <c r="J66" i="1"/>
  <c r="J65" i="1"/>
  <c r="J64" i="1"/>
  <c r="I68" i="1" s="1"/>
  <c r="J61" i="1"/>
  <c r="J60" i="1"/>
  <c r="J59" i="1"/>
  <c r="I63" i="1" s="1"/>
  <c r="J56" i="1"/>
  <c r="J55" i="1"/>
  <c r="J54" i="1"/>
  <c r="I58" i="1" s="1"/>
  <c r="J47" i="1"/>
  <c r="J46" i="1"/>
  <c r="J45" i="1"/>
  <c r="I49" i="1" s="1"/>
  <c r="J42" i="1"/>
  <c r="J41" i="1"/>
  <c r="J40" i="1"/>
  <c r="I44" i="1" s="1"/>
  <c r="J37" i="1"/>
  <c r="J36" i="1"/>
  <c r="J35" i="1"/>
  <c r="I39" i="1" s="1"/>
  <c r="J32" i="1"/>
  <c r="J31" i="1"/>
  <c r="J30" i="1"/>
  <c r="I34" i="1" s="1"/>
  <c r="J27" i="1"/>
  <c r="J26" i="1"/>
  <c r="J25" i="1"/>
  <c r="I29" i="1" s="1"/>
  <c r="J22" i="1"/>
  <c r="J21" i="1"/>
  <c r="J20" i="1"/>
  <c r="I24" i="1" s="1"/>
  <c r="J17" i="1"/>
  <c r="J16" i="1"/>
  <c r="J15" i="1"/>
  <c r="I19" i="1" s="1"/>
  <c r="J11" i="1"/>
  <c r="J12" i="1"/>
  <c r="J10" i="1"/>
  <c r="I14" i="1" s="1"/>
  <c r="AD382" i="1" l="1"/>
  <c r="AR393" i="1"/>
  <c r="BF323" i="1"/>
  <c r="AY223" i="1" l="1"/>
  <c r="BA185" i="1"/>
  <c r="AT185" i="1"/>
  <c r="AR74" i="1"/>
  <c r="AY59" i="1"/>
  <c r="AY65" i="1"/>
  <c r="CW30" i="2"/>
  <c r="CW22" i="2"/>
  <c r="CW10" i="2"/>
  <c r="CV30" i="2"/>
  <c r="CV10" i="2"/>
  <c r="CU10" i="2"/>
  <c r="CT10" i="2"/>
  <c r="CS10" i="2"/>
  <c r="CR10" i="2"/>
  <c r="CQ38" i="2"/>
  <c r="CQ34" i="2"/>
  <c r="CQ26" i="2"/>
  <c r="CQ18" i="2"/>
  <c r="CQ14" i="2"/>
  <c r="CQ10" i="2"/>
  <c r="CP38" i="2"/>
  <c r="CP34" i="2"/>
  <c r="CP30" i="2"/>
  <c r="CP26" i="2"/>
  <c r="CP22" i="2"/>
  <c r="CP18" i="2"/>
  <c r="CP14" i="2"/>
  <c r="CP10" i="2"/>
  <c r="CM30" i="2"/>
  <c r="CM22" i="2"/>
  <c r="CM10" i="2"/>
  <c r="CL10" i="2"/>
  <c r="CK10" i="2"/>
  <c r="CJ10" i="2"/>
  <c r="CI10" i="2"/>
  <c r="CH38" i="2"/>
  <c r="CH34" i="2"/>
  <c r="CH14" i="2"/>
  <c r="CH10" i="2"/>
  <c r="CG38" i="2"/>
  <c r="CG34" i="2"/>
  <c r="CG26" i="2"/>
  <c r="CG18" i="2"/>
  <c r="CG14" i="2"/>
  <c r="CG10" i="2"/>
  <c r="CF38" i="2"/>
  <c r="CF34" i="2"/>
  <c r="CF30" i="2"/>
  <c r="CF26" i="2"/>
  <c r="CF22" i="2"/>
  <c r="CF18" i="2"/>
  <c r="CF14" i="2"/>
  <c r="CF10" i="2"/>
  <c r="CC30" i="2"/>
  <c r="CC22" i="2"/>
  <c r="CC10" i="2"/>
  <c r="CB10" i="2"/>
  <c r="CA10" i="2"/>
  <c r="BZ10" i="2"/>
  <c r="BY10" i="2"/>
  <c r="BX38" i="2"/>
  <c r="BX14" i="2"/>
  <c r="BX10" i="2"/>
  <c r="BW38" i="2"/>
  <c r="BW34" i="2"/>
  <c r="BW26" i="2"/>
  <c r="BW18" i="2"/>
  <c r="BW14" i="2"/>
  <c r="BW10" i="2"/>
  <c r="BV38" i="2"/>
  <c r="BV34" i="2"/>
  <c r="BV30" i="2"/>
  <c r="BV26" i="2"/>
  <c r="BV22" i="2"/>
  <c r="BV18" i="2"/>
  <c r="BV14" i="2"/>
  <c r="BV10" i="2"/>
  <c r="BS10" i="2" l="1"/>
  <c r="BR10" i="2"/>
  <c r="BQ10" i="2"/>
  <c r="BP10" i="2"/>
  <c r="BO10" i="2"/>
  <c r="BN10" i="2"/>
  <c r="BM10" i="2"/>
  <c r="BL10" i="2"/>
  <c r="BN14" i="2"/>
  <c r="BM14" i="2"/>
  <c r="BL14" i="2"/>
  <c r="BL18" i="2"/>
  <c r="BM18" i="2"/>
  <c r="BR18" i="2"/>
  <c r="BL22" i="2"/>
  <c r="BM22" i="2"/>
  <c r="BO22" i="2"/>
  <c r="BR22" i="2"/>
  <c r="BS22" i="2"/>
  <c r="BL26" i="2"/>
  <c r="BM26" i="2"/>
  <c r="BQ26" i="2"/>
  <c r="BL30" i="2"/>
  <c r="BR30" i="2"/>
  <c r="BL34" i="2"/>
  <c r="BM34" i="2"/>
  <c r="BN34" i="2"/>
  <c r="BL38" i="2"/>
  <c r="BM38" i="2"/>
  <c r="BN38" i="2"/>
  <c r="I310" i="1"/>
  <c r="BF311" i="1"/>
  <c r="AY311" i="1"/>
  <c r="AR311" i="1"/>
  <c r="AK311" i="1"/>
  <c r="AD311" i="1"/>
  <c r="W311" i="1"/>
  <c r="P311" i="1"/>
  <c r="I311" i="1"/>
  <c r="BF310" i="1"/>
  <c r="AY310" i="1"/>
  <c r="AR310" i="1"/>
  <c r="AK310" i="1"/>
  <c r="AD310" i="1"/>
  <c r="AD312" i="1" s="1"/>
  <c r="W310" i="1"/>
  <c r="P310" i="1"/>
  <c r="BF309" i="1"/>
  <c r="AY309" i="1"/>
  <c r="AR309" i="1"/>
  <c r="AK309" i="1"/>
  <c r="AD309" i="1"/>
  <c r="BO38" i="2" s="1"/>
  <c r="W309" i="1"/>
  <c r="P309" i="1"/>
  <c r="I309" i="1"/>
  <c r="BF306" i="1"/>
  <c r="AY306" i="1"/>
  <c r="AR306" i="1"/>
  <c r="AK306" i="1"/>
  <c r="AD306" i="1"/>
  <c r="W306" i="1"/>
  <c r="P306" i="1"/>
  <c r="I306" i="1"/>
  <c r="BF305" i="1"/>
  <c r="AY305" i="1"/>
  <c r="AR305" i="1"/>
  <c r="AK305" i="1"/>
  <c r="AD305" i="1"/>
  <c r="W305" i="1"/>
  <c r="P305" i="1"/>
  <c r="I305" i="1"/>
  <c r="BF304" i="1"/>
  <c r="BS34" i="2" s="1"/>
  <c r="AY304" i="1"/>
  <c r="BR34" i="2" s="1"/>
  <c r="AR304" i="1"/>
  <c r="AK304" i="1"/>
  <c r="AD304" i="1"/>
  <c r="BO34" i="2" s="1"/>
  <c r="W304" i="1"/>
  <c r="P304" i="1"/>
  <c r="I304" i="1"/>
  <c r="BF301" i="1"/>
  <c r="AY301" i="1"/>
  <c r="AR301" i="1"/>
  <c r="AK301" i="1"/>
  <c r="AD301" i="1"/>
  <c r="W301" i="1"/>
  <c r="P301" i="1"/>
  <c r="I301" i="1"/>
  <c r="BF300" i="1"/>
  <c r="AY300" i="1"/>
  <c r="AR300" i="1"/>
  <c r="AK300" i="1"/>
  <c r="AD300" i="1"/>
  <c r="W300" i="1"/>
  <c r="P300" i="1"/>
  <c r="I300" i="1"/>
  <c r="BF299" i="1"/>
  <c r="BS30" i="2" s="1"/>
  <c r="AY299" i="1"/>
  <c r="AR299" i="1"/>
  <c r="AK299" i="1"/>
  <c r="AD299" i="1"/>
  <c r="W299" i="1"/>
  <c r="BN30" i="2" s="1"/>
  <c r="P299" i="1"/>
  <c r="BM30" i="2" s="1"/>
  <c r="I299" i="1"/>
  <c r="BF296" i="1"/>
  <c r="AY296" i="1"/>
  <c r="AR296" i="1"/>
  <c r="AK296" i="1"/>
  <c r="AD296" i="1"/>
  <c r="W296" i="1"/>
  <c r="P296" i="1"/>
  <c r="I296" i="1"/>
  <c r="BF295" i="1"/>
  <c r="AY295" i="1"/>
  <c r="AR295" i="1"/>
  <c r="AK295" i="1"/>
  <c r="AD295" i="1"/>
  <c r="W295" i="1"/>
  <c r="P295" i="1"/>
  <c r="I295" i="1"/>
  <c r="BF294" i="1"/>
  <c r="BS26" i="2" s="1"/>
  <c r="AY294" i="1"/>
  <c r="BR26" i="2" s="1"/>
  <c r="AR294" i="1"/>
  <c r="AK294" i="1"/>
  <c r="AD294" i="1"/>
  <c r="W294" i="1"/>
  <c r="BN26" i="2" s="1"/>
  <c r="P294" i="1"/>
  <c r="I294" i="1"/>
  <c r="BF291" i="1"/>
  <c r="AY291" i="1"/>
  <c r="AR291" i="1"/>
  <c r="AK291" i="1"/>
  <c r="AD291" i="1"/>
  <c r="W291" i="1"/>
  <c r="P291" i="1"/>
  <c r="I291" i="1"/>
  <c r="BF290" i="1"/>
  <c r="AY290" i="1"/>
  <c r="AR290" i="1"/>
  <c r="AK290" i="1"/>
  <c r="AD290" i="1"/>
  <c r="W290" i="1"/>
  <c r="P290" i="1"/>
  <c r="I290" i="1"/>
  <c r="BF289" i="1"/>
  <c r="AY289" i="1"/>
  <c r="AR289" i="1"/>
  <c r="BQ22" i="2" s="1"/>
  <c r="AK289" i="1"/>
  <c r="AD289" i="1"/>
  <c r="AD292" i="1" s="1"/>
  <c r="W289" i="1"/>
  <c r="BN22" i="2" s="1"/>
  <c r="P289" i="1"/>
  <c r="I289" i="1"/>
  <c r="BF286" i="1"/>
  <c r="AY286" i="1"/>
  <c r="AR286" i="1"/>
  <c r="AK286" i="1"/>
  <c r="AD286" i="1"/>
  <c r="W286" i="1"/>
  <c r="P286" i="1"/>
  <c r="I286" i="1"/>
  <c r="BF285" i="1"/>
  <c r="AY285" i="1"/>
  <c r="AR285" i="1"/>
  <c r="AK285" i="1"/>
  <c r="AD285" i="1"/>
  <c r="W285" i="1"/>
  <c r="P285" i="1"/>
  <c r="I285" i="1"/>
  <c r="BF284" i="1"/>
  <c r="BS18" i="2" s="1"/>
  <c r="AY284" i="1"/>
  <c r="AR284" i="1"/>
  <c r="BQ18" i="2" s="1"/>
  <c r="AK284" i="1"/>
  <c r="AD284" i="1"/>
  <c r="W284" i="1"/>
  <c r="BN18" i="2" s="1"/>
  <c r="P284" i="1"/>
  <c r="I284" i="1"/>
  <c r="BF281" i="1"/>
  <c r="AY281" i="1"/>
  <c r="AR281" i="1"/>
  <c r="AK281" i="1"/>
  <c r="AD281" i="1"/>
  <c r="W281" i="1"/>
  <c r="P281" i="1"/>
  <c r="I281" i="1"/>
  <c r="BF280" i="1"/>
  <c r="AY280" i="1"/>
  <c r="BR14" i="2" s="1"/>
  <c r="AR280" i="1"/>
  <c r="BQ14" i="2" s="1"/>
  <c r="AK280" i="1"/>
  <c r="AD280" i="1"/>
  <c r="W280" i="1"/>
  <c r="P280" i="1"/>
  <c r="I280" i="1"/>
  <c r="BF279" i="1"/>
  <c r="AY279" i="1"/>
  <c r="AR279" i="1"/>
  <c r="AK279" i="1"/>
  <c r="AD279" i="1"/>
  <c r="W279" i="1"/>
  <c r="P279" i="1"/>
  <c r="I279" i="1"/>
  <c r="BF276" i="1"/>
  <c r="AY276" i="1"/>
  <c r="AR276" i="1"/>
  <c r="AK276" i="1"/>
  <c r="AD276" i="1"/>
  <c r="W276" i="1"/>
  <c r="P276" i="1"/>
  <c r="I276" i="1"/>
  <c r="BF275" i="1"/>
  <c r="AY275" i="1"/>
  <c r="AR275" i="1"/>
  <c r="AK275" i="1"/>
  <c r="AD275" i="1"/>
  <c r="W275" i="1"/>
  <c r="P275" i="1"/>
  <c r="I275" i="1"/>
  <c r="BF274" i="1"/>
  <c r="AY274" i="1"/>
  <c r="AR274" i="1"/>
  <c r="AK274" i="1"/>
  <c r="AD274" i="1"/>
  <c r="W274" i="1"/>
  <c r="P274" i="1"/>
  <c r="I274" i="1"/>
  <c r="BA273" i="1"/>
  <c r="AT273" i="1"/>
  <c r="AM273" i="1"/>
  <c r="AF273" i="1"/>
  <c r="Y273" i="1"/>
  <c r="R273" i="1"/>
  <c r="K273" i="1"/>
  <c r="BF267" i="1"/>
  <c r="AY267" i="1"/>
  <c r="AR267" i="1"/>
  <c r="AK267" i="1"/>
  <c r="AD267" i="1"/>
  <c r="W267" i="1"/>
  <c r="P267" i="1"/>
  <c r="I267" i="1"/>
  <c r="BF266" i="1"/>
  <c r="AY266" i="1"/>
  <c r="AR266" i="1"/>
  <c r="AK266" i="1"/>
  <c r="AD266" i="1"/>
  <c r="AD268" i="1" s="1"/>
  <c r="W266" i="1"/>
  <c r="P266" i="1"/>
  <c r="I266" i="1"/>
  <c r="BF265" i="1"/>
  <c r="BI38" i="2" s="1"/>
  <c r="AY265" i="1"/>
  <c r="BH38" i="2" s="1"/>
  <c r="AR265" i="1"/>
  <c r="AK265" i="1"/>
  <c r="AD265" i="1"/>
  <c r="W265" i="1"/>
  <c r="P265" i="1"/>
  <c r="P268" i="1" s="1"/>
  <c r="I265" i="1"/>
  <c r="BF262" i="1"/>
  <c r="AY262" i="1"/>
  <c r="AR262" i="1"/>
  <c r="AK262" i="1"/>
  <c r="AD262" i="1"/>
  <c r="W262" i="1"/>
  <c r="P262" i="1"/>
  <c r="I262" i="1"/>
  <c r="BF261" i="1"/>
  <c r="AY261" i="1"/>
  <c r="AR261" i="1"/>
  <c r="AK261" i="1"/>
  <c r="AD261" i="1"/>
  <c r="W261" i="1"/>
  <c r="P261" i="1"/>
  <c r="I261" i="1"/>
  <c r="BF260" i="1"/>
  <c r="AY260" i="1"/>
  <c r="BH34" i="2" s="1"/>
  <c r="AR260" i="1"/>
  <c r="AK260" i="1"/>
  <c r="AD260" i="1"/>
  <c r="W260" i="1"/>
  <c r="P260" i="1"/>
  <c r="P263" i="1" s="1"/>
  <c r="I260" i="1"/>
  <c r="I263" i="1" s="1"/>
  <c r="BF257" i="1"/>
  <c r="AY257" i="1"/>
  <c r="AR257" i="1"/>
  <c r="AK257" i="1"/>
  <c r="AD257" i="1"/>
  <c r="W257" i="1"/>
  <c r="P257" i="1"/>
  <c r="I257" i="1"/>
  <c r="BF256" i="1"/>
  <c r="AY256" i="1"/>
  <c r="AR256" i="1"/>
  <c r="AK256" i="1"/>
  <c r="AD256" i="1"/>
  <c r="W256" i="1"/>
  <c r="P256" i="1"/>
  <c r="I256" i="1"/>
  <c r="BF255" i="1"/>
  <c r="BI30" i="2" s="1"/>
  <c r="AY255" i="1"/>
  <c r="BH30" i="2" s="1"/>
  <c r="AR255" i="1"/>
  <c r="AK255" i="1"/>
  <c r="AD255" i="1"/>
  <c r="W255" i="1"/>
  <c r="P255" i="1"/>
  <c r="I255" i="1"/>
  <c r="BF252" i="1"/>
  <c r="AY252" i="1"/>
  <c r="AR252" i="1"/>
  <c r="AK252" i="1"/>
  <c r="AD252" i="1"/>
  <c r="W252" i="1"/>
  <c r="P252" i="1"/>
  <c r="I252" i="1"/>
  <c r="BF251" i="1"/>
  <c r="AY251" i="1"/>
  <c r="AR251" i="1"/>
  <c r="AK251" i="1"/>
  <c r="AD251" i="1"/>
  <c r="W251" i="1"/>
  <c r="P251" i="1"/>
  <c r="I251" i="1"/>
  <c r="BF250" i="1"/>
  <c r="BI26" i="2" s="1"/>
  <c r="AY250" i="1"/>
  <c r="BH26" i="2" s="1"/>
  <c r="AR250" i="1"/>
  <c r="AK250" i="1"/>
  <c r="AD250" i="1"/>
  <c r="W250" i="1"/>
  <c r="P250" i="1"/>
  <c r="I250" i="1"/>
  <c r="BF247" i="1"/>
  <c r="AY247" i="1"/>
  <c r="AR247" i="1"/>
  <c r="AK247" i="1"/>
  <c r="AD247" i="1"/>
  <c r="W247" i="1"/>
  <c r="P247" i="1"/>
  <c r="I247" i="1"/>
  <c r="BF246" i="1"/>
  <c r="AY246" i="1"/>
  <c r="AR246" i="1"/>
  <c r="AK246" i="1"/>
  <c r="AD246" i="1"/>
  <c r="W246" i="1"/>
  <c r="P246" i="1"/>
  <c r="I246" i="1"/>
  <c r="BF245" i="1"/>
  <c r="BI22" i="2" s="1"/>
  <c r="AY245" i="1"/>
  <c r="BH22" i="2" s="1"/>
  <c r="AR245" i="1"/>
  <c r="AK245" i="1"/>
  <c r="AD245" i="1"/>
  <c r="W245" i="1"/>
  <c r="P245" i="1"/>
  <c r="P248" i="1" s="1"/>
  <c r="I245" i="1"/>
  <c r="BF242" i="1"/>
  <c r="AY242" i="1"/>
  <c r="AR242" i="1"/>
  <c r="AK242" i="1"/>
  <c r="AD242" i="1"/>
  <c r="W242" i="1"/>
  <c r="P242" i="1"/>
  <c r="I242" i="1"/>
  <c r="BF241" i="1"/>
  <c r="AY241" i="1"/>
  <c r="AR241" i="1"/>
  <c r="AK241" i="1"/>
  <c r="AD241" i="1"/>
  <c r="W241" i="1"/>
  <c r="P241" i="1"/>
  <c r="I241" i="1"/>
  <c r="BF240" i="1"/>
  <c r="BI18" i="2" s="1"/>
  <c r="AY240" i="1"/>
  <c r="BH18" i="2" s="1"/>
  <c r="AR240" i="1"/>
  <c r="AK240" i="1"/>
  <c r="AD240" i="1"/>
  <c r="AD243" i="1" s="1"/>
  <c r="W240" i="1"/>
  <c r="P240" i="1"/>
  <c r="P243" i="1" s="1"/>
  <c r="I240" i="1"/>
  <c r="I243" i="1" s="1"/>
  <c r="BF237" i="1"/>
  <c r="AY237" i="1"/>
  <c r="AR237" i="1"/>
  <c r="AK237" i="1"/>
  <c r="AD237" i="1"/>
  <c r="W237" i="1"/>
  <c r="P237" i="1"/>
  <c r="I237" i="1"/>
  <c r="BF236" i="1"/>
  <c r="BI14" i="2" s="1"/>
  <c r="AY236" i="1"/>
  <c r="BH14" i="2" s="1"/>
  <c r="AR236" i="1"/>
  <c r="AK236" i="1"/>
  <c r="AD236" i="1"/>
  <c r="W236" i="1"/>
  <c r="P236" i="1"/>
  <c r="I236" i="1"/>
  <c r="BF235" i="1"/>
  <c r="AY235" i="1"/>
  <c r="AR235" i="1"/>
  <c r="AK235" i="1"/>
  <c r="AD235" i="1"/>
  <c r="W235" i="1"/>
  <c r="P235" i="1"/>
  <c r="P238" i="1" s="1"/>
  <c r="I235" i="1"/>
  <c r="BF232" i="1"/>
  <c r="AY232" i="1"/>
  <c r="AR232" i="1"/>
  <c r="AK232" i="1"/>
  <c r="AD232" i="1"/>
  <c r="W232" i="1"/>
  <c r="P232" i="1"/>
  <c r="I232" i="1"/>
  <c r="BF231" i="1"/>
  <c r="AY231" i="1"/>
  <c r="AR231" i="1"/>
  <c r="AK231" i="1"/>
  <c r="AD231" i="1"/>
  <c r="W231" i="1"/>
  <c r="P231" i="1"/>
  <c r="I231" i="1"/>
  <c r="BF230" i="1"/>
  <c r="BI10" i="2" s="1"/>
  <c r="AY230" i="1"/>
  <c r="BH10" i="2" s="1"/>
  <c r="AR230" i="1"/>
  <c r="AK230" i="1"/>
  <c r="AD230" i="1"/>
  <c r="W230" i="1"/>
  <c r="P230" i="1"/>
  <c r="I230" i="1"/>
  <c r="BA229" i="1"/>
  <c r="AT229" i="1"/>
  <c r="AM229" i="1"/>
  <c r="AF229" i="1"/>
  <c r="Y229" i="1"/>
  <c r="R229" i="1"/>
  <c r="K229" i="1"/>
  <c r="BF443" i="1"/>
  <c r="AY443" i="1"/>
  <c r="AR443" i="1"/>
  <c r="AK443" i="1"/>
  <c r="AD443" i="1"/>
  <c r="W443" i="1"/>
  <c r="P443" i="1"/>
  <c r="I443" i="1"/>
  <c r="BF442" i="1"/>
  <c r="AY442" i="1"/>
  <c r="AR442" i="1"/>
  <c r="AK442" i="1"/>
  <c r="AD442" i="1"/>
  <c r="W442" i="1"/>
  <c r="W444" i="1" s="1"/>
  <c r="P442" i="1"/>
  <c r="I442" i="1"/>
  <c r="BF441" i="1"/>
  <c r="AY441" i="1"/>
  <c r="AR441" i="1"/>
  <c r="AK441" i="1"/>
  <c r="AD441" i="1"/>
  <c r="CS38" i="2" s="1"/>
  <c r="W441" i="1"/>
  <c r="CR37" i="2" s="1"/>
  <c r="P441" i="1"/>
  <c r="P444" i="1" s="1"/>
  <c r="CQ37" i="2" s="1"/>
  <c r="I441" i="1"/>
  <c r="BF438" i="1"/>
  <c r="AY438" i="1"/>
  <c r="AR438" i="1"/>
  <c r="AK438" i="1"/>
  <c r="AD438" i="1"/>
  <c r="W438" i="1"/>
  <c r="P438" i="1"/>
  <c r="I438" i="1"/>
  <c r="BF437" i="1"/>
  <c r="AY437" i="1"/>
  <c r="AR437" i="1"/>
  <c r="AK437" i="1"/>
  <c r="AD437" i="1"/>
  <c r="W437" i="1"/>
  <c r="P437" i="1"/>
  <c r="I437" i="1"/>
  <c r="BF436" i="1"/>
  <c r="AY436" i="1"/>
  <c r="AR436" i="1"/>
  <c r="CU34" i="2" s="1"/>
  <c r="AK436" i="1"/>
  <c r="AD436" i="1"/>
  <c r="CS34" i="2" s="1"/>
  <c r="W436" i="1"/>
  <c r="P436" i="1"/>
  <c r="I436" i="1"/>
  <c r="BF433" i="1"/>
  <c r="AY433" i="1"/>
  <c r="AR433" i="1"/>
  <c r="AK433" i="1"/>
  <c r="AD433" i="1"/>
  <c r="W433" i="1"/>
  <c r="P433" i="1"/>
  <c r="I433" i="1"/>
  <c r="BF432" i="1"/>
  <c r="AY432" i="1"/>
  <c r="AR432" i="1"/>
  <c r="AK432" i="1"/>
  <c r="AD432" i="1"/>
  <c r="W432" i="1"/>
  <c r="P432" i="1"/>
  <c r="I432" i="1"/>
  <c r="BF431" i="1"/>
  <c r="AY431" i="1"/>
  <c r="AR431" i="1"/>
  <c r="CU30" i="2" s="1"/>
  <c r="AK431" i="1"/>
  <c r="CT30" i="2" s="1"/>
  <c r="AD431" i="1"/>
  <c r="W431" i="1"/>
  <c r="P431" i="1"/>
  <c r="CQ30" i="2" s="1"/>
  <c r="I431" i="1"/>
  <c r="I434" i="1" s="1"/>
  <c r="CP29" i="2" s="1"/>
  <c r="BF428" i="1"/>
  <c r="AY428" i="1"/>
  <c r="AR428" i="1"/>
  <c r="AK428" i="1"/>
  <c r="AD428" i="1"/>
  <c r="W428" i="1"/>
  <c r="P428" i="1"/>
  <c r="I428" i="1"/>
  <c r="BF427" i="1"/>
  <c r="AY427" i="1"/>
  <c r="AR427" i="1"/>
  <c r="AK427" i="1"/>
  <c r="AD427" i="1"/>
  <c r="W427" i="1"/>
  <c r="P427" i="1"/>
  <c r="I427" i="1"/>
  <c r="BF426" i="1"/>
  <c r="CW26" i="2" s="1"/>
  <c r="AY426" i="1"/>
  <c r="CV26" i="2" s="1"/>
  <c r="AR426" i="1"/>
  <c r="CU26" i="2" s="1"/>
  <c r="AK426" i="1"/>
  <c r="AK429" i="1" s="1"/>
  <c r="CT25" i="2" s="1"/>
  <c r="AD426" i="1"/>
  <c r="W426" i="1"/>
  <c r="P426" i="1"/>
  <c r="P429" i="1" s="1"/>
  <c r="CQ25" i="2" s="1"/>
  <c r="I426" i="1"/>
  <c r="BF423" i="1"/>
  <c r="AY423" i="1"/>
  <c r="AR423" i="1"/>
  <c r="AK423" i="1"/>
  <c r="AD423" i="1"/>
  <c r="W423" i="1"/>
  <c r="P423" i="1"/>
  <c r="I423" i="1"/>
  <c r="BF422" i="1"/>
  <c r="AY422" i="1"/>
  <c r="AR422" i="1"/>
  <c r="AK422" i="1"/>
  <c r="AD422" i="1"/>
  <c r="W422" i="1"/>
  <c r="W424" i="1" s="1"/>
  <c r="P422" i="1"/>
  <c r="I422" i="1"/>
  <c r="BF421" i="1"/>
  <c r="AY421" i="1"/>
  <c r="CV22" i="2" s="1"/>
  <c r="AR421" i="1"/>
  <c r="CU22" i="2" s="1"/>
  <c r="AK421" i="1"/>
  <c r="CT22" i="2" s="1"/>
  <c r="AD421" i="1"/>
  <c r="W421" i="1"/>
  <c r="CR21" i="2" s="1"/>
  <c r="P421" i="1"/>
  <c r="CQ22" i="2" s="1"/>
  <c r="I421" i="1"/>
  <c r="BF418" i="1"/>
  <c r="AY418" i="1"/>
  <c r="AR418" i="1"/>
  <c r="AK418" i="1"/>
  <c r="AD418" i="1"/>
  <c r="W418" i="1"/>
  <c r="P418" i="1"/>
  <c r="I418" i="1"/>
  <c r="BF417" i="1"/>
  <c r="AY417" i="1"/>
  <c r="AR417" i="1"/>
  <c r="AK417" i="1"/>
  <c r="AD417" i="1"/>
  <c r="W417" i="1"/>
  <c r="P417" i="1"/>
  <c r="I417" i="1"/>
  <c r="BF416" i="1"/>
  <c r="CW18" i="2" s="1"/>
  <c r="AY416" i="1"/>
  <c r="CV18" i="2" s="1"/>
  <c r="AR416" i="1"/>
  <c r="CU18" i="2" s="1"/>
  <c r="AK416" i="1"/>
  <c r="CT18" i="2" s="1"/>
  <c r="AD416" i="1"/>
  <c r="W416" i="1"/>
  <c r="W419" i="1" s="1"/>
  <c r="P416" i="1"/>
  <c r="I416" i="1"/>
  <c r="BF413" i="1"/>
  <c r="AY413" i="1"/>
  <c r="AR413" i="1"/>
  <c r="AK413" i="1"/>
  <c r="AD413" i="1"/>
  <c r="W413" i="1"/>
  <c r="P413" i="1"/>
  <c r="I413" i="1"/>
  <c r="BF412" i="1"/>
  <c r="CW14" i="2" s="1"/>
  <c r="AY412" i="1"/>
  <c r="AR412" i="1"/>
  <c r="CU14" i="2" s="1"/>
  <c r="AK412" i="1"/>
  <c r="CT14" i="2" s="1"/>
  <c r="AD412" i="1"/>
  <c r="W412" i="1"/>
  <c r="P412" i="1"/>
  <c r="I412" i="1"/>
  <c r="BF411" i="1"/>
  <c r="AY411" i="1"/>
  <c r="AR411" i="1"/>
  <c r="AK411" i="1"/>
  <c r="AD411" i="1"/>
  <c r="W411" i="1"/>
  <c r="P411" i="1"/>
  <c r="I411" i="1"/>
  <c r="I414" i="1" s="1"/>
  <c r="CP13" i="2" s="1"/>
  <c r="BF408" i="1"/>
  <c r="AY408" i="1"/>
  <c r="AR408" i="1"/>
  <c r="AK408" i="1"/>
  <c r="AD408" i="1"/>
  <c r="W408" i="1"/>
  <c r="P408" i="1"/>
  <c r="I408" i="1"/>
  <c r="BF407" i="1"/>
  <c r="AY407" i="1"/>
  <c r="AR407" i="1"/>
  <c r="AK407" i="1"/>
  <c r="AD407" i="1"/>
  <c r="W407" i="1"/>
  <c r="P407" i="1"/>
  <c r="I407" i="1"/>
  <c r="BF406" i="1"/>
  <c r="AY406" i="1"/>
  <c r="AR406" i="1"/>
  <c r="AK406" i="1"/>
  <c r="AD406" i="1"/>
  <c r="AD409" i="1" s="1"/>
  <c r="CS9" i="2" s="1"/>
  <c r="W406" i="1"/>
  <c r="W409" i="1" s="1"/>
  <c r="CR9" i="2" s="1"/>
  <c r="P406" i="1"/>
  <c r="P409" i="1" s="1"/>
  <c r="CQ9" i="2" s="1"/>
  <c r="I406" i="1"/>
  <c r="BA405" i="1"/>
  <c r="AT405" i="1"/>
  <c r="AM405" i="1"/>
  <c r="AF405" i="1"/>
  <c r="Y405" i="1"/>
  <c r="R405" i="1"/>
  <c r="K405" i="1"/>
  <c r="BF399" i="1"/>
  <c r="AY399" i="1"/>
  <c r="AR399" i="1"/>
  <c r="AK399" i="1"/>
  <c r="AD399" i="1"/>
  <c r="W399" i="1"/>
  <c r="P399" i="1"/>
  <c r="I399" i="1"/>
  <c r="BF398" i="1"/>
  <c r="AY398" i="1"/>
  <c r="AR398" i="1"/>
  <c r="AK398" i="1"/>
  <c r="AD398" i="1"/>
  <c r="W398" i="1"/>
  <c r="P398" i="1"/>
  <c r="I398" i="1"/>
  <c r="BF397" i="1"/>
  <c r="AY397" i="1"/>
  <c r="AR397" i="1"/>
  <c r="AK397" i="1"/>
  <c r="AK400" i="1" s="1"/>
  <c r="CJ37" i="2" s="1"/>
  <c r="AD397" i="1"/>
  <c r="CI38" i="2" s="1"/>
  <c r="W397" i="1"/>
  <c r="P397" i="1"/>
  <c r="I397" i="1"/>
  <c r="BF394" i="1"/>
  <c r="AY394" i="1"/>
  <c r="AR394" i="1"/>
  <c r="AK394" i="1"/>
  <c r="AD394" i="1"/>
  <c r="W394" i="1"/>
  <c r="P394" i="1"/>
  <c r="I394" i="1"/>
  <c r="BF393" i="1"/>
  <c r="AY393" i="1"/>
  <c r="AK393" i="1"/>
  <c r="AD393" i="1"/>
  <c r="W393" i="1"/>
  <c r="P393" i="1"/>
  <c r="I393" i="1"/>
  <c r="BF392" i="1"/>
  <c r="AY392" i="1"/>
  <c r="AR392" i="1"/>
  <c r="AK392" i="1"/>
  <c r="AD392" i="1"/>
  <c r="CI34" i="2" s="1"/>
  <c r="W392" i="1"/>
  <c r="P392" i="1"/>
  <c r="I392" i="1"/>
  <c r="BF389" i="1"/>
  <c r="AY389" i="1"/>
  <c r="AR389" i="1"/>
  <c r="AK389" i="1"/>
  <c r="AD389" i="1"/>
  <c r="W389" i="1"/>
  <c r="P389" i="1"/>
  <c r="I389" i="1"/>
  <c r="BF388" i="1"/>
  <c r="AY388" i="1"/>
  <c r="AR388" i="1"/>
  <c r="AK388" i="1"/>
  <c r="AD388" i="1"/>
  <c r="W388" i="1"/>
  <c r="P388" i="1"/>
  <c r="I388" i="1"/>
  <c r="BF387" i="1"/>
  <c r="AY387" i="1"/>
  <c r="CL30" i="2" s="1"/>
  <c r="AR387" i="1"/>
  <c r="AK387" i="1"/>
  <c r="AD387" i="1"/>
  <c r="CI30" i="2" s="1"/>
  <c r="W387" i="1"/>
  <c r="P387" i="1"/>
  <c r="P390" i="1" s="1"/>
  <c r="CG29" i="2" s="1"/>
  <c r="I387" i="1"/>
  <c r="I390" i="1" s="1"/>
  <c r="CF29" i="2" s="1"/>
  <c r="BF384" i="1"/>
  <c r="AY384" i="1"/>
  <c r="AR384" i="1"/>
  <c r="AK384" i="1"/>
  <c r="AD384" i="1"/>
  <c r="W384" i="1"/>
  <c r="P384" i="1"/>
  <c r="I384" i="1"/>
  <c r="BF383" i="1"/>
  <c r="AY383" i="1"/>
  <c r="AR383" i="1"/>
  <c r="AK383" i="1"/>
  <c r="AD383" i="1"/>
  <c r="W383" i="1"/>
  <c r="P383" i="1"/>
  <c r="I383" i="1"/>
  <c r="BF382" i="1"/>
  <c r="CM26" i="2" s="1"/>
  <c r="AY382" i="1"/>
  <c r="CL26" i="2" s="1"/>
  <c r="AR382" i="1"/>
  <c r="CK26" i="2" s="1"/>
  <c r="AK382" i="1"/>
  <c r="CI26" i="2"/>
  <c r="W382" i="1"/>
  <c r="CH26" i="2" s="1"/>
  <c r="P382" i="1"/>
  <c r="P385" i="1" s="1"/>
  <c r="CG25" i="2" s="1"/>
  <c r="I382" i="1"/>
  <c r="I385" i="1" s="1"/>
  <c r="CF25" i="2" s="1"/>
  <c r="BF379" i="1"/>
  <c r="AY379" i="1"/>
  <c r="AR379" i="1"/>
  <c r="AK379" i="1"/>
  <c r="AD379" i="1"/>
  <c r="W379" i="1"/>
  <c r="P379" i="1"/>
  <c r="I379" i="1"/>
  <c r="BF378" i="1"/>
  <c r="AY378" i="1"/>
  <c r="AR378" i="1"/>
  <c r="AK378" i="1"/>
  <c r="AD378" i="1"/>
  <c r="W378" i="1"/>
  <c r="P378" i="1"/>
  <c r="I378" i="1"/>
  <c r="BF377" i="1"/>
  <c r="AY377" i="1"/>
  <c r="AR377" i="1"/>
  <c r="AK377" i="1"/>
  <c r="AD377" i="1"/>
  <c r="CI22" i="2" s="1"/>
  <c r="W377" i="1"/>
  <c r="CH22" i="2" s="1"/>
  <c r="P377" i="1"/>
  <c r="CG22" i="2" s="1"/>
  <c r="I377" i="1"/>
  <c r="BF374" i="1"/>
  <c r="AY374" i="1"/>
  <c r="AR374" i="1"/>
  <c r="AK374" i="1"/>
  <c r="AD374" i="1"/>
  <c r="W374" i="1"/>
  <c r="P374" i="1"/>
  <c r="I374" i="1"/>
  <c r="BF373" i="1"/>
  <c r="AY373" i="1"/>
  <c r="AR373" i="1"/>
  <c r="AK373" i="1"/>
  <c r="AD373" i="1"/>
  <c r="W373" i="1"/>
  <c r="P373" i="1"/>
  <c r="I373" i="1"/>
  <c r="BF372" i="1"/>
  <c r="BF375" i="1" s="1"/>
  <c r="CM17" i="2" s="1"/>
  <c r="AY372" i="1"/>
  <c r="CL18" i="2" s="1"/>
  <c r="AR372" i="1"/>
  <c r="AK372" i="1"/>
  <c r="AD372" i="1"/>
  <c r="CI18" i="2" s="1"/>
  <c r="W372" i="1"/>
  <c r="CH18" i="2" s="1"/>
  <c r="P372" i="1"/>
  <c r="P375" i="1" s="1"/>
  <c r="CG17" i="2" s="1"/>
  <c r="I372" i="1"/>
  <c r="BF369" i="1"/>
  <c r="AY369" i="1"/>
  <c r="AR369" i="1"/>
  <c r="AK369" i="1"/>
  <c r="AD369" i="1"/>
  <c r="W369" i="1"/>
  <c r="P369" i="1"/>
  <c r="I369" i="1"/>
  <c r="BF368" i="1"/>
  <c r="AY368" i="1"/>
  <c r="CL14" i="2" s="1"/>
  <c r="AR368" i="1"/>
  <c r="AK368" i="1"/>
  <c r="AD368" i="1"/>
  <c r="CI14" i="2" s="1"/>
  <c r="W368" i="1"/>
  <c r="P368" i="1"/>
  <c r="I368" i="1"/>
  <c r="BF367" i="1"/>
  <c r="AY367" i="1"/>
  <c r="AR367" i="1"/>
  <c r="AK367" i="1"/>
  <c r="AD367" i="1"/>
  <c r="W367" i="1"/>
  <c r="P367" i="1"/>
  <c r="I367" i="1"/>
  <c r="BF364" i="1"/>
  <c r="AY364" i="1"/>
  <c r="AR364" i="1"/>
  <c r="AK364" i="1"/>
  <c r="AD364" i="1"/>
  <c r="W364" i="1"/>
  <c r="P364" i="1"/>
  <c r="I364" i="1"/>
  <c r="BF363" i="1"/>
  <c r="AY363" i="1"/>
  <c r="AR363" i="1"/>
  <c r="AK363" i="1"/>
  <c r="AD363" i="1"/>
  <c r="W363" i="1"/>
  <c r="P363" i="1"/>
  <c r="I363" i="1"/>
  <c r="BF362" i="1"/>
  <c r="AY362" i="1"/>
  <c r="AR362" i="1"/>
  <c r="AK362" i="1"/>
  <c r="AD362" i="1"/>
  <c r="W362" i="1"/>
  <c r="P362" i="1"/>
  <c r="P365" i="1" s="1"/>
  <c r="CG9" i="2" s="1"/>
  <c r="I362" i="1"/>
  <c r="I365" i="1" s="1"/>
  <c r="CF9" i="2" s="1"/>
  <c r="BA361" i="1"/>
  <c r="AT361" i="1"/>
  <c r="AM361" i="1"/>
  <c r="AF361" i="1"/>
  <c r="Y361" i="1"/>
  <c r="R361" i="1"/>
  <c r="K361" i="1"/>
  <c r="BF355" i="1"/>
  <c r="AY355" i="1"/>
  <c r="AR355" i="1"/>
  <c r="AK355" i="1"/>
  <c r="AD355" i="1"/>
  <c r="W355" i="1"/>
  <c r="P355" i="1"/>
  <c r="I355" i="1"/>
  <c r="BF354" i="1"/>
  <c r="AY354" i="1"/>
  <c r="AR354" i="1"/>
  <c r="AK354" i="1"/>
  <c r="AD354" i="1"/>
  <c r="W354" i="1"/>
  <c r="P354" i="1"/>
  <c r="I354" i="1"/>
  <c r="BF353" i="1"/>
  <c r="AY353" i="1"/>
  <c r="AR353" i="1"/>
  <c r="AK353" i="1"/>
  <c r="AD353" i="1"/>
  <c r="BY38" i="2" s="1"/>
  <c r="W353" i="1"/>
  <c r="P353" i="1"/>
  <c r="I353" i="1"/>
  <c r="BF350" i="1"/>
  <c r="AY350" i="1"/>
  <c r="AR350" i="1"/>
  <c r="AK350" i="1"/>
  <c r="AD350" i="1"/>
  <c r="W350" i="1"/>
  <c r="P350" i="1"/>
  <c r="I350" i="1"/>
  <c r="BF349" i="1"/>
  <c r="AY349" i="1"/>
  <c r="AR349" i="1"/>
  <c r="AK349" i="1"/>
  <c r="AD349" i="1"/>
  <c r="W349" i="1"/>
  <c r="P349" i="1"/>
  <c r="I349" i="1"/>
  <c r="BF348" i="1"/>
  <c r="AY348" i="1"/>
  <c r="AR348" i="1"/>
  <c r="AK348" i="1"/>
  <c r="AD348" i="1"/>
  <c r="AD351" i="1" s="1"/>
  <c r="BY33" i="2" s="1"/>
  <c r="W348" i="1"/>
  <c r="P348" i="1"/>
  <c r="I348" i="1"/>
  <c r="BF345" i="1"/>
  <c r="AY345" i="1"/>
  <c r="AR345" i="1"/>
  <c r="AK345" i="1"/>
  <c r="AD345" i="1"/>
  <c r="W345" i="1"/>
  <c r="P345" i="1"/>
  <c r="I345" i="1"/>
  <c r="BF344" i="1"/>
  <c r="AY344" i="1"/>
  <c r="AR344" i="1"/>
  <c r="AK344" i="1"/>
  <c r="AD344" i="1"/>
  <c r="W344" i="1"/>
  <c r="W346" i="1" s="1"/>
  <c r="P344" i="1"/>
  <c r="I344" i="1"/>
  <c r="BF343" i="1"/>
  <c r="BF346" i="1" s="1"/>
  <c r="CC29" i="2" s="1"/>
  <c r="AY343" i="1"/>
  <c r="CB30" i="2" s="1"/>
  <c r="AR343" i="1"/>
  <c r="CA30" i="2" s="1"/>
  <c r="AK343" i="1"/>
  <c r="AD343" i="1"/>
  <c r="BY30" i="2" s="1"/>
  <c r="W343" i="1"/>
  <c r="BX30" i="2" s="1"/>
  <c r="P343" i="1"/>
  <c r="BW30" i="2" s="1"/>
  <c r="I343" i="1"/>
  <c r="I346" i="1" s="1"/>
  <c r="BV29" i="2" s="1"/>
  <c r="BF340" i="1"/>
  <c r="AY340" i="1"/>
  <c r="AR340" i="1"/>
  <c r="AK340" i="1"/>
  <c r="AD340" i="1"/>
  <c r="W340" i="1"/>
  <c r="P340" i="1"/>
  <c r="I340" i="1"/>
  <c r="BF339" i="1"/>
  <c r="AY339" i="1"/>
  <c r="AR339" i="1"/>
  <c r="AK339" i="1"/>
  <c r="AD339" i="1"/>
  <c r="W339" i="1"/>
  <c r="P339" i="1"/>
  <c r="I339" i="1"/>
  <c r="BF338" i="1"/>
  <c r="BF341" i="1" s="1"/>
  <c r="CC25" i="2" s="1"/>
  <c r="AY338" i="1"/>
  <c r="CB26" i="2" s="1"/>
  <c r="AR338" i="1"/>
  <c r="CA26" i="2" s="1"/>
  <c r="AK338" i="1"/>
  <c r="AD338" i="1"/>
  <c r="BY26" i="2" s="1"/>
  <c r="W338" i="1"/>
  <c r="W341" i="1" s="1"/>
  <c r="BX25" i="2" s="1"/>
  <c r="P338" i="1"/>
  <c r="I338" i="1"/>
  <c r="BF335" i="1"/>
  <c r="AY335" i="1"/>
  <c r="AR335" i="1"/>
  <c r="AK335" i="1"/>
  <c r="AD335" i="1"/>
  <c r="W335" i="1"/>
  <c r="P335" i="1"/>
  <c r="I335" i="1"/>
  <c r="BF334" i="1"/>
  <c r="AY334" i="1"/>
  <c r="AR334" i="1"/>
  <c r="AK334" i="1"/>
  <c r="AD334" i="1"/>
  <c r="W334" i="1"/>
  <c r="P334" i="1"/>
  <c r="I334" i="1"/>
  <c r="BF333" i="1"/>
  <c r="AY333" i="1"/>
  <c r="AR333" i="1"/>
  <c r="AK333" i="1"/>
  <c r="AD333" i="1"/>
  <c r="BY22" i="2" s="1"/>
  <c r="W333" i="1"/>
  <c r="BX22" i="2" s="1"/>
  <c r="P333" i="1"/>
  <c r="BW22" i="2" s="1"/>
  <c r="I333" i="1"/>
  <c r="BF330" i="1"/>
  <c r="AY330" i="1"/>
  <c r="AR330" i="1"/>
  <c r="AK330" i="1"/>
  <c r="AD330" i="1"/>
  <c r="W330" i="1"/>
  <c r="P330" i="1"/>
  <c r="I330" i="1"/>
  <c r="BF329" i="1"/>
  <c r="AY329" i="1"/>
  <c r="AR329" i="1"/>
  <c r="AK329" i="1"/>
  <c r="AD329" i="1"/>
  <c r="W329" i="1"/>
  <c r="P329" i="1"/>
  <c r="I329" i="1"/>
  <c r="BF328" i="1"/>
  <c r="BF331" i="1" s="1"/>
  <c r="CC17" i="2" s="1"/>
  <c r="AY328" i="1"/>
  <c r="AR328" i="1"/>
  <c r="AK328" i="1"/>
  <c r="AD328" i="1"/>
  <c r="BY18" i="2" s="1"/>
  <c r="W328" i="1"/>
  <c r="W331" i="1" s="1"/>
  <c r="BX17" i="2" s="1"/>
  <c r="P328" i="1"/>
  <c r="I328" i="1"/>
  <c r="BF325" i="1"/>
  <c r="AY325" i="1"/>
  <c r="AR325" i="1"/>
  <c r="AK325" i="1"/>
  <c r="AD325" i="1"/>
  <c r="W325" i="1"/>
  <c r="P325" i="1"/>
  <c r="I325" i="1"/>
  <c r="BF324" i="1"/>
  <c r="AY324" i="1"/>
  <c r="AR324" i="1"/>
  <c r="CA14" i="2" s="1"/>
  <c r="AK324" i="1"/>
  <c r="AD324" i="1"/>
  <c r="BY14" i="2" s="1"/>
  <c r="W324" i="1"/>
  <c r="P324" i="1"/>
  <c r="I324" i="1"/>
  <c r="AY323" i="1"/>
  <c r="AR323" i="1"/>
  <c r="AK323" i="1"/>
  <c r="AD323" i="1"/>
  <c r="W323" i="1"/>
  <c r="W326" i="1" s="1"/>
  <c r="BX13" i="2" s="1"/>
  <c r="P323" i="1"/>
  <c r="I323" i="1"/>
  <c r="BF320" i="1"/>
  <c r="AY320" i="1"/>
  <c r="AR320" i="1"/>
  <c r="AK320" i="1"/>
  <c r="AD320" i="1"/>
  <c r="W320" i="1"/>
  <c r="P320" i="1"/>
  <c r="I320" i="1"/>
  <c r="BF319" i="1"/>
  <c r="AY319" i="1"/>
  <c r="AR319" i="1"/>
  <c r="AK319" i="1"/>
  <c r="AD319" i="1"/>
  <c r="W319" i="1"/>
  <c r="P319" i="1"/>
  <c r="I319" i="1"/>
  <c r="BF318" i="1"/>
  <c r="BF321" i="1" s="1"/>
  <c r="CC9" i="2" s="1"/>
  <c r="AY318" i="1"/>
  <c r="AR318" i="1"/>
  <c r="AK318" i="1"/>
  <c r="AD318" i="1"/>
  <c r="W318" i="1"/>
  <c r="P318" i="1"/>
  <c r="P321" i="1" s="1"/>
  <c r="BW9" i="2" s="1"/>
  <c r="I318" i="1"/>
  <c r="I321" i="1" s="1"/>
  <c r="BV9" i="2" s="1"/>
  <c r="BA317" i="1"/>
  <c r="AT317" i="1"/>
  <c r="AM317" i="1"/>
  <c r="AF317" i="1"/>
  <c r="Y317" i="1"/>
  <c r="R317" i="1"/>
  <c r="K317" i="1"/>
  <c r="AY30" i="2"/>
  <c r="AX26" i="2"/>
  <c r="AY10" i="2"/>
  <c r="AX10" i="2"/>
  <c r="AO22" i="2"/>
  <c r="AO10" i="2"/>
  <c r="AN10" i="2"/>
  <c r="AE10" i="2"/>
  <c r="AD10" i="2"/>
  <c r="U10" i="2"/>
  <c r="T10" i="2"/>
  <c r="U14" i="2"/>
  <c r="K10" i="2"/>
  <c r="J10" i="2"/>
  <c r="K8" i="2"/>
  <c r="J8" i="2"/>
  <c r="U8" i="2"/>
  <c r="T8" i="2"/>
  <c r="AE8" i="2"/>
  <c r="AD8" i="2"/>
  <c r="AO8" i="2"/>
  <c r="AN8" i="2"/>
  <c r="AY8" i="2"/>
  <c r="AX8" i="2"/>
  <c r="BI8" i="2"/>
  <c r="BH8" i="2"/>
  <c r="BS8" i="2"/>
  <c r="BR8" i="2"/>
  <c r="BA9" i="1"/>
  <c r="AT9" i="1"/>
  <c r="BF223" i="1"/>
  <c r="BF222" i="1"/>
  <c r="BF221" i="1"/>
  <c r="BF218" i="1"/>
  <c r="BF217" i="1"/>
  <c r="BF216" i="1"/>
  <c r="BF213" i="1"/>
  <c r="BF212" i="1"/>
  <c r="BF211" i="1"/>
  <c r="BF208" i="1"/>
  <c r="BF207" i="1"/>
  <c r="BF206" i="1"/>
  <c r="BF203" i="1"/>
  <c r="BF202" i="1"/>
  <c r="BF204" i="1" s="1"/>
  <c r="BF201" i="1"/>
  <c r="BF198" i="1"/>
  <c r="BF197" i="1"/>
  <c r="BF196" i="1"/>
  <c r="BF193" i="1"/>
  <c r="BF192" i="1"/>
  <c r="AY14" i="2" s="1"/>
  <c r="AY16" i="2" s="1"/>
  <c r="BF191" i="1"/>
  <c r="BF188" i="1"/>
  <c r="BF187" i="1"/>
  <c r="BF186" i="1"/>
  <c r="BF189" i="1" s="1"/>
  <c r="AY9" i="2" s="1"/>
  <c r="AY11" i="2" s="1"/>
  <c r="BF179" i="1"/>
  <c r="BF178" i="1"/>
  <c r="BF177" i="1"/>
  <c r="AO38" i="2" s="1"/>
  <c r="AO40" i="2" s="1"/>
  <c r="BF174" i="1"/>
  <c r="BF173" i="1"/>
  <c r="BF172" i="1"/>
  <c r="BF169" i="1"/>
  <c r="BF168" i="1"/>
  <c r="BF167" i="1"/>
  <c r="BF164" i="1"/>
  <c r="BF163" i="1"/>
  <c r="BF162" i="1"/>
  <c r="BF159" i="1"/>
  <c r="BF158" i="1"/>
  <c r="BF157" i="1"/>
  <c r="BF154" i="1"/>
  <c r="BF153" i="1"/>
  <c r="BF152" i="1"/>
  <c r="BF149" i="1"/>
  <c r="BF148" i="1"/>
  <c r="BF147" i="1"/>
  <c r="BF144" i="1"/>
  <c r="BF143" i="1"/>
  <c r="BF142" i="1"/>
  <c r="BA141" i="1"/>
  <c r="BF135" i="1"/>
  <c r="BF134" i="1"/>
  <c r="BF133" i="1"/>
  <c r="BF130" i="1"/>
  <c r="BF129" i="1"/>
  <c r="BF128" i="1"/>
  <c r="BF125" i="1"/>
  <c r="BF124" i="1"/>
  <c r="BF123" i="1"/>
  <c r="BF120" i="1"/>
  <c r="BF119" i="1"/>
  <c r="BF118" i="1"/>
  <c r="BF115" i="1"/>
  <c r="BF114" i="1"/>
  <c r="BF113" i="1"/>
  <c r="BF110" i="1"/>
  <c r="BF109" i="1"/>
  <c r="BF108" i="1"/>
  <c r="BF105" i="1"/>
  <c r="BF104" i="1"/>
  <c r="BF103" i="1"/>
  <c r="BF100" i="1"/>
  <c r="BF99" i="1"/>
  <c r="BF98" i="1"/>
  <c r="BF101" i="1" s="1"/>
  <c r="AE9" i="2" s="1"/>
  <c r="AE11" i="2" s="1"/>
  <c r="AF11" i="2" s="1"/>
  <c r="BA97" i="1"/>
  <c r="BF91" i="1"/>
  <c r="BF90" i="1"/>
  <c r="BF89" i="1"/>
  <c r="BF86" i="1"/>
  <c r="BF85" i="1"/>
  <c r="BF84" i="1"/>
  <c r="BF81" i="1"/>
  <c r="BF80" i="1"/>
  <c r="BF79" i="1"/>
  <c r="BF76" i="1"/>
  <c r="BF75" i="1"/>
  <c r="BF74" i="1"/>
  <c r="U26" i="2" s="1"/>
  <c r="U28" i="2" s="1"/>
  <c r="BF71" i="1"/>
  <c r="BF70" i="1"/>
  <c r="BF69" i="1"/>
  <c r="BF66" i="1"/>
  <c r="BF65" i="1"/>
  <c r="BF64" i="1"/>
  <c r="BF67" i="1" s="1"/>
  <c r="BF61" i="1"/>
  <c r="BF60" i="1"/>
  <c r="BF59" i="1"/>
  <c r="BF56" i="1"/>
  <c r="BF55" i="1"/>
  <c r="BF54" i="1"/>
  <c r="BF57" i="1" s="1"/>
  <c r="U9" i="2" s="1"/>
  <c r="U11" i="2" s="1"/>
  <c r="BA53" i="1"/>
  <c r="BF47" i="1"/>
  <c r="BF46" i="1"/>
  <c r="BF45" i="1"/>
  <c r="BF42" i="1"/>
  <c r="BF41" i="1"/>
  <c r="BF40" i="1"/>
  <c r="BF37" i="1"/>
  <c r="BF36" i="1"/>
  <c r="BF35" i="1"/>
  <c r="BF32" i="1"/>
  <c r="BF31" i="1"/>
  <c r="BF30" i="1"/>
  <c r="BF27" i="1"/>
  <c r="BF26" i="1"/>
  <c r="BF25" i="1"/>
  <c r="BF22" i="1"/>
  <c r="BF21" i="1"/>
  <c r="BF20" i="1"/>
  <c r="BF17" i="1"/>
  <c r="BF16" i="1"/>
  <c r="BF15" i="1"/>
  <c r="BF12" i="1"/>
  <c r="BF11" i="1"/>
  <c r="BF10" i="1"/>
  <c r="BF13" i="1" s="1"/>
  <c r="K9" i="2" s="1"/>
  <c r="K11" i="2" s="1"/>
  <c r="AY222" i="1"/>
  <c r="AY221" i="1"/>
  <c r="AY218" i="1"/>
  <c r="AY217" i="1"/>
  <c r="AY216" i="1"/>
  <c r="AY213" i="1"/>
  <c r="AY212" i="1"/>
  <c r="AY211" i="1"/>
  <c r="AY208" i="1"/>
  <c r="AY207" i="1"/>
  <c r="AY206" i="1"/>
  <c r="AY203" i="1"/>
  <c r="AY202" i="1"/>
  <c r="AY204" i="1" s="1"/>
  <c r="AY201" i="1"/>
  <c r="AX21" i="2" s="1"/>
  <c r="AX23" i="2" s="1"/>
  <c r="AY198" i="1"/>
  <c r="AY197" i="1"/>
  <c r="AY196" i="1"/>
  <c r="AX18" i="2" s="1"/>
  <c r="AX20" i="2" s="1"/>
  <c r="AY193" i="1"/>
  <c r="AY192" i="1"/>
  <c r="AY191" i="1"/>
  <c r="AY188" i="1"/>
  <c r="AY187" i="1"/>
  <c r="AY186" i="1"/>
  <c r="AY179" i="1"/>
  <c r="AY178" i="1"/>
  <c r="AY177" i="1"/>
  <c r="AY174" i="1"/>
  <c r="AY173" i="1"/>
  <c r="AY172" i="1"/>
  <c r="AY169" i="1"/>
  <c r="AY168" i="1"/>
  <c r="AY167" i="1"/>
  <c r="AY164" i="1"/>
  <c r="AY163" i="1"/>
  <c r="AY162" i="1"/>
  <c r="AY159" i="1"/>
  <c r="AY158" i="1"/>
  <c r="AY157" i="1"/>
  <c r="AY154" i="1"/>
  <c r="AY153" i="1"/>
  <c r="AY152" i="1"/>
  <c r="AY149" i="1"/>
  <c r="AY148" i="1"/>
  <c r="AY147" i="1"/>
  <c r="AY144" i="1"/>
  <c r="AY143" i="1"/>
  <c r="AY142" i="1"/>
  <c r="AT141" i="1"/>
  <c r="AY135" i="1"/>
  <c r="AY134" i="1"/>
  <c r="AY133" i="1"/>
  <c r="AY130" i="1"/>
  <c r="AY129" i="1"/>
  <c r="AY128" i="1"/>
  <c r="AD34" i="2" s="1"/>
  <c r="AD36" i="2" s="1"/>
  <c r="AY125" i="1"/>
  <c r="AY124" i="1"/>
  <c r="AY123" i="1"/>
  <c r="AD30" i="2" s="1"/>
  <c r="AD32" i="2" s="1"/>
  <c r="AY120" i="1"/>
  <c r="AY119" i="1"/>
  <c r="AY118" i="1"/>
  <c r="AY115" i="1"/>
  <c r="AY114" i="1"/>
  <c r="AY113" i="1"/>
  <c r="AY110" i="1"/>
  <c r="AY109" i="1"/>
  <c r="AY108" i="1"/>
  <c r="AY105" i="1"/>
  <c r="AY104" i="1"/>
  <c r="AY103" i="1"/>
  <c r="AY100" i="1"/>
  <c r="AY99" i="1"/>
  <c r="AY98" i="1"/>
  <c r="AY101" i="1" s="1"/>
  <c r="AD9" i="2" s="1"/>
  <c r="AD11" i="2" s="1"/>
  <c r="AT97" i="1"/>
  <c r="AY91" i="1"/>
  <c r="AY90" i="1"/>
  <c r="AY89" i="1"/>
  <c r="AY86" i="1"/>
  <c r="AY85" i="1"/>
  <c r="AY84" i="1"/>
  <c r="AY81" i="1"/>
  <c r="AY80" i="1"/>
  <c r="AY79" i="1"/>
  <c r="AY76" i="1"/>
  <c r="AY75" i="1"/>
  <c r="AY74" i="1"/>
  <c r="AY71" i="1"/>
  <c r="AY70" i="1"/>
  <c r="AY69" i="1"/>
  <c r="AY66" i="1"/>
  <c r="AY64" i="1"/>
  <c r="AY67" i="1" s="1"/>
  <c r="AY61" i="1"/>
  <c r="AY60" i="1"/>
  <c r="AY56" i="1"/>
  <c r="AY55" i="1"/>
  <c r="AY54" i="1"/>
  <c r="AT53" i="1"/>
  <c r="AY47" i="1"/>
  <c r="AY46" i="1"/>
  <c r="AY45" i="1"/>
  <c r="AY42" i="1"/>
  <c r="AY41" i="1"/>
  <c r="AY40" i="1"/>
  <c r="AY37" i="1"/>
  <c r="AY36" i="1"/>
  <c r="AY35" i="1"/>
  <c r="AY32" i="1"/>
  <c r="AY31" i="1"/>
  <c r="AY30" i="1"/>
  <c r="AY27" i="1"/>
  <c r="AY26" i="1"/>
  <c r="AY25" i="1"/>
  <c r="AY22" i="1"/>
  <c r="AY21" i="1"/>
  <c r="AY20" i="1"/>
  <c r="AY17" i="1"/>
  <c r="AY16" i="1"/>
  <c r="AY15" i="1"/>
  <c r="AY12" i="1"/>
  <c r="AY11" i="1"/>
  <c r="AY10" i="1"/>
  <c r="AY145" i="1" l="1"/>
  <c r="AN9" i="2" s="1"/>
  <c r="AN11" i="2" s="1"/>
  <c r="CV8" i="2"/>
  <c r="CL8" i="2"/>
  <c r="CB8" i="2"/>
  <c r="CW8" i="2"/>
  <c r="CM8" i="2"/>
  <c r="CC8" i="2"/>
  <c r="CB12" i="2"/>
  <c r="CL12" i="2"/>
  <c r="CV12" i="2"/>
  <c r="CV32" i="2"/>
  <c r="CC12" i="2"/>
  <c r="CC24" i="2"/>
  <c r="CC32" i="2"/>
  <c r="CM12" i="2"/>
  <c r="CM24" i="2"/>
  <c r="CM32" i="2"/>
  <c r="CW12" i="2"/>
  <c r="CW24" i="2"/>
  <c r="CW32" i="2"/>
  <c r="J12" i="2"/>
  <c r="K12" i="2"/>
  <c r="U16" i="2"/>
  <c r="T12" i="2"/>
  <c r="U12" i="2"/>
  <c r="AD12" i="2"/>
  <c r="AE12" i="2"/>
  <c r="AG11" i="2" s="1"/>
  <c r="AN12" i="2"/>
  <c r="AO12" i="2"/>
  <c r="AO24" i="2"/>
  <c r="AX12" i="2"/>
  <c r="AY12" i="2"/>
  <c r="AX28" i="2"/>
  <c r="AY32" i="2"/>
  <c r="CC11" i="2"/>
  <c r="CC19" i="2"/>
  <c r="CB28" i="2"/>
  <c r="CC27" i="2"/>
  <c r="CB32" i="2"/>
  <c r="CC31" i="2"/>
  <c r="W351" i="1"/>
  <c r="BX33" i="2" s="1"/>
  <c r="CL16" i="2"/>
  <c r="CL20" i="2"/>
  <c r="CM19" i="2"/>
  <c r="CL28" i="2"/>
  <c r="CM28" i="2"/>
  <c r="CL32" i="2"/>
  <c r="CW16" i="2"/>
  <c r="CV20" i="2"/>
  <c r="CW20" i="2"/>
  <c r="CV24" i="2"/>
  <c r="CV28" i="2"/>
  <c r="CW28" i="2"/>
  <c r="CR34" i="2"/>
  <c r="W439" i="1"/>
  <c r="AD444" i="1"/>
  <c r="CS37" i="2" s="1"/>
  <c r="BH12" i="2"/>
  <c r="BI12" i="2"/>
  <c r="BH16" i="2"/>
  <c r="BI16" i="2"/>
  <c r="BH20" i="2"/>
  <c r="BI20" i="2"/>
  <c r="BH24" i="2"/>
  <c r="BI24" i="2"/>
  <c r="BH28" i="2"/>
  <c r="BI28" i="2"/>
  <c r="BH32" i="2"/>
  <c r="BI32" i="2"/>
  <c r="BH36" i="2"/>
  <c r="BH40" i="2"/>
  <c r="BI40" i="2"/>
  <c r="BR16" i="2"/>
  <c r="BS20" i="2"/>
  <c r="BR28" i="2"/>
  <c r="BS28" i="2"/>
  <c r="BS32" i="2"/>
  <c r="BR36" i="2"/>
  <c r="BS36" i="2"/>
  <c r="BR32" i="2"/>
  <c r="BS24" i="2"/>
  <c r="BR24" i="2"/>
  <c r="BR20" i="2"/>
  <c r="BR12" i="2"/>
  <c r="BS12" i="2"/>
  <c r="CT38" i="2"/>
  <c r="CU38" i="2"/>
  <c r="AK444" i="1"/>
  <c r="CT37" i="2" s="1"/>
  <c r="CT34" i="2"/>
  <c r="CS30" i="2"/>
  <c r="CS26" i="2"/>
  <c r="CR26" i="2"/>
  <c r="CS22" i="2"/>
  <c r="W434" i="1"/>
  <c r="CR29" i="2" s="1"/>
  <c r="CS18" i="2"/>
  <c r="CR17" i="2"/>
  <c r="CS14" i="2"/>
  <c r="W414" i="1"/>
  <c r="CR13" i="2" s="1"/>
  <c r="CV14" i="2"/>
  <c r="CV16" i="2" s="1"/>
  <c r="CV38" i="2"/>
  <c r="CV40" i="2" s="1"/>
  <c r="CV34" i="2"/>
  <c r="CV36" i="2" s="1"/>
  <c r="CW34" i="2"/>
  <c r="CW36" i="2" s="1"/>
  <c r="CW38" i="2"/>
  <c r="CW40" i="2" s="1"/>
  <c r="CK38" i="2"/>
  <c r="CK34" i="2"/>
  <c r="AK395" i="1"/>
  <c r="CJ33" i="2" s="1"/>
  <c r="CJ30" i="2"/>
  <c r="CK30" i="2"/>
  <c r="CH30" i="2"/>
  <c r="AK385" i="1"/>
  <c r="CJ25" i="2" s="1"/>
  <c r="CL22" i="2"/>
  <c r="CL24" i="2" s="1"/>
  <c r="CK22" i="2"/>
  <c r="CJ22" i="2"/>
  <c r="CK18" i="2"/>
  <c r="CJ18" i="2"/>
  <c r="CK14" i="2"/>
  <c r="AK370" i="1"/>
  <c r="CJ13" i="2" s="1"/>
  <c r="CL38" i="2"/>
  <c r="CL40" i="2" s="1"/>
  <c r="CM38" i="2"/>
  <c r="CM40" i="2" s="1"/>
  <c r="BF395" i="1"/>
  <c r="CM33" i="2" s="1"/>
  <c r="CM35" i="2" s="1"/>
  <c r="CL34" i="2"/>
  <c r="CL36" i="2" s="1"/>
  <c r="BF370" i="1"/>
  <c r="CM13" i="2" s="1"/>
  <c r="CM15" i="2" s="1"/>
  <c r="CA38" i="2"/>
  <c r="BZ38" i="2"/>
  <c r="CA34" i="2"/>
  <c r="BZ34" i="2"/>
  <c r="BZ30" i="2"/>
  <c r="BZ26" i="2"/>
  <c r="CB22" i="2"/>
  <c r="CB24" i="2" s="1"/>
  <c r="CA22" i="2"/>
  <c r="BZ22" i="2"/>
  <c r="CB18" i="2"/>
  <c r="CB20" i="2" s="1"/>
  <c r="CA18" i="2"/>
  <c r="BZ18" i="2"/>
  <c r="BZ14" i="2"/>
  <c r="CB14" i="2"/>
  <c r="CB16" i="2" s="1"/>
  <c r="CB34" i="2"/>
  <c r="CB36" i="2" s="1"/>
  <c r="CB38" i="2"/>
  <c r="CB40" i="2" s="1"/>
  <c r="BF351" i="1"/>
  <c r="CC33" i="2" s="1"/>
  <c r="CC35" i="2" s="1"/>
  <c r="CC34" i="2"/>
  <c r="CC36" i="2" s="1"/>
  <c r="CC26" i="2"/>
  <c r="CC28" i="2" s="1"/>
  <c r="CC18" i="2"/>
  <c r="CC20" i="2" s="1"/>
  <c r="CC14" i="2"/>
  <c r="CC16" i="2" s="1"/>
  <c r="BQ38" i="2"/>
  <c r="BP38" i="2"/>
  <c r="BQ34" i="2"/>
  <c r="BP34" i="2"/>
  <c r="BR38" i="2"/>
  <c r="BR40" i="2" s="1"/>
  <c r="BS38" i="2"/>
  <c r="BS40" i="2" s="1"/>
  <c r="AD302" i="1"/>
  <c r="BO29" i="2" s="1"/>
  <c r="BQ30" i="2"/>
  <c r="BP30" i="2"/>
  <c r="BP26" i="2"/>
  <c r="AD297" i="1"/>
  <c r="BO25" i="2" s="1"/>
  <c r="BP22" i="2"/>
  <c r="BP18" i="2"/>
  <c r="AD287" i="1"/>
  <c r="BO17" i="2" s="1"/>
  <c r="BP14" i="2"/>
  <c r="BO14" i="2"/>
  <c r="BS14" i="2"/>
  <c r="BS16" i="2" s="1"/>
  <c r="BI34" i="2"/>
  <c r="BI36" i="2" s="1"/>
  <c r="AY38" i="2"/>
  <c r="AY40" i="2" s="1"/>
  <c r="AX38" i="2"/>
  <c r="AX40" i="2" s="1"/>
  <c r="AX34" i="2"/>
  <c r="AX36" i="2" s="1"/>
  <c r="AX22" i="2"/>
  <c r="AX24" i="2" s="1"/>
  <c r="BF199" i="1"/>
  <c r="AY17" i="2" s="1"/>
  <c r="AY19" i="2" s="1"/>
  <c r="AO26" i="2"/>
  <c r="AO28" i="2" s="1"/>
  <c r="AY160" i="1"/>
  <c r="AN21" i="2" s="1"/>
  <c r="AN23" i="2" s="1"/>
  <c r="AN18" i="2"/>
  <c r="AN20" i="2" s="1"/>
  <c r="AE38" i="2"/>
  <c r="AE40" i="2" s="1"/>
  <c r="BF121" i="1"/>
  <c r="AE25" i="2" s="1"/>
  <c r="AE27" i="2" s="1"/>
  <c r="AD26" i="2"/>
  <c r="AD28" i="2" s="1"/>
  <c r="AD22" i="2"/>
  <c r="AD24" i="2" s="1"/>
  <c r="AE22" i="2"/>
  <c r="AE24" i="2" s="1"/>
  <c r="AE18" i="2"/>
  <c r="AE20" i="2" s="1"/>
  <c r="AE14" i="2"/>
  <c r="AE16" i="2" s="1"/>
  <c r="BF106" i="1"/>
  <c r="AE13" i="2" s="1"/>
  <c r="AE15" i="2" s="1"/>
  <c r="U34" i="2"/>
  <c r="U36" i="2" s="1"/>
  <c r="AY82" i="1"/>
  <c r="T29" i="2" s="1"/>
  <c r="T31" i="2" s="1"/>
  <c r="T26" i="2"/>
  <c r="T28" i="2" s="1"/>
  <c r="T22" i="2"/>
  <c r="T24" i="2" s="1"/>
  <c r="T18" i="2"/>
  <c r="T20" i="2" s="1"/>
  <c r="T17" i="2"/>
  <c r="T19" i="2" s="1"/>
  <c r="J38" i="2"/>
  <c r="J40" i="2" s="1"/>
  <c r="K30" i="2"/>
  <c r="K32" i="2" s="1"/>
  <c r="AY33" i="1"/>
  <c r="J25" i="2" s="1"/>
  <c r="K22" i="2"/>
  <c r="K24" i="2" s="1"/>
  <c r="J18" i="2"/>
  <c r="J20" i="2" s="1"/>
  <c r="J14" i="2"/>
  <c r="J16" i="2" s="1"/>
  <c r="I277" i="1"/>
  <c r="BL9" i="2" s="1"/>
  <c r="I282" i="1"/>
  <c r="BL13" i="2" s="1"/>
  <c r="I287" i="1"/>
  <c r="BL17" i="2" s="1"/>
  <c r="I292" i="1"/>
  <c r="BL21" i="2" s="1"/>
  <c r="I297" i="1"/>
  <c r="BL25" i="2" s="1"/>
  <c r="I302" i="1"/>
  <c r="BL29" i="2" s="1"/>
  <c r="I307" i="1"/>
  <c r="BL33" i="2" s="1"/>
  <c r="I312" i="1"/>
  <c r="BL37" i="2" s="1"/>
  <c r="P277" i="1"/>
  <c r="BM9" i="2" s="1"/>
  <c r="P282" i="1"/>
  <c r="BM13" i="2" s="1"/>
  <c r="P287" i="1"/>
  <c r="BM17" i="2" s="1"/>
  <c r="P292" i="1"/>
  <c r="BM21" i="2" s="1"/>
  <c r="P297" i="1"/>
  <c r="BM25" i="2" s="1"/>
  <c r="P302" i="1"/>
  <c r="BM29" i="2" s="1"/>
  <c r="P307" i="1"/>
  <c r="BM33" i="2" s="1"/>
  <c r="P312" i="1"/>
  <c r="BM37" i="2" s="1"/>
  <c r="W277" i="1"/>
  <c r="BN9" i="2" s="1"/>
  <c r="W282" i="1"/>
  <c r="BN13" i="2" s="1"/>
  <c r="W287" i="1"/>
  <c r="BN17" i="2" s="1"/>
  <c r="W292" i="1"/>
  <c r="BN21" i="2" s="1"/>
  <c r="W297" i="1"/>
  <c r="BN25" i="2" s="1"/>
  <c r="W302" i="1"/>
  <c r="BN29" i="2" s="1"/>
  <c r="W307" i="1"/>
  <c r="BN33" i="2" s="1"/>
  <c r="W312" i="1"/>
  <c r="BN37" i="2" s="1"/>
  <c r="AD277" i="1"/>
  <c r="BO9" i="2" s="1"/>
  <c r="BO18" i="2"/>
  <c r="BO21" i="2"/>
  <c r="BO26" i="2"/>
  <c r="BO30" i="2"/>
  <c r="AD307" i="1"/>
  <c r="BO33" i="2" s="1"/>
  <c r="BO37" i="2"/>
  <c r="AK277" i="1"/>
  <c r="BP9" i="2" s="1"/>
  <c r="AK282" i="1"/>
  <c r="BP13" i="2" s="1"/>
  <c r="AK287" i="1"/>
  <c r="BP17" i="2" s="1"/>
  <c r="AK292" i="1"/>
  <c r="BP21" i="2" s="1"/>
  <c r="AK297" i="1"/>
  <c r="BP25" i="2" s="1"/>
  <c r="AK302" i="1"/>
  <c r="BP29" i="2" s="1"/>
  <c r="AK307" i="1"/>
  <c r="BP33" i="2" s="1"/>
  <c r="AK312" i="1"/>
  <c r="BP37" i="2" s="1"/>
  <c r="AR277" i="1"/>
  <c r="BQ9" i="2" s="1"/>
  <c r="AR282" i="1"/>
  <c r="BQ13" i="2" s="1"/>
  <c r="AR287" i="1"/>
  <c r="BQ17" i="2" s="1"/>
  <c r="AR292" i="1"/>
  <c r="BQ21" i="2" s="1"/>
  <c r="AR297" i="1"/>
  <c r="BQ25" i="2" s="1"/>
  <c r="AR302" i="1"/>
  <c r="BQ29" i="2" s="1"/>
  <c r="AR307" i="1"/>
  <c r="BQ33" i="2" s="1"/>
  <c r="AR312" i="1"/>
  <c r="BQ37" i="2" s="1"/>
  <c r="AD282" i="1"/>
  <c r="BO13" i="2" s="1"/>
  <c r="AY277" i="1"/>
  <c r="BR9" i="2" s="1"/>
  <c r="AY282" i="1"/>
  <c r="BR13" i="2" s="1"/>
  <c r="AY287" i="1"/>
  <c r="BR17" i="2" s="1"/>
  <c r="AY292" i="1"/>
  <c r="BR21" i="2" s="1"/>
  <c r="AY297" i="1"/>
  <c r="BR25" i="2" s="1"/>
  <c r="AY302" i="1"/>
  <c r="BR29" i="2" s="1"/>
  <c r="AY307" i="1"/>
  <c r="BR33" i="2" s="1"/>
  <c r="AY312" i="1"/>
  <c r="BR37" i="2" s="1"/>
  <c r="BF277" i="1"/>
  <c r="BS9" i="2" s="1"/>
  <c r="BF282" i="1"/>
  <c r="BS13" i="2" s="1"/>
  <c r="BF287" i="1"/>
  <c r="BS17" i="2" s="1"/>
  <c r="BF292" i="1"/>
  <c r="BS21" i="2" s="1"/>
  <c r="BF297" i="1"/>
  <c r="BS25" i="2" s="1"/>
  <c r="BF302" i="1"/>
  <c r="BS29" i="2" s="1"/>
  <c r="BF307" i="1"/>
  <c r="BS33" i="2" s="1"/>
  <c r="BF312" i="1"/>
  <c r="BS37" i="2" s="1"/>
  <c r="I238" i="1"/>
  <c r="I248" i="1"/>
  <c r="I253" i="1"/>
  <c r="I258" i="1"/>
  <c r="I268" i="1"/>
  <c r="P233" i="1"/>
  <c r="P253" i="1"/>
  <c r="P258" i="1"/>
  <c r="W233" i="1"/>
  <c r="W238" i="1"/>
  <c r="W243" i="1"/>
  <c r="W248" i="1"/>
  <c r="W253" i="1"/>
  <c r="W258" i="1"/>
  <c r="W263" i="1"/>
  <c r="W268" i="1"/>
  <c r="AD233" i="1"/>
  <c r="AD238" i="1"/>
  <c r="AD248" i="1"/>
  <c r="AD253" i="1"/>
  <c r="AD258" i="1"/>
  <c r="AD263" i="1"/>
  <c r="I233" i="1"/>
  <c r="AK233" i="1"/>
  <c r="AK238" i="1"/>
  <c r="AK243" i="1"/>
  <c r="AK248" i="1"/>
  <c r="AK253" i="1"/>
  <c r="AK258" i="1"/>
  <c r="AK263" i="1"/>
  <c r="AK268" i="1"/>
  <c r="AR233" i="1"/>
  <c r="AR238" i="1"/>
  <c r="AR243" i="1"/>
  <c r="AR248" i="1"/>
  <c r="AR253" i="1"/>
  <c r="AR258" i="1"/>
  <c r="AR263" i="1"/>
  <c r="AR268" i="1"/>
  <c r="AY233" i="1"/>
  <c r="BH9" i="2" s="1"/>
  <c r="BH11" i="2" s="1"/>
  <c r="AY238" i="1"/>
  <c r="BH13" i="2" s="1"/>
  <c r="BH15" i="2" s="1"/>
  <c r="AY243" i="1"/>
  <c r="BH17" i="2" s="1"/>
  <c r="BH19" i="2" s="1"/>
  <c r="AY248" i="1"/>
  <c r="BH21" i="2" s="1"/>
  <c r="BH23" i="2" s="1"/>
  <c r="AY253" i="1"/>
  <c r="BH25" i="2" s="1"/>
  <c r="BH27" i="2" s="1"/>
  <c r="AY258" i="1"/>
  <c r="BH29" i="2" s="1"/>
  <c r="BH31" i="2" s="1"/>
  <c r="AY263" i="1"/>
  <c r="BH33" i="2" s="1"/>
  <c r="BH35" i="2" s="1"/>
  <c r="AY268" i="1"/>
  <c r="BH37" i="2" s="1"/>
  <c r="BH39" i="2" s="1"/>
  <c r="BF233" i="1"/>
  <c r="BI9" i="2" s="1"/>
  <c r="BI11" i="2" s="1"/>
  <c r="BF238" i="1"/>
  <c r="BI13" i="2" s="1"/>
  <c r="BI15" i="2" s="1"/>
  <c r="BF243" i="1"/>
  <c r="BI17" i="2" s="1"/>
  <c r="BI19" i="2" s="1"/>
  <c r="BF248" i="1"/>
  <c r="BI21" i="2" s="1"/>
  <c r="BI23" i="2" s="1"/>
  <c r="BF253" i="1"/>
  <c r="BI25" i="2" s="1"/>
  <c r="BI27" i="2" s="1"/>
  <c r="BF258" i="1"/>
  <c r="BI29" i="2" s="1"/>
  <c r="BI31" i="2" s="1"/>
  <c r="BF263" i="1"/>
  <c r="BI33" i="2" s="1"/>
  <c r="BI35" i="2" s="1"/>
  <c r="BF268" i="1"/>
  <c r="BI37" i="2" s="1"/>
  <c r="BI39" i="2" s="1"/>
  <c r="I424" i="1"/>
  <c r="CP21" i="2" s="1"/>
  <c r="I439" i="1"/>
  <c r="CP33" i="2" s="1"/>
  <c r="I444" i="1"/>
  <c r="CP37" i="2" s="1"/>
  <c r="P414" i="1"/>
  <c r="CQ13" i="2" s="1"/>
  <c r="P419" i="1"/>
  <c r="CQ17" i="2" s="1"/>
  <c r="P424" i="1"/>
  <c r="CQ21" i="2" s="1"/>
  <c r="CR14" i="2"/>
  <c r="CR18" i="2"/>
  <c r="CR22" i="2"/>
  <c r="CR30" i="2"/>
  <c r="CR38" i="2"/>
  <c r="AD414" i="1"/>
  <c r="CS13" i="2" s="1"/>
  <c r="AD419" i="1"/>
  <c r="CS17" i="2" s="1"/>
  <c r="AD424" i="1"/>
  <c r="CS21" i="2" s="1"/>
  <c r="AD429" i="1"/>
  <c r="CS25" i="2" s="1"/>
  <c r="AD434" i="1"/>
  <c r="CS29" i="2" s="1"/>
  <c r="AD439" i="1"/>
  <c r="CS33" i="2" s="1"/>
  <c r="AK409" i="1"/>
  <c r="CT9" i="2" s="1"/>
  <c r="AK414" i="1"/>
  <c r="CT13" i="2" s="1"/>
  <c r="AK419" i="1"/>
  <c r="CT17" i="2" s="1"/>
  <c r="AK424" i="1"/>
  <c r="CT21" i="2" s="1"/>
  <c r="AK434" i="1"/>
  <c r="CT29" i="2" s="1"/>
  <c r="AK439" i="1"/>
  <c r="CT33" i="2" s="1"/>
  <c r="AR409" i="1"/>
  <c r="CU9" i="2" s="1"/>
  <c r="AR414" i="1"/>
  <c r="CU13" i="2" s="1"/>
  <c r="AR419" i="1"/>
  <c r="CU17" i="2" s="1"/>
  <c r="AR424" i="1"/>
  <c r="CU21" i="2" s="1"/>
  <c r="AR429" i="1"/>
  <c r="CU25" i="2" s="1"/>
  <c r="AR434" i="1"/>
  <c r="CU29" i="2" s="1"/>
  <c r="AR439" i="1"/>
  <c r="CU33" i="2" s="1"/>
  <c r="AR444" i="1"/>
  <c r="CU37" i="2" s="1"/>
  <c r="I409" i="1"/>
  <c r="CP9" i="2" s="1"/>
  <c r="I419" i="1"/>
  <c r="CP17" i="2" s="1"/>
  <c r="I429" i="1"/>
  <c r="CP25" i="2" s="1"/>
  <c r="P434" i="1"/>
  <c r="CQ29" i="2" s="1"/>
  <c r="P439" i="1"/>
  <c r="CQ33" i="2" s="1"/>
  <c r="W429" i="1"/>
  <c r="CR25" i="2" s="1"/>
  <c r="CR33" i="2"/>
  <c r="CT26" i="2"/>
  <c r="AY409" i="1"/>
  <c r="CV9" i="2" s="1"/>
  <c r="CV11" i="2" s="1"/>
  <c r="AY414" i="1"/>
  <c r="CV13" i="2" s="1"/>
  <c r="CV15" i="2" s="1"/>
  <c r="AY419" i="1"/>
  <c r="CV17" i="2" s="1"/>
  <c r="CV19" i="2" s="1"/>
  <c r="AY424" i="1"/>
  <c r="CV21" i="2" s="1"/>
  <c r="CV23" i="2" s="1"/>
  <c r="AY429" i="1"/>
  <c r="CV25" i="2" s="1"/>
  <c r="CV27" i="2" s="1"/>
  <c r="AY434" i="1"/>
  <c r="CV29" i="2" s="1"/>
  <c r="CV31" i="2" s="1"/>
  <c r="AY439" i="1"/>
  <c r="CV33" i="2" s="1"/>
  <c r="CV35" i="2" s="1"/>
  <c r="AY444" i="1"/>
  <c r="CV37" i="2" s="1"/>
  <c r="CV39" i="2" s="1"/>
  <c r="BF409" i="1"/>
  <c r="CW9" i="2" s="1"/>
  <c r="CW11" i="2" s="1"/>
  <c r="BF414" i="1"/>
  <c r="CW13" i="2" s="1"/>
  <c r="CW15" i="2" s="1"/>
  <c r="BF419" i="1"/>
  <c r="CW17" i="2" s="1"/>
  <c r="CW19" i="2" s="1"/>
  <c r="BF424" i="1"/>
  <c r="CW21" i="2" s="1"/>
  <c r="CW23" i="2" s="1"/>
  <c r="BF429" i="1"/>
  <c r="CW25" i="2" s="1"/>
  <c r="CW27" i="2" s="1"/>
  <c r="BF434" i="1"/>
  <c r="CW29" i="2" s="1"/>
  <c r="CW31" i="2" s="1"/>
  <c r="BF439" i="1"/>
  <c r="CW33" i="2" s="1"/>
  <c r="CW35" i="2" s="1"/>
  <c r="BF444" i="1"/>
  <c r="CW37" i="2" s="1"/>
  <c r="CW39" i="2" s="1"/>
  <c r="BF365" i="1"/>
  <c r="CM9" i="2" s="1"/>
  <c r="CM11" i="2" s="1"/>
  <c r="CM14" i="2"/>
  <c r="CM16" i="2" s="1"/>
  <c r="CM18" i="2"/>
  <c r="CM20" i="2" s="1"/>
  <c r="BF385" i="1"/>
  <c r="CM25" i="2" s="1"/>
  <c r="CM27" i="2" s="1"/>
  <c r="CM34" i="2"/>
  <c r="CM36" i="2" s="1"/>
  <c r="BF400" i="1"/>
  <c r="CM37" i="2" s="1"/>
  <c r="CM39" i="2" s="1"/>
  <c r="I375" i="1"/>
  <c r="CF17" i="2" s="1"/>
  <c r="I380" i="1"/>
  <c r="CF21" i="2" s="1"/>
  <c r="I395" i="1"/>
  <c r="CF33" i="2" s="1"/>
  <c r="I400" i="1"/>
  <c r="CF37" i="2" s="1"/>
  <c r="P370" i="1"/>
  <c r="CG13" i="2" s="1"/>
  <c r="P380" i="1"/>
  <c r="CG21" i="2" s="1"/>
  <c r="CG30" i="2"/>
  <c r="P395" i="1"/>
  <c r="CG33" i="2" s="1"/>
  <c r="W365" i="1"/>
  <c r="CH9" i="2" s="1"/>
  <c r="W370" i="1"/>
  <c r="CH13" i="2" s="1"/>
  <c r="W375" i="1"/>
  <c r="CH17" i="2" s="1"/>
  <c r="W380" i="1"/>
  <c r="CH21" i="2" s="1"/>
  <c r="W385" i="1"/>
  <c r="CH25" i="2" s="1"/>
  <c r="W390" i="1"/>
  <c r="CH29" i="2" s="1"/>
  <c r="W395" i="1"/>
  <c r="CH33" i="2" s="1"/>
  <c r="W400" i="1"/>
  <c r="CH37" i="2" s="1"/>
  <c r="AD365" i="1"/>
  <c r="CI9" i="2" s="1"/>
  <c r="AD370" i="1"/>
  <c r="CI13" i="2" s="1"/>
  <c r="AD375" i="1"/>
  <c r="CI17" i="2" s="1"/>
  <c r="AD380" i="1"/>
  <c r="CI21" i="2" s="1"/>
  <c r="AD385" i="1"/>
  <c r="CI25" i="2" s="1"/>
  <c r="AD390" i="1"/>
  <c r="CI29" i="2" s="1"/>
  <c r="AD395" i="1"/>
  <c r="CI33" i="2" s="1"/>
  <c r="AD400" i="1"/>
  <c r="CI37" i="2" s="1"/>
  <c r="BF380" i="1"/>
  <c r="CM21" i="2" s="1"/>
  <c r="CM23" i="2" s="1"/>
  <c r="BF390" i="1"/>
  <c r="CM29" i="2" s="1"/>
  <c r="CM31" i="2" s="1"/>
  <c r="I370" i="1"/>
  <c r="CF13" i="2" s="1"/>
  <c r="P400" i="1"/>
  <c r="CG37" i="2" s="1"/>
  <c r="CJ14" i="2"/>
  <c r="AK375" i="1"/>
  <c r="CJ17" i="2" s="1"/>
  <c r="AK380" i="1"/>
  <c r="CJ21" i="2" s="1"/>
  <c r="CJ26" i="2"/>
  <c r="AK390" i="1"/>
  <c r="CJ29" i="2" s="1"/>
  <c r="CJ34" i="2"/>
  <c r="CJ38" i="2"/>
  <c r="AR365" i="1"/>
  <c r="CK9" i="2" s="1"/>
  <c r="AR370" i="1"/>
  <c r="CK13" i="2" s="1"/>
  <c r="AR375" i="1"/>
  <c r="CK17" i="2" s="1"/>
  <c r="AR380" i="1"/>
  <c r="CK21" i="2" s="1"/>
  <c r="AR385" i="1"/>
  <c r="CK25" i="2" s="1"/>
  <c r="AR390" i="1"/>
  <c r="CK29" i="2" s="1"/>
  <c r="AR395" i="1"/>
  <c r="CK33" i="2" s="1"/>
  <c r="AR400" i="1"/>
  <c r="CK37" i="2" s="1"/>
  <c r="AK365" i="1"/>
  <c r="CJ9" i="2" s="1"/>
  <c r="AY365" i="1"/>
  <c r="CL9" i="2" s="1"/>
  <c r="CL11" i="2" s="1"/>
  <c r="AY370" i="1"/>
  <c r="CL13" i="2" s="1"/>
  <c r="CL15" i="2" s="1"/>
  <c r="AY375" i="1"/>
  <c r="CL17" i="2" s="1"/>
  <c r="CL19" i="2" s="1"/>
  <c r="AY380" i="1"/>
  <c r="CL21" i="2" s="1"/>
  <c r="CL23" i="2" s="1"/>
  <c r="AY385" i="1"/>
  <c r="CL25" i="2" s="1"/>
  <c r="CL27" i="2" s="1"/>
  <c r="AY390" i="1"/>
  <c r="CL29" i="2" s="1"/>
  <c r="CL31" i="2" s="1"/>
  <c r="AY395" i="1"/>
  <c r="CL33" i="2" s="1"/>
  <c r="CL35" i="2" s="1"/>
  <c r="AY400" i="1"/>
  <c r="CL37" i="2" s="1"/>
  <c r="CL39" i="2" s="1"/>
  <c r="CC38" i="2"/>
  <c r="CC40" i="2" s="1"/>
  <c r="BF356" i="1"/>
  <c r="CC37" i="2" s="1"/>
  <c r="CC39" i="2" s="1"/>
  <c r="BF336" i="1"/>
  <c r="CC21" i="2" s="1"/>
  <c r="CC23" i="2" s="1"/>
  <c r="BF326" i="1"/>
  <c r="CC13" i="2" s="1"/>
  <c r="CC15" i="2" s="1"/>
  <c r="I326" i="1"/>
  <c r="BV13" i="2" s="1"/>
  <c r="I331" i="1"/>
  <c r="BV17" i="2" s="1"/>
  <c r="I336" i="1"/>
  <c r="BV21" i="2" s="1"/>
  <c r="I356" i="1"/>
  <c r="BV37" i="2" s="1"/>
  <c r="P331" i="1"/>
  <c r="BW17" i="2" s="1"/>
  <c r="P346" i="1"/>
  <c r="BW29" i="2" s="1"/>
  <c r="P356" i="1"/>
  <c r="BW37" i="2" s="1"/>
  <c r="W336" i="1"/>
  <c r="BX21" i="2" s="1"/>
  <c r="BX29" i="2"/>
  <c r="W356" i="1"/>
  <c r="BX37" i="2" s="1"/>
  <c r="AD321" i="1"/>
  <c r="BY9" i="2" s="1"/>
  <c r="AD326" i="1"/>
  <c r="BY13" i="2" s="1"/>
  <c r="AD331" i="1"/>
  <c r="BY17" i="2" s="1"/>
  <c r="AD341" i="1"/>
  <c r="BY25" i="2" s="1"/>
  <c r="AD346" i="1"/>
  <c r="BY29" i="2" s="1"/>
  <c r="BY34" i="2"/>
  <c r="AD356" i="1"/>
  <c r="BY37" i="2" s="1"/>
  <c r="AK321" i="1"/>
  <c r="BZ9" i="2" s="1"/>
  <c r="AK326" i="1"/>
  <c r="BZ13" i="2" s="1"/>
  <c r="AK331" i="1"/>
  <c r="BZ17" i="2" s="1"/>
  <c r="AK336" i="1"/>
  <c r="BZ21" i="2" s="1"/>
  <c r="AK341" i="1"/>
  <c r="BZ25" i="2" s="1"/>
  <c r="AK346" i="1"/>
  <c r="BZ29" i="2" s="1"/>
  <c r="AK351" i="1"/>
  <c r="BZ33" i="2" s="1"/>
  <c r="AK356" i="1"/>
  <c r="BZ37" i="2" s="1"/>
  <c r="I341" i="1"/>
  <c r="BV25" i="2" s="1"/>
  <c r="I351" i="1"/>
  <c r="BV33" i="2" s="1"/>
  <c r="P326" i="1"/>
  <c r="BW13" i="2" s="1"/>
  <c r="P336" i="1"/>
  <c r="BW21" i="2" s="1"/>
  <c r="P341" i="1"/>
  <c r="BW25" i="2" s="1"/>
  <c r="P351" i="1"/>
  <c r="BW33" i="2" s="1"/>
  <c r="W321" i="1"/>
  <c r="BX9" i="2" s="1"/>
  <c r="BX18" i="2"/>
  <c r="BX26" i="2"/>
  <c r="BX34" i="2"/>
  <c r="AD336" i="1"/>
  <c r="BY21" i="2" s="1"/>
  <c r="AR321" i="1"/>
  <c r="CA9" i="2" s="1"/>
  <c r="AR326" i="1"/>
  <c r="CA13" i="2" s="1"/>
  <c r="AR331" i="1"/>
  <c r="CA17" i="2" s="1"/>
  <c r="AR336" i="1"/>
  <c r="CA21" i="2" s="1"/>
  <c r="AR341" i="1"/>
  <c r="CA25" i="2" s="1"/>
  <c r="AR346" i="1"/>
  <c r="CA29" i="2" s="1"/>
  <c r="AR351" i="1"/>
  <c r="CA33" i="2" s="1"/>
  <c r="AR356" i="1"/>
  <c r="CA37" i="2" s="1"/>
  <c r="AY321" i="1"/>
  <c r="CB9" i="2" s="1"/>
  <c r="CB11" i="2" s="1"/>
  <c r="AY326" i="1"/>
  <c r="CB13" i="2" s="1"/>
  <c r="CB15" i="2" s="1"/>
  <c r="AY331" i="1"/>
  <c r="CB17" i="2" s="1"/>
  <c r="CB19" i="2" s="1"/>
  <c r="AY336" i="1"/>
  <c r="CB21" i="2" s="1"/>
  <c r="CB23" i="2" s="1"/>
  <c r="AY341" i="1"/>
  <c r="CB25" i="2" s="1"/>
  <c r="CB27" i="2" s="1"/>
  <c r="AY346" i="1"/>
  <c r="CB29" i="2" s="1"/>
  <c r="CB31" i="2" s="1"/>
  <c r="AY351" i="1"/>
  <c r="CB33" i="2" s="1"/>
  <c r="CB35" i="2" s="1"/>
  <c r="AY356" i="1"/>
  <c r="CB37" i="2" s="1"/>
  <c r="CB39" i="2" s="1"/>
  <c r="AE34" i="2"/>
  <c r="AE36" i="2" s="1"/>
  <c r="AY26" i="2"/>
  <c r="AY28" i="2" s="1"/>
  <c r="K18" i="2"/>
  <c r="K20" i="2" s="1"/>
  <c r="AE26" i="2"/>
  <c r="AE28" i="2" s="1"/>
  <c r="AO34" i="2"/>
  <c r="AO36" i="2" s="1"/>
  <c r="AY18" i="2"/>
  <c r="AY20" i="2" s="1"/>
  <c r="BF224" i="1"/>
  <c r="AY37" i="2" s="1"/>
  <c r="AY39" i="2" s="1"/>
  <c r="BF38" i="1"/>
  <c r="K29" i="2" s="1"/>
  <c r="K31" i="2" s="1"/>
  <c r="BF87" i="1"/>
  <c r="U33" i="2" s="1"/>
  <c r="U35" i="2" s="1"/>
  <c r="BF126" i="1"/>
  <c r="AE29" i="2" s="1"/>
  <c r="AE31" i="2" s="1"/>
  <c r="AO18" i="2"/>
  <c r="AO20" i="2" s="1"/>
  <c r="AY22" i="2"/>
  <c r="AY24" i="2" s="1"/>
  <c r="K14" i="2"/>
  <c r="K16" i="2" s="1"/>
  <c r="U18" i="2"/>
  <c r="U20" i="2" s="1"/>
  <c r="BF165" i="1"/>
  <c r="AO25" i="2" s="1"/>
  <c r="AO27" i="2" s="1"/>
  <c r="BF180" i="1"/>
  <c r="AO37" i="2" s="1"/>
  <c r="AO39" i="2" s="1"/>
  <c r="BF219" i="1"/>
  <c r="AY33" i="2" s="1"/>
  <c r="AY35" i="2" s="1"/>
  <c r="K38" i="2"/>
  <c r="K40" i="2" s="1"/>
  <c r="U22" i="2"/>
  <c r="U24" i="2" s="1"/>
  <c r="AO14" i="2"/>
  <c r="AO16" i="2" s="1"/>
  <c r="BF33" i="1"/>
  <c r="K25" i="2" s="1"/>
  <c r="K27" i="2" s="1"/>
  <c r="BF43" i="1"/>
  <c r="K33" i="2" s="1"/>
  <c r="K35" i="2" s="1"/>
  <c r="BF82" i="1"/>
  <c r="U29" i="2" s="1"/>
  <c r="U31" i="2" s="1"/>
  <c r="U38" i="2"/>
  <c r="U40" i="2" s="1"/>
  <c r="BF145" i="1"/>
  <c r="AO9" i="2" s="1"/>
  <c r="AO11" i="2" s="1"/>
  <c r="BF160" i="1"/>
  <c r="AO21" i="2" s="1"/>
  <c r="AO23" i="2" s="1"/>
  <c r="AO30" i="2"/>
  <c r="AO32" i="2" s="1"/>
  <c r="BF62" i="1"/>
  <c r="U13" i="2" s="1"/>
  <c r="U15" i="2" s="1"/>
  <c r="BF23" i="1"/>
  <c r="K17" i="2" s="1"/>
  <c r="K19" i="2" s="1"/>
  <c r="BF18" i="1"/>
  <c r="K13" i="2" s="1"/>
  <c r="K15" i="2" s="1"/>
  <c r="U17" i="2"/>
  <c r="U19" i="2" s="1"/>
  <c r="AY34" i="2"/>
  <c r="AY36" i="2" s="1"/>
  <c r="BF92" i="1"/>
  <c r="U37" i="2" s="1"/>
  <c r="U39" i="2" s="1"/>
  <c r="BF111" i="1"/>
  <c r="AE17" i="2" s="1"/>
  <c r="AE19" i="2" s="1"/>
  <c r="AE30" i="2"/>
  <c r="AE32" i="2" s="1"/>
  <c r="BF170" i="1"/>
  <c r="AO29" i="2" s="1"/>
  <c r="AO31" i="2" s="1"/>
  <c r="BF28" i="1"/>
  <c r="K21" i="2" s="1"/>
  <c r="K23" i="2" s="1"/>
  <c r="K34" i="2"/>
  <c r="K36" i="2" s="1"/>
  <c r="BF77" i="1"/>
  <c r="U25" i="2" s="1"/>
  <c r="U27" i="2" s="1"/>
  <c r="BF136" i="1"/>
  <c r="AE37" i="2" s="1"/>
  <c r="AE39" i="2" s="1"/>
  <c r="BF155" i="1"/>
  <c r="AO17" i="2" s="1"/>
  <c r="AO19" i="2" s="1"/>
  <c r="BF214" i="1"/>
  <c r="AY29" i="2" s="1"/>
  <c r="AY31" i="2" s="1"/>
  <c r="BF131" i="1"/>
  <c r="AE33" i="2" s="1"/>
  <c r="AE35" i="2" s="1"/>
  <c r="BF150" i="1"/>
  <c r="AO13" i="2" s="1"/>
  <c r="AO15" i="2" s="1"/>
  <c r="BF48" i="1"/>
  <c r="K37" i="2" s="1"/>
  <c r="K39" i="2" s="1"/>
  <c r="K26" i="2"/>
  <c r="K28" i="2" s="1"/>
  <c r="U30" i="2"/>
  <c r="U32" i="2" s="1"/>
  <c r="AY21" i="2"/>
  <c r="AY23" i="2" s="1"/>
  <c r="BF72" i="1"/>
  <c r="U21" i="2" s="1"/>
  <c r="U23" i="2" s="1"/>
  <c r="BF209" i="1"/>
  <c r="AY25" i="2" s="1"/>
  <c r="AY27" i="2" s="1"/>
  <c r="BF116" i="1"/>
  <c r="AE21" i="2" s="1"/>
  <c r="AE23" i="2" s="1"/>
  <c r="BF175" i="1"/>
  <c r="AO33" i="2" s="1"/>
  <c r="AO35" i="2" s="1"/>
  <c r="BF194" i="1"/>
  <c r="AY13" i="2" s="1"/>
  <c r="AY15" i="2" s="1"/>
  <c r="AY18" i="1"/>
  <c r="J13" i="2" s="1"/>
  <c r="J15" i="2" s="1"/>
  <c r="T38" i="2"/>
  <c r="T40" i="2" s="1"/>
  <c r="AY43" i="1"/>
  <c r="J33" i="2" s="1"/>
  <c r="T30" i="2"/>
  <c r="T32" i="2" s="1"/>
  <c r="AY170" i="1"/>
  <c r="AN29" i="2" s="1"/>
  <c r="AN31" i="2" s="1"/>
  <c r="J26" i="2"/>
  <c r="J28" i="2" s="1"/>
  <c r="AY87" i="1"/>
  <c r="T33" i="2" s="1"/>
  <c r="T35" i="2" s="1"/>
  <c r="AD18" i="2"/>
  <c r="AD20" i="2" s="1"/>
  <c r="AY136" i="1"/>
  <c r="AD37" i="2" s="1"/>
  <c r="AD39" i="2" s="1"/>
  <c r="AN34" i="2"/>
  <c r="AN36" i="2" s="1"/>
  <c r="J30" i="2"/>
  <c r="J32" i="2" s="1"/>
  <c r="AN14" i="2"/>
  <c r="AN16" i="2" s="1"/>
  <c r="AN22" i="2"/>
  <c r="AN24" i="2" s="1"/>
  <c r="AY189" i="1"/>
  <c r="AX9" i="2" s="1"/>
  <c r="AX11" i="2" s="1"/>
  <c r="AX30" i="2"/>
  <c r="AX32" i="2" s="1"/>
  <c r="AY126" i="1"/>
  <c r="AD29" i="2" s="1"/>
  <c r="AD31" i="2" s="1"/>
  <c r="AN26" i="2"/>
  <c r="AN28" i="2" s="1"/>
  <c r="AY28" i="1"/>
  <c r="J21" i="2" s="1"/>
  <c r="J23" i="2" s="1"/>
  <c r="AY57" i="1"/>
  <c r="T9" i="2" s="1"/>
  <c r="T11" i="2" s="1"/>
  <c r="AD14" i="2"/>
  <c r="AD16" i="2" s="1"/>
  <c r="AN38" i="2"/>
  <c r="AN40" i="2" s="1"/>
  <c r="AX14" i="2"/>
  <c r="AX16" i="2" s="1"/>
  <c r="AY219" i="1"/>
  <c r="AX33" i="2" s="1"/>
  <c r="AX35" i="2" s="1"/>
  <c r="AY62" i="1"/>
  <c r="T13" i="2" s="1"/>
  <c r="T15" i="2" s="1"/>
  <c r="T14" i="2"/>
  <c r="T16" i="2" s="1"/>
  <c r="AY92" i="1"/>
  <c r="T37" i="2" s="1"/>
  <c r="T39" i="2" s="1"/>
  <c r="AY111" i="1"/>
  <c r="AD17" i="2" s="1"/>
  <c r="AD19" i="2" s="1"/>
  <c r="AN30" i="2"/>
  <c r="AN32" i="2" s="1"/>
  <c r="AY214" i="1"/>
  <c r="AX29" i="2" s="1"/>
  <c r="AX31" i="2" s="1"/>
  <c r="J22" i="2"/>
  <c r="J24" i="2" s="1"/>
  <c r="AD38" i="2"/>
  <c r="AD40" i="2" s="1"/>
  <c r="AY180" i="1"/>
  <c r="AN37" i="2" s="1"/>
  <c r="AN39" i="2" s="1"/>
  <c r="AY199" i="1"/>
  <c r="AX17" i="2" s="1"/>
  <c r="AX19" i="2" s="1"/>
  <c r="AY38" i="1"/>
  <c r="J29" i="2" s="1"/>
  <c r="AY106" i="1"/>
  <c r="AD13" i="2" s="1"/>
  <c r="AD15" i="2" s="1"/>
  <c r="AY165" i="1"/>
  <c r="AN25" i="2" s="1"/>
  <c r="AN27" i="2" s="1"/>
  <c r="AY224" i="1"/>
  <c r="AX37" i="2" s="1"/>
  <c r="AX39" i="2" s="1"/>
  <c r="AY23" i="1"/>
  <c r="J17" i="2" s="1"/>
  <c r="J19" i="2" s="1"/>
  <c r="AY72" i="1"/>
  <c r="T21" i="2" s="1"/>
  <c r="T23" i="2" s="1"/>
  <c r="T34" i="2"/>
  <c r="T36" i="2" s="1"/>
  <c r="AY131" i="1"/>
  <c r="AD33" i="2" s="1"/>
  <c r="AD35" i="2" s="1"/>
  <c r="AY150" i="1"/>
  <c r="AN13" i="2" s="1"/>
  <c r="AN15" i="2" s="1"/>
  <c r="AY209" i="1"/>
  <c r="AX25" i="2" s="1"/>
  <c r="AX27" i="2" s="1"/>
  <c r="J34" i="2"/>
  <c r="J36" i="2" s="1"/>
  <c r="AY13" i="1"/>
  <c r="J9" i="2" s="1"/>
  <c r="J11" i="2" s="1"/>
  <c r="AY121" i="1"/>
  <c r="AD25" i="2" s="1"/>
  <c r="AD27" i="2" s="1"/>
  <c r="AY48" i="1"/>
  <c r="J37" i="2" s="1"/>
  <c r="AY116" i="1"/>
  <c r="AD21" i="2" s="1"/>
  <c r="AD23" i="2" s="1"/>
  <c r="AY175" i="1"/>
  <c r="AN33" i="2" s="1"/>
  <c r="AN35" i="2" s="1"/>
  <c r="AY194" i="1"/>
  <c r="AX13" i="2" s="1"/>
  <c r="AX15" i="2" s="1"/>
  <c r="AY77" i="1"/>
  <c r="T25" i="2" s="1"/>
  <c r="T27" i="2" s="1"/>
  <c r="AY155" i="1"/>
  <c r="AN17" i="2" s="1"/>
  <c r="AN19" i="2" s="1"/>
  <c r="AK36" i="1"/>
  <c r="AK130" i="1"/>
  <c r="AK131" i="1" s="1"/>
  <c r="W147" i="1"/>
  <c r="W148" i="1"/>
  <c r="W149" i="1"/>
  <c r="J27" i="2" l="1"/>
  <c r="J31" i="2" s="1"/>
  <c r="J35" i="2" s="1"/>
  <c r="J39" i="2" s="1"/>
  <c r="BR19" i="2"/>
  <c r="BS11" i="2"/>
  <c r="BS27" i="2"/>
  <c r="BR31" i="2"/>
  <c r="BS23" i="2"/>
  <c r="BR27" i="2"/>
  <c r="BS19" i="2"/>
  <c r="BR23" i="2"/>
  <c r="BS39" i="2"/>
  <c r="BR11" i="2"/>
  <c r="BS35" i="2"/>
  <c r="BR39" i="2"/>
  <c r="BS15" i="2"/>
  <c r="BR15" i="2"/>
  <c r="BS31" i="2"/>
  <c r="BR35" i="2"/>
  <c r="AR70" i="1"/>
  <c r="AR71" i="1"/>
  <c r="AD192" i="1"/>
  <c r="AK191" i="1"/>
  <c r="W208" i="1"/>
  <c r="BQ8" i="2"/>
  <c r="BP8" i="2"/>
  <c r="BO8" i="2"/>
  <c r="BN8" i="2"/>
  <c r="BM8" i="2"/>
  <c r="BL8" i="2"/>
  <c r="CP8" i="2" l="1"/>
  <c r="CF8" i="2"/>
  <c r="BV8" i="2"/>
  <c r="CQ8" i="2"/>
  <c r="CG8" i="2"/>
  <c r="BW8" i="2"/>
  <c r="CR8" i="2"/>
  <c r="CH8" i="2"/>
  <c r="BX8" i="2"/>
  <c r="CS8" i="2"/>
  <c r="CI8" i="2"/>
  <c r="BY8" i="2"/>
  <c r="CT8" i="2"/>
  <c r="CJ8" i="2"/>
  <c r="BZ8" i="2"/>
  <c r="CU8" i="2"/>
  <c r="CK8" i="2"/>
  <c r="CA8" i="2"/>
  <c r="AR72" i="1"/>
  <c r="BC33" i="2"/>
  <c r="BG13" i="2"/>
  <c r="BE14" i="2"/>
  <c r="BG14" i="2"/>
  <c r="BF22" i="2"/>
  <c r="BF21" i="2"/>
  <c r="BD21" i="2"/>
  <c r="BC21" i="2"/>
  <c r="BB21" i="2"/>
  <c r="BG18" i="2"/>
  <c r="BD18" i="2"/>
  <c r="BD17" i="2"/>
  <c r="BC18" i="2"/>
  <c r="BE13" i="2"/>
  <c r="BB37" i="2"/>
  <c r="BB38" i="2"/>
  <c r="BE37" i="2"/>
  <c r="BD37" i="2"/>
  <c r="BC38" i="2"/>
  <c r="BD34" i="2"/>
  <c r="BB33" i="2"/>
  <c r="BG29" i="2"/>
  <c r="BB30" i="2"/>
  <c r="BF25" i="2"/>
  <c r="BB25" i="2"/>
  <c r="BG21" i="2"/>
  <c r="BE22" i="2"/>
  <c r="BD22" i="2"/>
  <c r="BC22" i="2"/>
  <c r="BB22" i="2"/>
  <c r="BF18" i="2"/>
  <c r="BE17" i="2"/>
  <c r="BC17" i="2"/>
  <c r="BG17" i="2"/>
  <c r="BF17" i="2"/>
  <c r="BE18" i="2"/>
  <c r="BB17" i="2"/>
  <c r="BB13" i="2"/>
  <c r="BD13" i="2"/>
  <c r="BC14" i="2"/>
  <c r="BB14" i="2"/>
  <c r="BC9" i="2"/>
  <c r="BB9" i="2"/>
  <c r="BG8" i="2"/>
  <c r="BF8" i="2"/>
  <c r="BE8" i="2"/>
  <c r="BD8" i="2"/>
  <c r="BC8" i="2"/>
  <c r="BB8" i="2"/>
  <c r="BE21" i="2" l="1"/>
  <c r="BF29" i="2"/>
  <c r="BG25" i="2"/>
  <c r="BE10" i="2"/>
  <c r="BE9" i="2"/>
  <c r="BG22" i="2"/>
  <c r="BD10" i="2"/>
  <c r="BD9" i="2"/>
  <c r="BF9" i="2"/>
  <c r="BG30" i="2"/>
  <c r="BG9" i="2"/>
  <c r="BC37" i="2"/>
  <c r="BD33" i="2"/>
  <c r="BB29" i="2"/>
  <c r="BC13" i="2"/>
  <c r="BG38" i="2"/>
  <c r="BF38" i="2"/>
  <c r="BG37" i="2"/>
  <c r="BF37" i="2"/>
  <c r="BG33" i="2"/>
  <c r="BF33" i="2"/>
  <c r="BE34" i="2"/>
  <c r="BE33" i="2"/>
  <c r="BF30" i="2"/>
  <c r="BC29" i="2"/>
  <c r="BE29" i="2"/>
  <c r="BD29" i="2"/>
  <c r="BC30" i="2"/>
  <c r="BE26" i="2"/>
  <c r="BD26" i="2"/>
  <c r="BC25" i="2"/>
  <c r="BE25" i="2"/>
  <c r="BD25" i="2"/>
  <c r="BF14" i="2"/>
  <c r="BF13" i="2"/>
  <c r="BB10" i="2"/>
  <c r="BD14" i="2"/>
  <c r="BB26" i="2"/>
  <c r="BD30" i="2"/>
  <c r="BF34" i="2"/>
  <c r="BC10" i="2"/>
  <c r="BC26" i="2"/>
  <c r="BE30" i="2"/>
  <c r="BG34" i="2"/>
  <c r="BF10" i="2"/>
  <c r="BB18" i="2"/>
  <c r="BF26" i="2"/>
  <c r="BB34" i="2"/>
  <c r="BD38" i="2"/>
  <c r="BG10" i="2"/>
  <c r="BG26" i="2"/>
  <c r="BC34" i="2"/>
  <c r="BE38" i="2"/>
  <c r="AW8" i="2"/>
  <c r="AV8" i="2"/>
  <c r="AU8" i="2"/>
  <c r="AT8" i="2"/>
  <c r="AS8" i="2"/>
  <c r="AR8" i="2"/>
  <c r="AR223" i="1"/>
  <c r="AK223" i="1"/>
  <c r="AD223" i="1"/>
  <c r="W223" i="1"/>
  <c r="P223" i="1"/>
  <c r="I223" i="1"/>
  <c r="AR222" i="1"/>
  <c r="AK222" i="1"/>
  <c r="AD222" i="1"/>
  <c r="W222" i="1"/>
  <c r="P222" i="1"/>
  <c r="I222" i="1"/>
  <c r="AR221" i="1"/>
  <c r="AR224" i="1" s="1"/>
  <c r="AK221" i="1"/>
  <c r="AD221" i="1"/>
  <c r="AD224" i="1" s="1"/>
  <c r="AU37" i="2" s="1"/>
  <c r="W221" i="1"/>
  <c r="P221" i="1"/>
  <c r="I221" i="1"/>
  <c r="AR218" i="1"/>
  <c r="AK218" i="1"/>
  <c r="W218" i="1"/>
  <c r="P218" i="1"/>
  <c r="I218" i="1"/>
  <c r="AR217" i="1"/>
  <c r="AK217" i="1"/>
  <c r="W217" i="1"/>
  <c r="P217" i="1"/>
  <c r="I217" i="1"/>
  <c r="AR216" i="1"/>
  <c r="AR219" i="1" s="1"/>
  <c r="AK216" i="1"/>
  <c r="W216" i="1"/>
  <c r="P216" i="1"/>
  <c r="I216" i="1"/>
  <c r="AR34" i="2" s="1"/>
  <c r="AR213" i="1"/>
  <c r="AK213" i="1"/>
  <c r="AD213" i="1"/>
  <c r="W213" i="1"/>
  <c r="P213" i="1"/>
  <c r="I213" i="1"/>
  <c r="AR212" i="1"/>
  <c r="AK212" i="1"/>
  <c r="AD212" i="1"/>
  <c r="W212" i="1"/>
  <c r="P212" i="1"/>
  <c r="I212" i="1"/>
  <c r="AR211" i="1"/>
  <c r="AR214" i="1" s="1"/>
  <c r="AK211" i="1"/>
  <c r="AD211" i="1"/>
  <c r="W211" i="1"/>
  <c r="P211" i="1"/>
  <c r="I211" i="1"/>
  <c r="I214" i="1" s="1"/>
  <c r="AR29" i="2" s="1"/>
  <c r="AR208" i="1"/>
  <c r="AK208" i="1"/>
  <c r="AD208" i="1"/>
  <c r="P208" i="1"/>
  <c r="I208" i="1"/>
  <c r="AR207" i="1"/>
  <c r="AK207" i="1"/>
  <c r="AD207" i="1"/>
  <c r="W207" i="1"/>
  <c r="P207" i="1"/>
  <c r="I207" i="1"/>
  <c r="AR206" i="1"/>
  <c r="AK206" i="1"/>
  <c r="AD206" i="1"/>
  <c r="W206" i="1"/>
  <c r="P206" i="1"/>
  <c r="I206" i="1"/>
  <c r="AR203" i="1"/>
  <c r="AK203" i="1"/>
  <c r="AD203" i="1"/>
  <c r="W203" i="1"/>
  <c r="P203" i="1"/>
  <c r="I203" i="1"/>
  <c r="AR202" i="1"/>
  <c r="AR204" i="1" s="1"/>
  <c r="AK202" i="1"/>
  <c r="AK204" i="1" s="1"/>
  <c r="AD202" i="1"/>
  <c r="W202" i="1"/>
  <c r="P202" i="1"/>
  <c r="I202" i="1"/>
  <c r="AR201" i="1"/>
  <c r="AK201" i="1"/>
  <c r="AD201" i="1"/>
  <c r="W201" i="1"/>
  <c r="P201" i="1"/>
  <c r="I201" i="1"/>
  <c r="AR22" i="2" s="1"/>
  <c r="AR198" i="1"/>
  <c r="AK198" i="1"/>
  <c r="AD198" i="1"/>
  <c r="W198" i="1"/>
  <c r="P198" i="1"/>
  <c r="I198" i="1"/>
  <c r="AR197" i="1"/>
  <c r="AK197" i="1"/>
  <c r="AK199" i="1" s="1"/>
  <c r="AD197" i="1"/>
  <c r="W197" i="1"/>
  <c r="P197" i="1"/>
  <c r="I197" i="1"/>
  <c r="AR196" i="1"/>
  <c r="AK196" i="1"/>
  <c r="AD196" i="1"/>
  <c r="W196" i="1"/>
  <c r="P196" i="1"/>
  <c r="P199" i="1" s="1"/>
  <c r="AS17" i="2" s="1"/>
  <c r="I196" i="1"/>
  <c r="AR18" i="2" s="1"/>
  <c r="AR193" i="1"/>
  <c r="AK193" i="1"/>
  <c r="AD193" i="1"/>
  <c r="W193" i="1"/>
  <c r="P193" i="1"/>
  <c r="I193" i="1"/>
  <c r="AR192" i="1"/>
  <c r="AK192" i="1"/>
  <c r="W192" i="1"/>
  <c r="P192" i="1"/>
  <c r="I192" i="1"/>
  <c r="AR191" i="1"/>
  <c r="AD191" i="1"/>
  <c r="W191" i="1"/>
  <c r="P191" i="1"/>
  <c r="I191" i="1"/>
  <c r="AR188" i="1"/>
  <c r="AK188" i="1"/>
  <c r="AD188" i="1"/>
  <c r="W188" i="1"/>
  <c r="P188" i="1"/>
  <c r="I188" i="1"/>
  <c r="AR187" i="1"/>
  <c r="AK187" i="1"/>
  <c r="AD187" i="1"/>
  <c r="W187" i="1"/>
  <c r="P187" i="1"/>
  <c r="I187" i="1"/>
  <c r="AR186" i="1"/>
  <c r="AK186" i="1"/>
  <c r="AD186" i="1"/>
  <c r="W186" i="1"/>
  <c r="P186" i="1"/>
  <c r="I186" i="1"/>
  <c r="AM185" i="1"/>
  <c r="AF185" i="1"/>
  <c r="Y185" i="1"/>
  <c r="R185" i="1"/>
  <c r="K185" i="1"/>
  <c r="P194" i="1" l="1"/>
  <c r="AS13" i="2" s="1"/>
  <c r="AU34" i="2"/>
  <c r="AU33" i="2"/>
  <c r="AD194" i="1"/>
  <c r="AU13" i="2" s="1"/>
  <c r="AU14" i="2"/>
  <c r="AW21" i="2"/>
  <c r="AR209" i="1"/>
  <c r="AW25" i="2" s="1"/>
  <c r="AT10" i="2"/>
  <c r="AS10" i="2"/>
  <c r="P219" i="1"/>
  <c r="AS33" i="2" s="1"/>
  <c r="AK189" i="1"/>
  <c r="AV9" i="2" s="1"/>
  <c r="AR14" i="2"/>
  <c r="AW30" i="2"/>
  <c r="AT34" i="2"/>
  <c r="W219" i="1"/>
  <c r="AT33" i="2" s="1"/>
  <c r="AU10" i="2"/>
  <c r="AS14" i="2"/>
  <c r="AR199" i="1"/>
  <c r="AW17" i="2" s="1"/>
  <c r="I209" i="1"/>
  <c r="AR25" i="2" s="1"/>
  <c r="I224" i="1"/>
  <c r="AR37" i="2" s="1"/>
  <c r="W224" i="1"/>
  <c r="AT37" i="2" s="1"/>
  <c r="AV10" i="2"/>
  <c r="W194" i="1"/>
  <c r="AT13" i="2" s="1"/>
  <c r="I194" i="1"/>
  <c r="AR13" i="2" s="1"/>
  <c r="I199" i="1"/>
  <c r="AR17" i="2" s="1"/>
  <c r="P209" i="1"/>
  <c r="AS25" i="2" s="1"/>
  <c r="P224" i="1"/>
  <c r="AS37" i="2" s="1"/>
  <c r="I189" i="1"/>
  <c r="AR9" i="2" s="1"/>
  <c r="AR189" i="1"/>
  <c r="AW9" i="2" s="1"/>
  <c r="AW22" i="2"/>
  <c r="AR30" i="2"/>
  <c r="AT38" i="2"/>
  <c r="I219" i="1"/>
  <c r="AR33" i="2" s="1"/>
  <c r="AW38" i="2"/>
  <c r="AV38" i="2"/>
  <c r="AW37" i="2"/>
  <c r="AK224" i="1"/>
  <c r="AV37" i="2" s="1"/>
  <c r="AW33" i="2"/>
  <c r="AV34" i="2"/>
  <c r="AV30" i="2"/>
  <c r="AU29" i="2"/>
  <c r="AT30" i="2"/>
  <c r="AS30" i="2"/>
  <c r="P214" i="1"/>
  <c r="AS29" i="2" s="1"/>
  <c r="AV26" i="2"/>
  <c r="AD209" i="1"/>
  <c r="AU25" i="2" s="1"/>
  <c r="W209" i="1"/>
  <c r="AT25" i="2" s="1"/>
  <c r="AK209" i="1"/>
  <c r="AV25" i="2" s="1"/>
  <c r="AV22" i="2"/>
  <c r="AD204" i="1"/>
  <c r="AU21" i="2" s="1"/>
  <c r="AT22" i="2"/>
  <c r="AS22" i="2"/>
  <c r="AV21" i="2"/>
  <c r="W204" i="1"/>
  <c r="AT21" i="2" s="1"/>
  <c r="AV18" i="2"/>
  <c r="AU18" i="2"/>
  <c r="AT18" i="2"/>
  <c r="AD199" i="1"/>
  <c r="AU17" i="2" s="1"/>
  <c r="W199" i="1"/>
  <c r="AT17" i="2" s="1"/>
  <c r="AR194" i="1"/>
  <c r="AW13" i="2" s="1"/>
  <c r="AK194" i="1"/>
  <c r="AV13" i="2" s="1"/>
  <c r="AW18" i="2"/>
  <c r="AS26" i="2"/>
  <c r="AU30" i="2"/>
  <c r="AV14" i="2"/>
  <c r="AV17" i="2"/>
  <c r="AT26" i="2"/>
  <c r="AK219" i="1"/>
  <c r="AV33" i="2" s="1"/>
  <c r="AR38" i="2"/>
  <c r="P189" i="1"/>
  <c r="AS9" i="2" s="1"/>
  <c r="AW14" i="2"/>
  <c r="W189" i="1"/>
  <c r="AT9" i="2" s="1"/>
  <c r="I204" i="1"/>
  <c r="AR21" i="2" s="1"/>
  <c r="AK214" i="1"/>
  <c r="AV29" i="2" s="1"/>
  <c r="AR10" i="2"/>
  <c r="AT14" i="2"/>
  <c r="AU26" i="2"/>
  <c r="AS38" i="2"/>
  <c r="AD189" i="1"/>
  <c r="AU9" i="2" s="1"/>
  <c r="AW10" i="2"/>
  <c r="AS18" i="2"/>
  <c r="P204" i="1"/>
  <c r="AS21" i="2" s="1"/>
  <c r="AU22" i="2"/>
  <c r="AW26" i="2"/>
  <c r="AW29" i="2"/>
  <c r="AS34" i="2"/>
  <c r="AU38" i="2"/>
  <c r="AR26" i="2"/>
  <c r="W214" i="1"/>
  <c r="AT29" i="2" s="1"/>
  <c r="AW34" i="2"/>
  <c r="AM8" i="2" l="1"/>
  <c r="AL8" i="2"/>
  <c r="AK8" i="2"/>
  <c r="AJ8" i="2"/>
  <c r="AI8" i="2"/>
  <c r="AH8" i="2"/>
  <c r="AC8" i="2"/>
  <c r="AB8" i="2"/>
  <c r="AA8" i="2"/>
  <c r="Z8" i="2"/>
  <c r="Y8" i="2"/>
  <c r="X8" i="2"/>
  <c r="S8" i="2"/>
  <c r="R8" i="2"/>
  <c r="Q8" i="2"/>
  <c r="P8" i="2"/>
  <c r="O8" i="2"/>
  <c r="N8" i="2"/>
  <c r="I8" i="2"/>
  <c r="H8" i="2"/>
  <c r="G8" i="2"/>
  <c r="F8" i="2"/>
  <c r="E8" i="2"/>
  <c r="D8" i="2"/>
  <c r="AR179" i="1"/>
  <c r="AK179" i="1"/>
  <c r="AD179" i="1"/>
  <c r="W179" i="1"/>
  <c r="P179" i="1"/>
  <c r="I179" i="1"/>
  <c r="AR178" i="1"/>
  <c r="AK178" i="1"/>
  <c r="AD178" i="1"/>
  <c r="W178" i="1"/>
  <c r="P178" i="1"/>
  <c r="I178" i="1"/>
  <c r="AR177" i="1"/>
  <c r="AK177" i="1"/>
  <c r="AK180" i="1" s="1"/>
  <c r="AD177" i="1"/>
  <c r="AD180" i="1" s="1"/>
  <c r="AK37" i="2" s="1"/>
  <c r="W177" i="1"/>
  <c r="P177" i="1"/>
  <c r="I177" i="1"/>
  <c r="AH38" i="2" s="1"/>
  <c r="AH40" i="2" s="1"/>
  <c r="AR174" i="1"/>
  <c r="AK174" i="1"/>
  <c r="AD174" i="1"/>
  <c r="W174" i="1"/>
  <c r="P174" i="1"/>
  <c r="I174" i="1"/>
  <c r="AR173" i="1"/>
  <c r="AK173" i="1"/>
  <c r="AD173" i="1"/>
  <c r="W173" i="1"/>
  <c r="P173" i="1"/>
  <c r="I173" i="1"/>
  <c r="AR172" i="1"/>
  <c r="AK172" i="1"/>
  <c r="AD172" i="1"/>
  <c r="W172" i="1"/>
  <c r="AJ34" i="2" s="1"/>
  <c r="AJ36" i="2" s="1"/>
  <c r="P172" i="1"/>
  <c r="I172" i="1"/>
  <c r="I175" i="1" s="1"/>
  <c r="AH33" i="2" s="1"/>
  <c r="AR169" i="1"/>
  <c r="AK169" i="1"/>
  <c r="AD169" i="1"/>
  <c r="W169" i="1"/>
  <c r="P169" i="1"/>
  <c r="I169" i="1"/>
  <c r="AR168" i="1"/>
  <c r="AK168" i="1"/>
  <c r="AD168" i="1"/>
  <c r="W168" i="1"/>
  <c r="P168" i="1"/>
  <c r="I168" i="1"/>
  <c r="AR167" i="1"/>
  <c r="AK167" i="1"/>
  <c r="AD167" i="1"/>
  <c r="W167" i="1"/>
  <c r="P167" i="1"/>
  <c r="AI30" i="2" s="1"/>
  <c r="AI32" i="2" s="1"/>
  <c r="I167" i="1"/>
  <c r="AR164" i="1"/>
  <c r="AK164" i="1"/>
  <c r="AD164" i="1"/>
  <c r="W164" i="1"/>
  <c r="P164" i="1"/>
  <c r="I164" i="1"/>
  <c r="AR163" i="1"/>
  <c r="AK163" i="1"/>
  <c r="AD163" i="1"/>
  <c r="W163" i="1"/>
  <c r="P163" i="1"/>
  <c r="I163" i="1"/>
  <c r="AR162" i="1"/>
  <c r="AK162" i="1"/>
  <c r="AD162" i="1"/>
  <c r="W162" i="1"/>
  <c r="P162" i="1"/>
  <c r="I162" i="1"/>
  <c r="AR159" i="1"/>
  <c r="AK159" i="1"/>
  <c r="AD159" i="1"/>
  <c r="W159" i="1"/>
  <c r="P159" i="1"/>
  <c r="I159" i="1"/>
  <c r="AR158" i="1"/>
  <c r="AK158" i="1"/>
  <c r="AK160" i="1" s="1"/>
  <c r="AD158" i="1"/>
  <c r="W158" i="1"/>
  <c r="P158" i="1"/>
  <c r="I158" i="1"/>
  <c r="AR157" i="1"/>
  <c r="AK157" i="1"/>
  <c r="AD157" i="1"/>
  <c r="W157" i="1"/>
  <c r="P157" i="1"/>
  <c r="AI22" i="2" s="1"/>
  <c r="AI24" i="2" s="1"/>
  <c r="I157" i="1"/>
  <c r="AR154" i="1"/>
  <c r="AK154" i="1"/>
  <c r="AD154" i="1"/>
  <c r="W154" i="1"/>
  <c r="P154" i="1"/>
  <c r="I154" i="1"/>
  <c r="AR153" i="1"/>
  <c r="AK153" i="1"/>
  <c r="AD153" i="1"/>
  <c r="W153" i="1"/>
  <c r="P153" i="1"/>
  <c r="I153" i="1"/>
  <c r="AR152" i="1"/>
  <c r="AK152" i="1"/>
  <c r="AD152" i="1"/>
  <c r="W152" i="1"/>
  <c r="P152" i="1"/>
  <c r="AI18" i="2" s="1"/>
  <c r="AI20" i="2" s="1"/>
  <c r="I152" i="1"/>
  <c r="I155" i="1" s="1"/>
  <c r="AH17" i="2" s="1"/>
  <c r="AR149" i="1"/>
  <c r="AK149" i="1"/>
  <c r="AD149" i="1"/>
  <c r="P149" i="1"/>
  <c r="I149" i="1"/>
  <c r="AR148" i="1"/>
  <c r="AK148" i="1"/>
  <c r="AD148" i="1"/>
  <c r="P148" i="1"/>
  <c r="I148" i="1"/>
  <c r="AR147" i="1"/>
  <c r="AK147" i="1"/>
  <c r="AD147" i="1"/>
  <c r="P147" i="1"/>
  <c r="I147" i="1"/>
  <c r="AR144" i="1"/>
  <c r="AK144" i="1"/>
  <c r="AD144" i="1"/>
  <c r="W144" i="1"/>
  <c r="P144" i="1"/>
  <c r="I144" i="1"/>
  <c r="AR143" i="1"/>
  <c r="AK143" i="1"/>
  <c r="AD143" i="1"/>
  <c r="W143" i="1"/>
  <c r="P143" i="1"/>
  <c r="I143" i="1"/>
  <c r="AR142" i="1"/>
  <c r="AK142" i="1"/>
  <c r="AD142" i="1"/>
  <c r="W142" i="1"/>
  <c r="P142" i="1"/>
  <c r="I142" i="1"/>
  <c r="AM141" i="1"/>
  <c r="AF141" i="1"/>
  <c r="Y141" i="1"/>
  <c r="R141" i="1"/>
  <c r="K141" i="1"/>
  <c r="AK135" i="1"/>
  <c r="AD135" i="1"/>
  <c r="W135" i="1"/>
  <c r="P135" i="1"/>
  <c r="I135" i="1"/>
  <c r="AK134" i="1"/>
  <c r="AD134" i="1"/>
  <c r="W134" i="1"/>
  <c r="P134" i="1"/>
  <c r="I134" i="1"/>
  <c r="AK133" i="1"/>
  <c r="AK136" i="1" s="1"/>
  <c r="AD133" i="1"/>
  <c r="AD136" i="1" s="1"/>
  <c r="AA37" i="2" s="1"/>
  <c r="W133" i="1"/>
  <c r="P133" i="1"/>
  <c r="P136" i="1" s="1"/>
  <c r="Y37" i="2" s="1"/>
  <c r="I133" i="1"/>
  <c r="X38" i="2" s="1"/>
  <c r="X40" i="2" s="1"/>
  <c r="AD130" i="1"/>
  <c r="W130" i="1"/>
  <c r="P130" i="1"/>
  <c r="I130" i="1"/>
  <c r="AK129" i="1"/>
  <c r="AD129" i="1"/>
  <c r="W129" i="1"/>
  <c r="P129" i="1"/>
  <c r="I129" i="1"/>
  <c r="AK128" i="1"/>
  <c r="AD128" i="1"/>
  <c r="AA34" i="2" s="1"/>
  <c r="AA36" i="2" s="1"/>
  <c r="W128" i="1"/>
  <c r="P128" i="1"/>
  <c r="P131" i="1" s="1"/>
  <c r="Y33" i="2" s="1"/>
  <c r="I128" i="1"/>
  <c r="AK125" i="1"/>
  <c r="AD125" i="1"/>
  <c r="W125" i="1"/>
  <c r="P125" i="1"/>
  <c r="I125" i="1"/>
  <c r="AK124" i="1"/>
  <c r="AD124" i="1"/>
  <c r="W124" i="1"/>
  <c r="P124" i="1"/>
  <c r="I124" i="1"/>
  <c r="AK123" i="1"/>
  <c r="AK126" i="1" s="1"/>
  <c r="AD123" i="1"/>
  <c r="W123" i="1"/>
  <c r="W126" i="1" s="1"/>
  <c r="Z29" i="2" s="1"/>
  <c r="P123" i="1"/>
  <c r="I123" i="1"/>
  <c r="X30" i="2" s="1"/>
  <c r="X32" i="2" s="1"/>
  <c r="AK120" i="1"/>
  <c r="AD120" i="1"/>
  <c r="W120" i="1"/>
  <c r="P120" i="1"/>
  <c r="I120" i="1"/>
  <c r="AK119" i="1"/>
  <c r="AD119" i="1"/>
  <c r="W119" i="1"/>
  <c r="P119" i="1"/>
  <c r="I119" i="1"/>
  <c r="AK118" i="1"/>
  <c r="AD118" i="1"/>
  <c r="W118" i="1"/>
  <c r="Z26" i="2" s="1"/>
  <c r="Z28" i="2" s="1"/>
  <c r="P118" i="1"/>
  <c r="Y26" i="2" s="1"/>
  <c r="Y28" i="2" s="1"/>
  <c r="I118" i="1"/>
  <c r="AK115" i="1"/>
  <c r="AD115" i="1"/>
  <c r="W115" i="1"/>
  <c r="P115" i="1"/>
  <c r="I115" i="1"/>
  <c r="AK114" i="1"/>
  <c r="AD114" i="1"/>
  <c r="W114" i="1"/>
  <c r="P114" i="1"/>
  <c r="I114" i="1"/>
  <c r="AK113" i="1"/>
  <c r="AD113" i="1"/>
  <c r="W113" i="1"/>
  <c r="W116" i="1" s="1"/>
  <c r="Z21" i="2" s="1"/>
  <c r="P113" i="1"/>
  <c r="I113" i="1"/>
  <c r="AK110" i="1"/>
  <c r="AK111" i="1" s="1"/>
  <c r="AD110" i="1"/>
  <c r="W110" i="1"/>
  <c r="P110" i="1"/>
  <c r="I110" i="1"/>
  <c r="AK109" i="1"/>
  <c r="AD109" i="1"/>
  <c r="W109" i="1"/>
  <c r="P109" i="1"/>
  <c r="I109" i="1"/>
  <c r="AK108" i="1"/>
  <c r="AD108" i="1"/>
  <c r="W108" i="1"/>
  <c r="Z18" i="2" s="1"/>
  <c r="Z20" i="2" s="1"/>
  <c r="P108" i="1"/>
  <c r="I108" i="1"/>
  <c r="X18" i="2" s="1"/>
  <c r="X20" i="2" s="1"/>
  <c r="AA14" i="2"/>
  <c r="AA16" i="2" s="1"/>
  <c r="AK105" i="1"/>
  <c r="AK106" i="1" s="1"/>
  <c r="AD105" i="1"/>
  <c r="W105" i="1"/>
  <c r="P105" i="1"/>
  <c r="I105" i="1"/>
  <c r="AK104" i="1"/>
  <c r="AD104" i="1"/>
  <c r="W104" i="1"/>
  <c r="P104" i="1"/>
  <c r="I104" i="1"/>
  <c r="AK103" i="1"/>
  <c r="AD103" i="1"/>
  <c r="AD106" i="1" s="1"/>
  <c r="AA13" i="2" s="1"/>
  <c r="W103" i="1"/>
  <c r="P103" i="1"/>
  <c r="I103" i="1"/>
  <c r="X14" i="2" s="1"/>
  <c r="X16" i="2" s="1"/>
  <c r="AK100" i="1"/>
  <c r="AD100" i="1"/>
  <c r="W100" i="1"/>
  <c r="P100" i="1"/>
  <c r="I100" i="1"/>
  <c r="AK99" i="1"/>
  <c r="AD99" i="1"/>
  <c r="W99" i="1"/>
  <c r="P99" i="1"/>
  <c r="I99" i="1"/>
  <c r="AK98" i="1"/>
  <c r="AD98" i="1"/>
  <c r="W98" i="1"/>
  <c r="P98" i="1"/>
  <c r="Y10" i="2" s="1"/>
  <c r="Y12" i="2" s="1"/>
  <c r="I98" i="1"/>
  <c r="AM97" i="1"/>
  <c r="AF97" i="1"/>
  <c r="Y97" i="1"/>
  <c r="R97" i="1"/>
  <c r="K97" i="1"/>
  <c r="AR81" i="1"/>
  <c r="AK84" i="1"/>
  <c r="AK90" i="1"/>
  <c r="AK91" i="1"/>
  <c r="AD90" i="1"/>
  <c r="AK80" i="1"/>
  <c r="AK81" i="1"/>
  <c r="AK79" i="1"/>
  <c r="AD76" i="1"/>
  <c r="AK76" i="1"/>
  <c r="AR91" i="1"/>
  <c r="AD91" i="1"/>
  <c r="W91" i="1"/>
  <c r="P91" i="1"/>
  <c r="I91" i="1"/>
  <c r="AR90" i="1"/>
  <c r="W90" i="1"/>
  <c r="P90" i="1"/>
  <c r="I90" i="1"/>
  <c r="AR89" i="1"/>
  <c r="AK89" i="1"/>
  <c r="AD89" i="1"/>
  <c r="W89" i="1"/>
  <c r="W92" i="1" s="1"/>
  <c r="P37" i="2" s="1"/>
  <c r="P89" i="1"/>
  <c r="I89" i="1"/>
  <c r="AR86" i="1"/>
  <c r="AK86" i="1"/>
  <c r="AK87" i="1" s="1"/>
  <c r="R33" i="2" s="1"/>
  <c r="R35" i="2" s="1"/>
  <c r="AD86" i="1"/>
  <c r="W86" i="1"/>
  <c r="P86" i="1"/>
  <c r="I86" i="1"/>
  <c r="AR85" i="1"/>
  <c r="AK85" i="1"/>
  <c r="AD85" i="1"/>
  <c r="W85" i="1"/>
  <c r="P85" i="1"/>
  <c r="I85" i="1"/>
  <c r="AR84" i="1"/>
  <c r="AD84" i="1"/>
  <c r="Q34" i="2" s="1"/>
  <c r="Q36" i="2" s="1"/>
  <c r="W84" i="1"/>
  <c r="P84" i="1"/>
  <c r="I84" i="1"/>
  <c r="I87" i="1" s="1"/>
  <c r="N33" i="2" s="1"/>
  <c r="AD81" i="1"/>
  <c r="W81" i="1"/>
  <c r="P81" i="1"/>
  <c r="I81" i="1"/>
  <c r="AR80" i="1"/>
  <c r="AD80" i="1"/>
  <c r="W80" i="1"/>
  <c r="P80" i="1"/>
  <c r="I80" i="1"/>
  <c r="AR79" i="1"/>
  <c r="AD79" i="1"/>
  <c r="AD82" i="1" s="1"/>
  <c r="Q29" i="2" s="1"/>
  <c r="W79" i="1"/>
  <c r="P79" i="1"/>
  <c r="I79" i="1"/>
  <c r="I82" i="1" s="1"/>
  <c r="N29" i="2" s="1"/>
  <c r="AR76" i="1"/>
  <c r="W76" i="1"/>
  <c r="P76" i="1"/>
  <c r="I76" i="1"/>
  <c r="AR75" i="1"/>
  <c r="AK75" i="1"/>
  <c r="AD75" i="1"/>
  <c r="W75" i="1"/>
  <c r="P75" i="1"/>
  <c r="I75" i="1"/>
  <c r="AK74" i="1"/>
  <c r="AD74" i="1"/>
  <c r="W74" i="1"/>
  <c r="P74" i="1"/>
  <c r="O26" i="2" s="1"/>
  <c r="O28" i="2" s="1"/>
  <c r="I74" i="1"/>
  <c r="AK71" i="1"/>
  <c r="AD71" i="1"/>
  <c r="W71" i="1"/>
  <c r="P71" i="1"/>
  <c r="I71" i="1"/>
  <c r="AK70" i="1"/>
  <c r="AD70" i="1"/>
  <c r="W70" i="1"/>
  <c r="P70" i="1"/>
  <c r="I70" i="1"/>
  <c r="AR69" i="1"/>
  <c r="AK69" i="1"/>
  <c r="AD69" i="1"/>
  <c r="W69" i="1"/>
  <c r="W72" i="1" s="1"/>
  <c r="P21" i="2" s="1"/>
  <c r="P69" i="1"/>
  <c r="I69" i="1"/>
  <c r="N22" i="2" s="1"/>
  <c r="N24" i="2" s="1"/>
  <c r="AR66" i="1"/>
  <c r="AK66" i="1"/>
  <c r="AD66" i="1"/>
  <c r="W66" i="1"/>
  <c r="P66" i="1"/>
  <c r="I66" i="1"/>
  <c r="AR65" i="1"/>
  <c r="AK65" i="1"/>
  <c r="AD65" i="1"/>
  <c r="W65" i="1"/>
  <c r="P65" i="1"/>
  <c r="I65" i="1"/>
  <c r="AR64" i="1"/>
  <c r="AR67" i="1" s="1"/>
  <c r="AK64" i="1"/>
  <c r="AD64" i="1"/>
  <c r="Q18" i="2" s="1"/>
  <c r="Q20" i="2" s="1"/>
  <c r="W64" i="1"/>
  <c r="P18" i="2" s="1"/>
  <c r="P20" i="2" s="1"/>
  <c r="P64" i="1"/>
  <c r="I64" i="1"/>
  <c r="N18" i="2" s="1"/>
  <c r="N20" i="2" s="1"/>
  <c r="AR61" i="1"/>
  <c r="AK61" i="1"/>
  <c r="AD61" i="1"/>
  <c r="W61" i="1"/>
  <c r="P61" i="1"/>
  <c r="I61" i="1"/>
  <c r="AK60" i="1"/>
  <c r="AD60" i="1"/>
  <c r="W60" i="1"/>
  <c r="P60" i="1"/>
  <c r="I60" i="1"/>
  <c r="AK59" i="1"/>
  <c r="AD59" i="1"/>
  <c r="AD62" i="1" s="1"/>
  <c r="Q13" i="2" s="1"/>
  <c r="W59" i="1"/>
  <c r="P59" i="1"/>
  <c r="I59" i="1"/>
  <c r="I62" i="1" s="1"/>
  <c r="N13" i="2" s="1"/>
  <c r="AR56" i="1"/>
  <c r="AK56" i="1"/>
  <c r="AD56" i="1"/>
  <c r="W56" i="1"/>
  <c r="P56" i="1"/>
  <c r="I56" i="1"/>
  <c r="AR55" i="1"/>
  <c r="AK55" i="1"/>
  <c r="AD55" i="1"/>
  <c r="W55" i="1"/>
  <c r="P55" i="1"/>
  <c r="I55" i="1"/>
  <c r="AR54" i="1"/>
  <c r="AK54" i="1"/>
  <c r="AD54" i="1"/>
  <c r="Q10" i="2" s="1"/>
  <c r="Q12" i="2" s="1"/>
  <c r="W54" i="1"/>
  <c r="P54" i="1"/>
  <c r="P57" i="1" s="1"/>
  <c r="O9" i="2" s="1"/>
  <c r="I54" i="1"/>
  <c r="AM53" i="1"/>
  <c r="AF53" i="1"/>
  <c r="Y53" i="1"/>
  <c r="R53" i="1"/>
  <c r="K53" i="1"/>
  <c r="AK47" i="1"/>
  <c r="AD46" i="1"/>
  <c r="AK46" i="1"/>
  <c r="AK40" i="1"/>
  <c r="AK37" i="1"/>
  <c r="AK35" i="1"/>
  <c r="AK32" i="1"/>
  <c r="AD32" i="1"/>
  <c r="AR15" i="1"/>
  <c r="AK16" i="1"/>
  <c r="AK17" i="1"/>
  <c r="AK15" i="1"/>
  <c r="P10" i="1"/>
  <c r="P11" i="1"/>
  <c r="P12" i="1"/>
  <c r="P15" i="1"/>
  <c r="P16" i="1"/>
  <c r="P17" i="1"/>
  <c r="P20" i="1"/>
  <c r="E18" i="2" s="1"/>
  <c r="E20" i="2" s="1"/>
  <c r="P21" i="1"/>
  <c r="P22" i="1"/>
  <c r="P25" i="1"/>
  <c r="P26" i="1"/>
  <c r="E22" i="2" s="1"/>
  <c r="E24" i="2" s="1"/>
  <c r="P27" i="1"/>
  <c r="P30" i="1"/>
  <c r="P33" i="1" s="1"/>
  <c r="E25" i="2" s="1"/>
  <c r="P31" i="1"/>
  <c r="P32" i="1"/>
  <c r="P35" i="1"/>
  <c r="P38" i="1" s="1"/>
  <c r="E29" i="2" s="1"/>
  <c r="P36" i="1"/>
  <c r="P37" i="1"/>
  <c r="P40" i="1"/>
  <c r="P43" i="1" s="1"/>
  <c r="E33" i="2" s="1"/>
  <c r="E35" i="2" s="1"/>
  <c r="P41" i="1"/>
  <c r="P42" i="1"/>
  <c r="P45" i="1"/>
  <c r="P48" i="1" s="1"/>
  <c r="E37" i="2" s="1"/>
  <c r="P46" i="1"/>
  <c r="P47" i="1"/>
  <c r="W10" i="1"/>
  <c r="AD10" i="1"/>
  <c r="AK10" i="1"/>
  <c r="AR10" i="1"/>
  <c r="I15" i="1"/>
  <c r="I18" i="1" s="1"/>
  <c r="D13" i="2" s="1"/>
  <c r="I47" i="1"/>
  <c r="I46" i="1"/>
  <c r="I45" i="1"/>
  <c r="D38" i="2" s="1"/>
  <c r="D40" i="2" s="1"/>
  <c r="I42" i="1"/>
  <c r="I41" i="1"/>
  <c r="I40" i="1"/>
  <c r="I43" i="1" s="1"/>
  <c r="D33" i="2" s="1"/>
  <c r="I37" i="1"/>
  <c r="I36" i="1"/>
  <c r="I35" i="1"/>
  <c r="I38" i="1" s="1"/>
  <c r="D29" i="2" s="1"/>
  <c r="I32" i="1"/>
  <c r="I31" i="1"/>
  <c r="I30" i="1"/>
  <c r="I33" i="1" s="1"/>
  <c r="D25" i="2" s="1"/>
  <c r="I27" i="1"/>
  <c r="I26" i="1"/>
  <c r="I25" i="1"/>
  <c r="D22" i="2" s="1"/>
  <c r="D24" i="2" s="1"/>
  <c r="I22" i="1"/>
  <c r="I21" i="1"/>
  <c r="I20" i="1"/>
  <c r="I23" i="1" s="1"/>
  <c r="D17" i="2" s="1"/>
  <c r="I17" i="1"/>
  <c r="I16" i="1"/>
  <c r="I12" i="1"/>
  <c r="I11" i="1"/>
  <c r="I10" i="1"/>
  <c r="W47" i="1"/>
  <c r="W46" i="1"/>
  <c r="W45" i="1"/>
  <c r="F38" i="2" s="1"/>
  <c r="F40" i="2" s="1"/>
  <c r="W42" i="1"/>
  <c r="W41" i="1"/>
  <c r="W40" i="1"/>
  <c r="F34" i="2" s="1"/>
  <c r="F36" i="2" s="1"/>
  <c r="W37" i="1"/>
  <c r="W36" i="1"/>
  <c r="W35" i="1"/>
  <c r="F30" i="2" s="1"/>
  <c r="F32" i="2" s="1"/>
  <c r="W32" i="1"/>
  <c r="W31" i="1"/>
  <c r="W30" i="1"/>
  <c r="W33" i="1" s="1"/>
  <c r="F25" i="2" s="1"/>
  <c r="W27" i="1"/>
  <c r="W26" i="1"/>
  <c r="W25" i="1"/>
  <c r="F22" i="2" s="1"/>
  <c r="F24" i="2" s="1"/>
  <c r="W22" i="1"/>
  <c r="W21" i="1"/>
  <c r="W20" i="1"/>
  <c r="F18" i="2" s="1"/>
  <c r="F20" i="2" s="1"/>
  <c r="W17" i="1"/>
  <c r="W16" i="1"/>
  <c r="W15" i="1"/>
  <c r="F14" i="2" s="1"/>
  <c r="F16" i="2" s="1"/>
  <c r="W12" i="1"/>
  <c r="W11" i="1"/>
  <c r="AD47" i="1"/>
  <c r="AD45" i="1"/>
  <c r="AD42" i="1"/>
  <c r="AD41" i="1"/>
  <c r="AD40" i="1"/>
  <c r="AD43" i="1" s="1"/>
  <c r="G33" i="2" s="1"/>
  <c r="AD37" i="1"/>
  <c r="AD36" i="1"/>
  <c r="AD35" i="1"/>
  <c r="AD38" i="1" s="1"/>
  <c r="G29" i="2" s="1"/>
  <c r="AD31" i="1"/>
  <c r="AD30" i="1"/>
  <c r="AD27" i="1"/>
  <c r="AD26" i="1"/>
  <c r="AD25" i="1"/>
  <c r="AD22" i="1"/>
  <c r="AD21" i="1"/>
  <c r="AD20" i="1"/>
  <c r="G18" i="2" s="1"/>
  <c r="G20" i="2" s="1"/>
  <c r="AD17" i="1"/>
  <c r="AD16" i="1"/>
  <c r="AD15" i="1"/>
  <c r="G14" i="2" s="1"/>
  <c r="G16" i="2" s="1"/>
  <c r="AD12" i="1"/>
  <c r="AD11" i="1"/>
  <c r="AK45" i="1"/>
  <c r="AK42" i="1"/>
  <c r="AK41" i="1"/>
  <c r="AK31" i="1"/>
  <c r="AK30" i="1"/>
  <c r="AK27" i="1"/>
  <c r="AK26" i="1"/>
  <c r="AK25" i="1"/>
  <c r="AK22" i="1"/>
  <c r="AK21" i="1"/>
  <c r="AK20" i="1"/>
  <c r="AK12" i="1"/>
  <c r="AK11" i="1"/>
  <c r="AR20" i="1"/>
  <c r="AR21" i="1"/>
  <c r="AR22" i="1"/>
  <c r="AR25" i="1"/>
  <c r="AR26" i="1"/>
  <c r="AR27" i="1"/>
  <c r="AR30" i="1"/>
  <c r="AR31" i="1"/>
  <c r="AR32" i="1"/>
  <c r="AR35" i="1"/>
  <c r="AR36" i="1"/>
  <c r="AR37" i="1"/>
  <c r="AR40" i="1"/>
  <c r="AR41" i="1"/>
  <c r="AR42" i="1"/>
  <c r="AR45" i="1"/>
  <c r="AR46" i="1"/>
  <c r="AR47" i="1"/>
  <c r="AR11" i="1"/>
  <c r="AR12" i="1"/>
  <c r="AR16" i="1"/>
  <c r="AR17" i="1"/>
  <c r="AM9" i="1"/>
  <c r="AF9" i="1"/>
  <c r="Y9" i="1"/>
  <c r="R9" i="1"/>
  <c r="K9" i="1"/>
  <c r="AK13" i="1" l="1"/>
  <c r="H9" i="2" s="1"/>
  <c r="AR57" i="1"/>
  <c r="S9" i="2" s="1"/>
  <c r="AB22" i="2"/>
  <c r="AB24" i="2" s="1"/>
  <c r="AG23" i="2" s="1"/>
  <c r="AK116" i="1"/>
  <c r="AR145" i="1"/>
  <c r="AM9" i="2" s="1"/>
  <c r="P165" i="1"/>
  <c r="AI25" i="2" s="1"/>
  <c r="AR11" i="2"/>
  <c r="BV12" i="2"/>
  <c r="BV16" i="2"/>
  <c r="BV20" i="2"/>
  <c r="BV24" i="2"/>
  <c r="BV28" i="2"/>
  <c r="BV32" i="2"/>
  <c r="BV36" i="2"/>
  <c r="BV40" i="2"/>
  <c r="CF12" i="2"/>
  <c r="CF16" i="2"/>
  <c r="CF20" i="2"/>
  <c r="CF24" i="2"/>
  <c r="CF28" i="2"/>
  <c r="CF32" i="2"/>
  <c r="CF36" i="2"/>
  <c r="CF40" i="2"/>
  <c r="CP12" i="2"/>
  <c r="CP16" i="2"/>
  <c r="CP20" i="2"/>
  <c r="CP24" i="2"/>
  <c r="CP28" i="2"/>
  <c r="CP32" i="2"/>
  <c r="CP36" i="2"/>
  <c r="CP40" i="2"/>
  <c r="BV11" i="2"/>
  <c r="BV31" i="2"/>
  <c r="CF11" i="2"/>
  <c r="CF27" i="2"/>
  <c r="CF31" i="2"/>
  <c r="CP15" i="2"/>
  <c r="CP31" i="2"/>
  <c r="BL40" i="2"/>
  <c r="BL36" i="2"/>
  <c r="BL32" i="2"/>
  <c r="BL28" i="2"/>
  <c r="BL24" i="2"/>
  <c r="BL20" i="2"/>
  <c r="BL16" i="2"/>
  <c r="BL12" i="2"/>
  <c r="BV35" i="2"/>
  <c r="BV27" i="2"/>
  <c r="BV39" i="2"/>
  <c r="BV23" i="2"/>
  <c r="BV19" i="2"/>
  <c r="BV15" i="2"/>
  <c r="CF15" i="2"/>
  <c r="CF39" i="2"/>
  <c r="CF35" i="2"/>
  <c r="CF23" i="2"/>
  <c r="CF19" i="2"/>
  <c r="CP27" i="2"/>
  <c r="CP19" i="2"/>
  <c r="CP11" i="2"/>
  <c r="CP39" i="2"/>
  <c r="CP35" i="2"/>
  <c r="CP23" i="2"/>
  <c r="BB16" i="2"/>
  <c r="BB24" i="2"/>
  <c r="BB32" i="2"/>
  <c r="BB40" i="2"/>
  <c r="AR20" i="2"/>
  <c r="AR24" i="2"/>
  <c r="AR36" i="2"/>
  <c r="BB36" i="2"/>
  <c r="BB20" i="2"/>
  <c r="BB28" i="2"/>
  <c r="BB12" i="2"/>
  <c r="AR28" i="2"/>
  <c r="AR12" i="2"/>
  <c r="AR40" i="2"/>
  <c r="AR32" i="2"/>
  <c r="AR16" i="2"/>
  <c r="AS11" i="2"/>
  <c r="BW12" i="2"/>
  <c r="BW16" i="2"/>
  <c r="BW20" i="2"/>
  <c r="BW28" i="2"/>
  <c r="BW36" i="2"/>
  <c r="BW40" i="2"/>
  <c r="CG12" i="2"/>
  <c r="CG16" i="2"/>
  <c r="CG20" i="2"/>
  <c r="CG28" i="2"/>
  <c r="CG36" i="2"/>
  <c r="CG40" i="2"/>
  <c r="CQ12" i="2"/>
  <c r="CQ16" i="2"/>
  <c r="CQ20" i="2"/>
  <c r="CQ28" i="2"/>
  <c r="CQ36" i="2"/>
  <c r="CQ40" i="2"/>
  <c r="BW11" i="2"/>
  <c r="BW24" i="2"/>
  <c r="BW32" i="2"/>
  <c r="CG11" i="2"/>
  <c r="CG19" i="2"/>
  <c r="CG24" i="2"/>
  <c r="CG27" i="2"/>
  <c r="CG31" i="2"/>
  <c r="CQ11" i="2"/>
  <c r="CQ24" i="2"/>
  <c r="CQ27" i="2"/>
  <c r="CQ32" i="2"/>
  <c r="CQ39" i="2"/>
  <c r="BM32" i="2"/>
  <c r="BM40" i="2"/>
  <c r="BM36" i="2"/>
  <c r="BM28" i="2"/>
  <c r="BM24" i="2"/>
  <c r="BM20" i="2"/>
  <c r="BM16" i="2"/>
  <c r="BM12" i="2"/>
  <c r="BW35" i="2"/>
  <c r="BW27" i="2"/>
  <c r="BW23" i="2"/>
  <c r="BW15" i="2"/>
  <c r="BW39" i="2"/>
  <c r="BW31" i="2"/>
  <c r="BW19" i="2"/>
  <c r="CG39" i="2"/>
  <c r="CG35" i="2"/>
  <c r="CG32" i="2"/>
  <c r="CG23" i="2"/>
  <c r="CG15" i="2"/>
  <c r="CQ35" i="2"/>
  <c r="CQ31" i="2"/>
  <c r="CQ23" i="2"/>
  <c r="CQ19" i="2"/>
  <c r="CQ15" i="2"/>
  <c r="BC16" i="2"/>
  <c r="BC24" i="2"/>
  <c r="BC40" i="2"/>
  <c r="BC20" i="2"/>
  <c r="BC36" i="2"/>
  <c r="BC28" i="2"/>
  <c r="BC12" i="2"/>
  <c r="BC32" i="2"/>
  <c r="AS36" i="2"/>
  <c r="AS20" i="2"/>
  <c r="AS40" i="2"/>
  <c r="AS28" i="2"/>
  <c r="AS24" i="2"/>
  <c r="AS32" i="2"/>
  <c r="AS16" i="2"/>
  <c r="AS12" i="2"/>
  <c r="BX12" i="2"/>
  <c r="BX16" i="2"/>
  <c r="BX40" i="2"/>
  <c r="CH12" i="2"/>
  <c r="CH16" i="2"/>
  <c r="CH36" i="2"/>
  <c r="CH40" i="2"/>
  <c r="CR12" i="2"/>
  <c r="CY11" i="2" s="1"/>
  <c r="BX15" i="2"/>
  <c r="BX19" i="2"/>
  <c r="BX24" i="2"/>
  <c r="BX27" i="2"/>
  <c r="BX32" i="2"/>
  <c r="CH20" i="2"/>
  <c r="CH24" i="2"/>
  <c r="CH28" i="2"/>
  <c r="CR11" i="2"/>
  <c r="CX11" i="2" s="1"/>
  <c r="CR23" i="2"/>
  <c r="CR39" i="2"/>
  <c r="BN20" i="2"/>
  <c r="BN24" i="2"/>
  <c r="BN28" i="2"/>
  <c r="BN32" i="2"/>
  <c r="BN40" i="2"/>
  <c r="BN36" i="2"/>
  <c r="BN16" i="2"/>
  <c r="BN12" i="2"/>
  <c r="BX36" i="2"/>
  <c r="BX28" i="2"/>
  <c r="BX20" i="2"/>
  <c r="BX11" i="2"/>
  <c r="BX39" i="2"/>
  <c r="BX31" i="2"/>
  <c r="BX23" i="2"/>
  <c r="CH39" i="2"/>
  <c r="CH35" i="2"/>
  <c r="CH31" i="2"/>
  <c r="CN31" i="2" s="1"/>
  <c r="CH27" i="2"/>
  <c r="CH23" i="2"/>
  <c r="CH19" i="2"/>
  <c r="CH15" i="2"/>
  <c r="CH11" i="2"/>
  <c r="CR35" i="2"/>
  <c r="CR27" i="2"/>
  <c r="CX27" i="2" s="1"/>
  <c r="CR40" i="2"/>
  <c r="CR32" i="2"/>
  <c r="CY31" i="2" s="1"/>
  <c r="CR24" i="2"/>
  <c r="CR20" i="2"/>
  <c r="CR16" i="2"/>
  <c r="CY15" i="2" s="1"/>
  <c r="CH32" i="2"/>
  <c r="CO31" i="2" s="1"/>
  <c r="CR15" i="2"/>
  <c r="CX15" i="2" s="1"/>
  <c r="CR19" i="2"/>
  <c r="CR31" i="2"/>
  <c r="CX31" i="2" s="1"/>
  <c r="CR28" i="2"/>
  <c r="CY27" i="2" s="1"/>
  <c r="CR36" i="2"/>
  <c r="BX35" i="2"/>
  <c r="BD24" i="2"/>
  <c r="BD36" i="2"/>
  <c r="BD20" i="2"/>
  <c r="BD40" i="2"/>
  <c r="BD32" i="2"/>
  <c r="BD16" i="2"/>
  <c r="BD28" i="2"/>
  <c r="BD12" i="2"/>
  <c r="AT16" i="2"/>
  <c r="AT28" i="2"/>
  <c r="AT20" i="2"/>
  <c r="AT24" i="2"/>
  <c r="AT32" i="2"/>
  <c r="AT40" i="2"/>
  <c r="AT36" i="2"/>
  <c r="AT12" i="2"/>
  <c r="BY12" i="2"/>
  <c r="CE11" i="2" s="1"/>
  <c r="X43" i="2" s="1"/>
  <c r="CI12" i="2"/>
  <c r="CO11" i="2" s="1"/>
  <c r="CS12" i="2"/>
  <c r="BY16" i="2"/>
  <c r="CE15" i="2" s="1"/>
  <c r="X44" i="2" s="1"/>
  <c r="BY20" i="2"/>
  <c r="CE19" i="2" s="1"/>
  <c r="BY24" i="2"/>
  <c r="CE23" i="2" s="1"/>
  <c r="BY28" i="2"/>
  <c r="CE27" i="2" s="1"/>
  <c r="BY32" i="2"/>
  <c r="CE31" i="2" s="1"/>
  <c r="BY35" i="2"/>
  <c r="CD35" i="2" s="1"/>
  <c r="BY40" i="2"/>
  <c r="CE39" i="2" s="1"/>
  <c r="CI16" i="2"/>
  <c r="CO15" i="2" s="1"/>
  <c r="CI20" i="2"/>
  <c r="CO19" i="2" s="1"/>
  <c r="CI24" i="2"/>
  <c r="CO23" i="2" s="1"/>
  <c r="CI28" i="2"/>
  <c r="CO27" i="2" s="1"/>
  <c r="CI32" i="2"/>
  <c r="CI36" i="2"/>
  <c r="CO35" i="2" s="1"/>
  <c r="CI40" i="2"/>
  <c r="CO39" i="2" s="1"/>
  <c r="CS11" i="2"/>
  <c r="CS36" i="2"/>
  <c r="CY35" i="2" s="1"/>
  <c r="CS40" i="2"/>
  <c r="CY39" i="2" s="1"/>
  <c r="BO36" i="2"/>
  <c r="BU35" i="2" s="1"/>
  <c r="BO40" i="2"/>
  <c r="BU39" i="2" s="1"/>
  <c r="BO24" i="2"/>
  <c r="BU23" i="2" s="1"/>
  <c r="BO12" i="2"/>
  <c r="BU11" i="2" s="1"/>
  <c r="BY23" i="2"/>
  <c r="CD23" i="2" s="1"/>
  <c r="BY39" i="2"/>
  <c r="CD39" i="2" s="1"/>
  <c r="BY36" i="2"/>
  <c r="CE35" i="2" s="1"/>
  <c r="BY31" i="2"/>
  <c r="CD31" i="2" s="1"/>
  <c r="BY27" i="2"/>
  <c r="CD27" i="2" s="1"/>
  <c r="BY19" i="2"/>
  <c r="CD19" i="2" s="1"/>
  <c r="BY15" i="2"/>
  <c r="CD15" i="2" s="1"/>
  <c r="L44" i="2" s="1"/>
  <c r="BY11" i="2"/>
  <c r="CD11" i="2" s="1"/>
  <c r="L43" i="2" s="1"/>
  <c r="CI39" i="2"/>
  <c r="CN39" i="2" s="1"/>
  <c r="CI35" i="2"/>
  <c r="CN35" i="2" s="1"/>
  <c r="CI31" i="2"/>
  <c r="CI27" i="2"/>
  <c r="CN27" i="2" s="1"/>
  <c r="CI23" i="2"/>
  <c r="CN23" i="2" s="1"/>
  <c r="CI19" i="2"/>
  <c r="CN19" i="2" s="1"/>
  <c r="CI15" i="2"/>
  <c r="CN15" i="2" s="1"/>
  <c r="CI11" i="2"/>
  <c r="CN11" i="2" s="1"/>
  <c r="CS35" i="2"/>
  <c r="CX35" i="2" s="1"/>
  <c r="CS31" i="2"/>
  <c r="CS27" i="2"/>
  <c r="CS23" i="2"/>
  <c r="CX23" i="2" s="1"/>
  <c r="CS19" i="2"/>
  <c r="CX19" i="2" s="1"/>
  <c r="CS15" i="2"/>
  <c r="BO15" i="2"/>
  <c r="BT15" i="2" s="1"/>
  <c r="BO32" i="2"/>
  <c r="BU31" i="2" s="1"/>
  <c r="BO28" i="2"/>
  <c r="BU27" i="2" s="1"/>
  <c r="BO20" i="2"/>
  <c r="BU19" i="2" s="1"/>
  <c r="BO16" i="2"/>
  <c r="BU15" i="2" s="1"/>
  <c r="CS16" i="2"/>
  <c r="CS20" i="2"/>
  <c r="CY19" i="2" s="1"/>
  <c r="CS24" i="2"/>
  <c r="CY23" i="2" s="1"/>
  <c r="CS28" i="2"/>
  <c r="CS32" i="2"/>
  <c r="CS39" i="2"/>
  <c r="CX39" i="2" s="1"/>
  <c r="BE20" i="2"/>
  <c r="BK19" i="2" s="1"/>
  <c r="BE24" i="2"/>
  <c r="BE16" i="2"/>
  <c r="BK15" i="2" s="1"/>
  <c r="BE40" i="2"/>
  <c r="BK39" i="2" s="1"/>
  <c r="BE32" i="2"/>
  <c r="BK31" i="2" s="1"/>
  <c r="BE28" i="2"/>
  <c r="BK27" i="2" s="1"/>
  <c r="BE36" i="2"/>
  <c r="BK35" i="2" s="1"/>
  <c r="BE12" i="2"/>
  <c r="BK11" i="2" s="1"/>
  <c r="AU40" i="2"/>
  <c r="AU24" i="2"/>
  <c r="AU28" i="2"/>
  <c r="AU32" i="2"/>
  <c r="BA31" i="2" s="1"/>
  <c r="AU20" i="2"/>
  <c r="AU12" i="2"/>
  <c r="AU16" i="2"/>
  <c r="AU36" i="2"/>
  <c r="BA35" i="2" s="1"/>
  <c r="BZ12" i="2"/>
  <c r="CJ12" i="2"/>
  <c r="CT12" i="2"/>
  <c r="CJ39" i="2"/>
  <c r="CT16" i="2"/>
  <c r="CT20" i="2"/>
  <c r="CT24" i="2"/>
  <c r="CT27" i="2"/>
  <c r="CT32" i="2"/>
  <c r="BP12" i="2"/>
  <c r="BZ39" i="2"/>
  <c r="BZ35" i="2"/>
  <c r="BZ31" i="2"/>
  <c r="BZ27" i="2"/>
  <c r="BZ23" i="2"/>
  <c r="BZ19" i="2"/>
  <c r="BZ15" i="2"/>
  <c r="BZ11" i="2"/>
  <c r="CJ11" i="2"/>
  <c r="CJ40" i="2"/>
  <c r="CJ36" i="2"/>
  <c r="CJ31" i="2"/>
  <c r="CJ28" i="2"/>
  <c r="CJ23" i="2"/>
  <c r="CJ19" i="2"/>
  <c r="CJ16" i="2"/>
  <c r="CT28" i="2"/>
  <c r="CT35" i="2"/>
  <c r="CT31" i="2"/>
  <c r="CT23" i="2"/>
  <c r="CT19" i="2"/>
  <c r="CT15" i="2"/>
  <c r="CT11" i="2"/>
  <c r="BP16" i="2"/>
  <c r="BP20" i="2"/>
  <c r="BP24" i="2"/>
  <c r="BP28" i="2"/>
  <c r="BP32" i="2"/>
  <c r="BP36" i="2"/>
  <c r="BP40" i="2"/>
  <c r="BZ16" i="2"/>
  <c r="BZ20" i="2"/>
  <c r="BZ24" i="2"/>
  <c r="BZ28" i="2"/>
  <c r="BZ32" i="2"/>
  <c r="BZ36" i="2"/>
  <c r="BZ40" i="2"/>
  <c r="CJ15" i="2"/>
  <c r="CJ20" i="2"/>
  <c r="CJ24" i="2"/>
  <c r="CJ27" i="2"/>
  <c r="CJ32" i="2"/>
  <c r="CJ35" i="2"/>
  <c r="CT36" i="2"/>
  <c r="CT39" i="2"/>
  <c r="CT40" i="2"/>
  <c r="BF20" i="2"/>
  <c r="BF24" i="2"/>
  <c r="BK23" i="2" s="1"/>
  <c r="BF28" i="2"/>
  <c r="BF12" i="2"/>
  <c r="BF36" i="2"/>
  <c r="BF16" i="2"/>
  <c r="BF32" i="2"/>
  <c r="BF40" i="2"/>
  <c r="AV16" i="2"/>
  <c r="BA15" i="2" s="1"/>
  <c r="AV20" i="2"/>
  <c r="BA19" i="2" s="1"/>
  <c r="AV24" i="2"/>
  <c r="BA23" i="2" s="1"/>
  <c r="AV28" i="2"/>
  <c r="BA27" i="2" s="1"/>
  <c r="AV32" i="2"/>
  <c r="AV36" i="2"/>
  <c r="AV40" i="2"/>
  <c r="BA39" i="2" s="1"/>
  <c r="AV12" i="2"/>
  <c r="BA11" i="2" s="1"/>
  <c r="S16" i="2"/>
  <c r="W15" i="2" s="1"/>
  <c r="CA12" i="2"/>
  <c r="CK12" i="2"/>
  <c r="CU12" i="2"/>
  <c r="CA16" i="2"/>
  <c r="CA28" i="2"/>
  <c r="CA32" i="2"/>
  <c r="CK28" i="2"/>
  <c r="CU16" i="2"/>
  <c r="CU20" i="2"/>
  <c r="CU24" i="2"/>
  <c r="CU28" i="2"/>
  <c r="CU32" i="2"/>
  <c r="CU36" i="2"/>
  <c r="BQ16" i="2"/>
  <c r="BQ20" i="2"/>
  <c r="BQ24" i="2"/>
  <c r="BQ28" i="2"/>
  <c r="BQ12" i="2"/>
  <c r="CA39" i="2"/>
  <c r="CA35" i="2"/>
  <c r="CA31" i="2"/>
  <c r="CA27" i="2"/>
  <c r="CA23" i="2"/>
  <c r="CA19" i="2"/>
  <c r="CA15" i="2"/>
  <c r="CA11" i="2"/>
  <c r="CK39" i="2"/>
  <c r="CK35" i="2"/>
  <c r="CK31" i="2"/>
  <c r="CK27" i="2"/>
  <c r="CK23" i="2"/>
  <c r="CK19" i="2"/>
  <c r="CK15" i="2"/>
  <c r="CK11" i="2"/>
  <c r="CU39" i="2"/>
  <c r="CU35" i="2"/>
  <c r="CU31" i="2"/>
  <c r="CU27" i="2"/>
  <c r="CU23" i="2"/>
  <c r="CU19" i="2"/>
  <c r="CU15" i="2"/>
  <c r="CU11" i="2"/>
  <c r="BQ32" i="2"/>
  <c r="BQ36" i="2"/>
  <c r="BQ40" i="2"/>
  <c r="CA20" i="2"/>
  <c r="CA24" i="2"/>
  <c r="CA36" i="2"/>
  <c r="CA40" i="2"/>
  <c r="CK16" i="2"/>
  <c r="CK20" i="2"/>
  <c r="CK24" i="2"/>
  <c r="CK32" i="2"/>
  <c r="CK36" i="2"/>
  <c r="CK40" i="2"/>
  <c r="CU40" i="2"/>
  <c r="BG20" i="2"/>
  <c r="BG16" i="2"/>
  <c r="BG28" i="2"/>
  <c r="BG12" i="2"/>
  <c r="BG36" i="2"/>
  <c r="BG40" i="2"/>
  <c r="BG32" i="2"/>
  <c r="BG24" i="2"/>
  <c r="AW36" i="2"/>
  <c r="AW28" i="2"/>
  <c r="AW12" i="2"/>
  <c r="AW16" i="2"/>
  <c r="AW20" i="2"/>
  <c r="AW40" i="2"/>
  <c r="AW24" i="2"/>
  <c r="AW32" i="2"/>
  <c r="AM14" i="2"/>
  <c r="AM16" i="2" s="1"/>
  <c r="AB37" i="2"/>
  <c r="AB39" i="2" s="1"/>
  <c r="AF39" i="2" s="1"/>
  <c r="W13" i="1"/>
  <c r="F9" i="2" s="1"/>
  <c r="P13" i="1"/>
  <c r="E9" i="2" s="1"/>
  <c r="E11" i="2" s="1"/>
  <c r="I13" i="1"/>
  <c r="D9" i="2" s="1"/>
  <c r="D11" i="2" s="1"/>
  <c r="AR23" i="2"/>
  <c r="O11" i="2"/>
  <c r="AH19" i="2"/>
  <c r="E27" i="2"/>
  <c r="AS23" i="2"/>
  <c r="D27" i="2"/>
  <c r="D19" i="2"/>
  <c r="BN23" i="2"/>
  <c r="BN15" i="2"/>
  <c r="BN35" i="2"/>
  <c r="BD19" i="2"/>
  <c r="BN19" i="2"/>
  <c r="BN31" i="2"/>
  <c r="BN11" i="2"/>
  <c r="BN27" i="2"/>
  <c r="BN39" i="2"/>
  <c r="BD15" i="2"/>
  <c r="BD23" i="2"/>
  <c r="BD39" i="2"/>
  <c r="BD31" i="2"/>
  <c r="BD11" i="2"/>
  <c r="BD27" i="2"/>
  <c r="BD35" i="2"/>
  <c r="BQ27" i="2"/>
  <c r="BQ11" i="2"/>
  <c r="BG19" i="2"/>
  <c r="BG23" i="2"/>
  <c r="BQ15" i="2"/>
  <c r="BG31" i="2"/>
  <c r="BQ23" i="2"/>
  <c r="BQ39" i="2"/>
  <c r="BQ31" i="2"/>
  <c r="BG15" i="2"/>
  <c r="BQ35" i="2"/>
  <c r="BQ19" i="2"/>
  <c r="BG11" i="2"/>
  <c r="BG35" i="2"/>
  <c r="BG39" i="2"/>
  <c r="BG27" i="2"/>
  <c r="S11" i="2"/>
  <c r="AM11" i="2"/>
  <c r="AW15" i="2"/>
  <c r="BL39" i="2"/>
  <c r="BL23" i="2"/>
  <c r="BL19" i="2"/>
  <c r="BL15" i="2"/>
  <c r="BB23" i="2"/>
  <c r="BB19" i="2"/>
  <c r="BB35" i="2"/>
  <c r="BL35" i="2"/>
  <c r="BB11" i="2"/>
  <c r="BL31" i="2"/>
  <c r="BB27" i="2"/>
  <c r="BB39" i="2"/>
  <c r="BL27" i="2"/>
  <c r="BB15" i="2"/>
  <c r="BL11" i="2"/>
  <c r="BB31" i="2"/>
  <c r="AT11" i="2"/>
  <c r="BO11" i="2"/>
  <c r="BT11" i="2" s="1"/>
  <c r="BO39" i="2"/>
  <c r="BT39" i="2" s="1"/>
  <c r="BO23" i="2"/>
  <c r="BT23" i="2" s="1"/>
  <c r="BO31" i="2"/>
  <c r="BT31" i="2" s="1"/>
  <c r="BE19" i="2"/>
  <c r="BJ19" i="2" s="1"/>
  <c r="BE39" i="2"/>
  <c r="BJ39" i="2" s="1"/>
  <c r="BO19" i="2"/>
  <c r="BT19" i="2" s="1"/>
  <c r="BO35" i="2"/>
  <c r="BT35" i="2" s="1"/>
  <c r="BE15" i="2"/>
  <c r="BJ15" i="2" s="1"/>
  <c r="BO27" i="2"/>
  <c r="BT27" i="2" s="1"/>
  <c r="BE35" i="2"/>
  <c r="BJ35" i="2" s="1"/>
  <c r="BE23" i="2"/>
  <c r="BE31" i="2"/>
  <c r="BJ31" i="2" s="1"/>
  <c r="BE11" i="2"/>
  <c r="BJ11" i="2" s="1"/>
  <c r="BE27" i="2"/>
  <c r="BJ27" i="2" s="1"/>
  <c r="BP11" i="2"/>
  <c r="BP23" i="2"/>
  <c r="BP35" i="2"/>
  <c r="BF27" i="2"/>
  <c r="BF23" i="2"/>
  <c r="BJ23" i="2" s="1"/>
  <c r="BP15" i="2"/>
  <c r="BF19" i="2"/>
  <c r="BP27" i="2"/>
  <c r="BP31" i="2"/>
  <c r="BP19" i="2"/>
  <c r="BP39" i="2"/>
  <c r="BF31" i="2"/>
  <c r="BF39" i="2"/>
  <c r="BF15" i="2"/>
  <c r="BF11" i="2"/>
  <c r="BF35" i="2"/>
  <c r="AW11" i="2"/>
  <c r="AV11" i="2"/>
  <c r="AZ11" i="2" s="1"/>
  <c r="BM39" i="2"/>
  <c r="BM23" i="2"/>
  <c r="BM11" i="2"/>
  <c r="BM35" i="2"/>
  <c r="BM15" i="2"/>
  <c r="BM19" i="2"/>
  <c r="BC11" i="2"/>
  <c r="BC19" i="2"/>
  <c r="BM31" i="2"/>
  <c r="BC35" i="2"/>
  <c r="BM27" i="2"/>
  <c r="BC23" i="2"/>
  <c r="BC15" i="2"/>
  <c r="BC31" i="2"/>
  <c r="BC39" i="2"/>
  <c r="BC27" i="2"/>
  <c r="AU11" i="2"/>
  <c r="G22" i="2"/>
  <c r="G24" i="2" s="1"/>
  <c r="AD28" i="1"/>
  <c r="P23" i="1"/>
  <c r="E17" i="2" s="1"/>
  <c r="E19" i="2" s="1"/>
  <c r="E38" i="2"/>
  <c r="E40" i="2" s="1"/>
  <c r="AD48" i="1"/>
  <c r="AR77" i="1"/>
  <c r="S25" i="2" s="1"/>
  <c r="S27" i="2" s="1"/>
  <c r="V27" i="2" s="1"/>
  <c r="I160" i="1"/>
  <c r="AH21" i="2" s="1"/>
  <c r="AH23" i="2" s="1"/>
  <c r="I18" i="2"/>
  <c r="I20" i="2" s="1"/>
  <c r="M19" i="2" s="1"/>
  <c r="AD13" i="1"/>
  <c r="AC14" i="2"/>
  <c r="AC16" i="2" s="1"/>
  <c r="AC13" i="2"/>
  <c r="AC15" i="2" s="1"/>
  <c r="AC30" i="2"/>
  <c r="AC32" i="2" s="1"/>
  <c r="AJ10" i="2"/>
  <c r="AJ12" i="2" s="1"/>
  <c r="AL14" i="2"/>
  <c r="AL16" i="2" s="1"/>
  <c r="AQ15" i="2" s="1"/>
  <c r="AL21" i="2"/>
  <c r="AL23" i="2" s="1"/>
  <c r="AP23" i="2" s="1"/>
  <c r="W38" i="1"/>
  <c r="F29" i="2" s="1"/>
  <c r="F31" i="2" s="1"/>
  <c r="D30" i="2"/>
  <c r="D32" i="2" s="1"/>
  <c r="I10" i="2"/>
  <c r="I12" i="2" s="1"/>
  <c r="P14" i="2"/>
  <c r="P16" i="2" s="1"/>
  <c r="AC29" i="2"/>
  <c r="AC31" i="2" s="1"/>
  <c r="G26" i="2"/>
  <c r="G28" i="2" s="1"/>
  <c r="W101" i="1"/>
  <c r="Z9" i="2" s="1"/>
  <c r="Z11" i="2" s="1"/>
  <c r="H10" i="2"/>
  <c r="H12" i="2" s="1"/>
  <c r="F26" i="2"/>
  <c r="F28" i="2" s="1"/>
  <c r="Q14" i="2"/>
  <c r="Q16" i="2" s="1"/>
  <c r="AB10" i="2"/>
  <c r="AB12" i="2" s="1"/>
  <c r="I101" i="1"/>
  <c r="X9" i="2" s="1"/>
  <c r="X11" i="2" s="1"/>
  <c r="AB29" i="2"/>
  <c r="AB31" i="2" s="1"/>
  <c r="AF31" i="2" s="1"/>
  <c r="P145" i="1"/>
  <c r="AI9" i="2" s="1"/>
  <c r="AI11" i="2" s="1"/>
  <c r="AJ18" i="2"/>
  <c r="AJ20" i="2" s="1"/>
  <c r="W155" i="1"/>
  <c r="AJ17" i="2" s="1"/>
  <c r="AJ19" i="2" s="1"/>
  <c r="AM10" i="2"/>
  <c r="AM12" i="2" s="1"/>
  <c r="G10" i="2"/>
  <c r="G12" i="2" s="1"/>
  <c r="M11" i="2" s="1"/>
  <c r="D34" i="2"/>
  <c r="D36" i="2" s="1"/>
  <c r="N10" i="2"/>
  <c r="N12" i="2" s="1"/>
  <c r="AB26" i="2"/>
  <c r="AB28" i="2" s="1"/>
  <c r="AG27" i="2" s="1"/>
  <c r="AK121" i="1"/>
  <c r="AB25" i="2" s="1"/>
  <c r="AB27" i="2" s="1"/>
  <c r="AF27" i="2" s="1"/>
  <c r="I145" i="1"/>
  <c r="AH9" i="2" s="1"/>
  <c r="AH11" i="2" s="1"/>
  <c r="AD175" i="1"/>
  <c r="AK33" i="2" s="1"/>
  <c r="AK35" i="2" s="1"/>
  <c r="I126" i="1"/>
  <c r="X29" i="2" s="1"/>
  <c r="X31" i="2" s="1"/>
  <c r="AB33" i="2"/>
  <c r="AB35" i="2" s="1"/>
  <c r="AF35" i="2" s="1"/>
  <c r="AB34" i="2"/>
  <c r="AB36" i="2" s="1"/>
  <c r="AG35" i="2" s="1"/>
  <c r="AD111" i="1"/>
  <c r="AA17" i="2" s="1"/>
  <c r="AA19" i="2" s="1"/>
  <c r="W111" i="1"/>
  <c r="Z17" i="2" s="1"/>
  <c r="Z19" i="2" s="1"/>
  <c r="Z14" i="2"/>
  <c r="Z16" i="2" s="1"/>
  <c r="S21" i="2"/>
  <c r="S23" i="2" s="1"/>
  <c r="V23" i="2" s="1"/>
  <c r="S22" i="2"/>
  <c r="S24" i="2" s="1"/>
  <c r="W23" i="2" s="1"/>
  <c r="AK82" i="1"/>
  <c r="R29" i="2" s="1"/>
  <c r="R31" i="2" s="1"/>
  <c r="W67" i="1"/>
  <c r="P17" i="2" s="1"/>
  <c r="P19" i="2" s="1"/>
  <c r="D18" i="2"/>
  <c r="D20" i="2" s="1"/>
  <c r="D14" i="2"/>
  <c r="D16" i="2" s="1"/>
  <c r="G37" i="2"/>
  <c r="G39" i="2" s="1"/>
  <c r="G38" i="2"/>
  <c r="G40" i="2" s="1"/>
  <c r="W48" i="1"/>
  <c r="F37" i="2" s="1"/>
  <c r="F39" i="2" s="1"/>
  <c r="W43" i="1"/>
  <c r="F33" i="2" s="1"/>
  <c r="F35" i="2" s="1"/>
  <c r="E30" i="2"/>
  <c r="E32" i="2" s="1"/>
  <c r="G21" i="2"/>
  <c r="G23" i="2" s="1"/>
  <c r="AK18" i="1"/>
  <c r="H13" i="2" s="1"/>
  <c r="H15" i="2" s="1"/>
  <c r="AD18" i="1"/>
  <c r="G13" i="2" s="1"/>
  <c r="G15" i="2" s="1"/>
  <c r="E14" i="2"/>
  <c r="E16" i="2" s="1"/>
  <c r="P18" i="1"/>
  <c r="E13" i="2" s="1"/>
  <c r="E15" i="2" s="1"/>
  <c r="AK23" i="1"/>
  <c r="H17" i="2" s="1"/>
  <c r="H19" i="2" s="1"/>
  <c r="AR13" i="1"/>
  <c r="P28" i="1"/>
  <c r="E21" i="2" s="1"/>
  <c r="E23" i="2" s="1"/>
  <c r="D26" i="2"/>
  <c r="D28" i="2" s="1"/>
  <c r="E34" i="2"/>
  <c r="E36" i="2" s="1"/>
  <c r="AK101" i="1"/>
  <c r="AB9" i="2" s="1"/>
  <c r="AB11" i="2" s="1"/>
  <c r="W145" i="1"/>
  <c r="AJ9" i="2" s="1"/>
  <c r="AJ11" i="2" s="1"/>
  <c r="P150" i="1"/>
  <c r="AI13" i="2" s="1"/>
  <c r="AI15" i="2" s="1"/>
  <c r="W175" i="1"/>
  <c r="AJ33" i="2" s="1"/>
  <c r="AJ35" i="2" s="1"/>
  <c r="AU23" i="2"/>
  <c r="AU27" i="2"/>
  <c r="AU31" i="2"/>
  <c r="AZ31" i="2" s="1"/>
  <c r="AU15" i="2"/>
  <c r="AU35" i="2"/>
  <c r="AZ35" i="2" s="1"/>
  <c r="AU39" i="2"/>
  <c r="AU19" i="2"/>
  <c r="D10" i="2"/>
  <c r="D12" i="2" s="1"/>
  <c r="W23" i="1"/>
  <c r="F17" i="2" s="1"/>
  <c r="F19" i="2" s="1"/>
  <c r="W28" i="1"/>
  <c r="F21" i="2" s="1"/>
  <c r="F23" i="2" s="1"/>
  <c r="E26" i="2"/>
  <c r="E28" i="2" s="1"/>
  <c r="P10" i="2"/>
  <c r="P12" i="2" s="1"/>
  <c r="W57" i="1"/>
  <c r="P9" i="2" s="1"/>
  <c r="P11" i="2" s="1"/>
  <c r="AK67" i="1"/>
  <c r="R17" i="2" s="1"/>
  <c r="R19" i="2" s="1"/>
  <c r="P72" i="1"/>
  <c r="O21" i="2" s="1"/>
  <c r="O23" i="2" s="1"/>
  <c r="I77" i="1"/>
  <c r="N25" i="2" s="1"/>
  <c r="N27" i="2" s="1"/>
  <c r="W77" i="1"/>
  <c r="P25" i="2" s="1"/>
  <c r="P27" i="2" s="1"/>
  <c r="P77" i="1"/>
  <c r="O25" i="2" s="1"/>
  <c r="O27" i="2" s="1"/>
  <c r="AD87" i="1"/>
  <c r="Q33" i="2" s="1"/>
  <c r="Q35" i="2" s="1"/>
  <c r="R38" i="2"/>
  <c r="R40" i="2" s="1"/>
  <c r="AA10" i="2"/>
  <c r="AA12" i="2" s="1"/>
  <c r="AD101" i="1"/>
  <c r="AA9" i="2" s="1"/>
  <c r="AA11" i="2" s="1"/>
  <c r="P106" i="1"/>
  <c r="Y13" i="2" s="1"/>
  <c r="Y15" i="2" s="1"/>
  <c r="P111" i="1"/>
  <c r="Y17" i="2" s="1"/>
  <c r="Y19" i="2" s="1"/>
  <c r="I116" i="1"/>
  <c r="X21" i="2" s="1"/>
  <c r="X23" i="2" s="1"/>
  <c r="AD121" i="1"/>
  <c r="AA25" i="2" s="1"/>
  <c r="AA27" i="2" s="1"/>
  <c r="Y30" i="2"/>
  <c r="Y32" i="2" s="1"/>
  <c r="W136" i="1"/>
  <c r="Z37" i="2" s="1"/>
  <c r="Z39" i="2" s="1"/>
  <c r="AI10" i="2"/>
  <c r="AI12" i="2" s="1"/>
  <c r="AH22" i="2"/>
  <c r="AH24" i="2" s="1"/>
  <c r="P175" i="1"/>
  <c r="AI33" i="2" s="1"/>
  <c r="AI35" i="2" s="1"/>
  <c r="AV27" i="2"/>
  <c r="AZ27" i="2" s="1"/>
  <c r="AV31" i="2"/>
  <c r="AV15" i="2"/>
  <c r="AZ15" i="2" s="1"/>
  <c r="AV35" i="2"/>
  <c r="AV39" i="2"/>
  <c r="AZ39" i="2" s="1"/>
  <c r="AV19" i="2"/>
  <c r="AZ19" i="2" s="1"/>
  <c r="AV23" i="2"/>
  <c r="AZ23" i="2" s="1"/>
  <c r="E39" i="2"/>
  <c r="Z31" i="2"/>
  <c r="AT23" i="2"/>
  <c r="AT27" i="2"/>
  <c r="AT31" i="2"/>
  <c r="AT15" i="2"/>
  <c r="AT35" i="2"/>
  <c r="AT39" i="2"/>
  <c r="AT19" i="2"/>
  <c r="E10" i="2"/>
  <c r="E12" i="2" s="1"/>
  <c r="AW27" i="2"/>
  <c r="AW31" i="2"/>
  <c r="AW35" i="2"/>
  <c r="AW39" i="2"/>
  <c r="AW19" i="2"/>
  <c r="AW23" i="2"/>
  <c r="F10" i="2"/>
  <c r="F12" i="2" s="1"/>
  <c r="I48" i="1"/>
  <c r="D37" i="2" s="1"/>
  <c r="D39" i="2" s="1"/>
  <c r="P26" i="2"/>
  <c r="P28" i="2" s="1"/>
  <c r="P87" i="1"/>
  <c r="O33" i="2" s="1"/>
  <c r="O35" i="2" s="1"/>
  <c r="I92" i="1"/>
  <c r="N37" i="2" s="1"/>
  <c r="N39" i="2" s="1"/>
  <c r="AC9" i="2"/>
  <c r="AC11" i="2" s="1"/>
  <c r="P101" i="1"/>
  <c r="Y9" i="2" s="1"/>
  <c r="Y11" i="2" s="1"/>
  <c r="Y14" i="2"/>
  <c r="Y16" i="2" s="1"/>
  <c r="AA18" i="2"/>
  <c r="AA20" i="2" s="1"/>
  <c r="X22" i="2"/>
  <c r="X24" i="2" s="1"/>
  <c r="AA30" i="2"/>
  <c r="AA32" i="2" s="1"/>
  <c r="AD126" i="1"/>
  <c r="AA29" i="2" s="1"/>
  <c r="AA31" i="2" s="1"/>
  <c r="AD131" i="1"/>
  <c r="AA33" i="2" s="1"/>
  <c r="AA35" i="2" s="1"/>
  <c r="AB38" i="2"/>
  <c r="AB40" i="2" s="1"/>
  <c r="AG39" i="2" s="1"/>
  <c r="AK10" i="2"/>
  <c r="AK12" i="2" s="1"/>
  <c r="AH14" i="2"/>
  <c r="AH16" i="2" s="1"/>
  <c r="I165" i="1"/>
  <c r="AH25" i="2" s="1"/>
  <c r="AH27" i="2" s="1"/>
  <c r="P170" i="1"/>
  <c r="AI29" i="2" s="1"/>
  <c r="AI31" i="2" s="1"/>
  <c r="AK34" i="2"/>
  <c r="AK36" i="2" s="1"/>
  <c r="P180" i="1"/>
  <c r="AI37" i="2" s="1"/>
  <c r="AI39" i="2" s="1"/>
  <c r="N35" i="2"/>
  <c r="AK150" i="1"/>
  <c r="AL13" i="2" s="1"/>
  <c r="AL15" i="2" s="1"/>
  <c r="AP15" i="2" s="1"/>
  <c r="I28" i="1"/>
  <c r="D21" i="2" s="1"/>
  <c r="D23" i="2" s="1"/>
  <c r="P121" i="1"/>
  <c r="Y25" i="2" s="1"/>
  <c r="Y27" i="2" s="1"/>
  <c r="G34" i="2"/>
  <c r="G36" i="2" s="1"/>
  <c r="H22" i="2"/>
  <c r="H24" i="2" s="1"/>
  <c r="AK57" i="1"/>
  <c r="R9" i="2" s="1"/>
  <c r="R11" i="2" s="1"/>
  <c r="O30" i="2"/>
  <c r="O32" i="2" s="1"/>
  <c r="S10" i="2"/>
  <c r="S12" i="2" s="1"/>
  <c r="O14" i="2"/>
  <c r="O16" i="2" s="1"/>
  <c r="AD67" i="1"/>
  <c r="Q17" i="2" s="1"/>
  <c r="Q19" i="2" s="1"/>
  <c r="R22" i="2"/>
  <c r="R24" i="2" s="1"/>
  <c r="W82" i="1"/>
  <c r="P29" i="2" s="1"/>
  <c r="P31" i="2" s="1"/>
  <c r="P34" i="2"/>
  <c r="P36" i="2" s="1"/>
  <c r="W87" i="1"/>
  <c r="P33" i="2" s="1"/>
  <c r="P35" i="2" s="1"/>
  <c r="W106" i="1"/>
  <c r="Z13" i="2" s="1"/>
  <c r="Z15" i="2" s="1"/>
  <c r="I106" i="1"/>
  <c r="X13" i="2" s="1"/>
  <c r="X15" i="2" s="1"/>
  <c r="AB18" i="2"/>
  <c r="AB20" i="2" s="1"/>
  <c r="AG19" i="2" s="1"/>
  <c r="AB17" i="2"/>
  <c r="AB19" i="2" s="1"/>
  <c r="AF19" i="2" s="1"/>
  <c r="Y22" i="2"/>
  <c r="Y24" i="2" s="1"/>
  <c r="AC21" i="2"/>
  <c r="AC23" i="2" s="1"/>
  <c r="AB30" i="2"/>
  <c r="AB32" i="2" s="1"/>
  <c r="AG31" i="2" s="1"/>
  <c r="I131" i="1"/>
  <c r="X33" i="2" s="1"/>
  <c r="X35" i="2" s="1"/>
  <c r="AL10" i="2"/>
  <c r="AL12" i="2" s="1"/>
  <c r="AQ11" i="2" s="1"/>
  <c r="AI14" i="2"/>
  <c r="AI16" i="2" s="1"/>
  <c r="AI26" i="2"/>
  <c r="AI28" i="2" s="1"/>
  <c r="I170" i="1"/>
  <c r="AH29" i="2" s="1"/>
  <c r="AH31" i="2" s="1"/>
  <c r="W180" i="1"/>
  <c r="AJ37" i="2" s="1"/>
  <c r="AJ39" i="2" s="1"/>
  <c r="I180" i="1"/>
  <c r="AH37" i="2" s="1"/>
  <c r="AH39" i="2" s="1"/>
  <c r="E31" i="2"/>
  <c r="N30" i="2"/>
  <c r="N32" i="2" s="1"/>
  <c r="W62" i="1"/>
  <c r="P13" i="2" s="1"/>
  <c r="P15" i="2" s="1"/>
  <c r="N14" i="2"/>
  <c r="N16" i="2" s="1"/>
  <c r="Q30" i="2"/>
  <c r="Q32" i="2" s="1"/>
  <c r="P82" i="1"/>
  <c r="O29" i="2" s="1"/>
  <c r="O31" i="2" s="1"/>
  <c r="N38" i="2"/>
  <c r="N40" i="2" s="1"/>
  <c r="AR59" i="1"/>
  <c r="AR60" i="1"/>
  <c r="AB21" i="2"/>
  <c r="AB23" i="2" s="1"/>
  <c r="AF23" i="2" s="1"/>
  <c r="P126" i="1"/>
  <c r="Y29" i="2" s="1"/>
  <c r="Y31" i="2" s="1"/>
  <c r="I136" i="1"/>
  <c r="X37" i="2" s="1"/>
  <c r="X39" i="2" s="1"/>
  <c r="W150" i="1"/>
  <c r="AJ13" i="2" s="1"/>
  <c r="AJ15" i="2" s="1"/>
  <c r="I150" i="1"/>
  <c r="AH13" i="2" s="1"/>
  <c r="AH15" i="2" s="1"/>
  <c r="AR39" i="2"/>
  <c r="AR19" i="2"/>
  <c r="AR35" i="2"/>
  <c r="AR27" i="2"/>
  <c r="AR31" i="2"/>
  <c r="AR15" i="2"/>
  <c r="Y35" i="2"/>
  <c r="AR150" i="1"/>
  <c r="AM13" i="2" s="1"/>
  <c r="AM15" i="2" s="1"/>
  <c r="AD23" i="1"/>
  <c r="G17" i="2" s="1"/>
  <c r="G19" i="2" s="1"/>
  <c r="G30" i="2"/>
  <c r="G32" i="2" s="1"/>
  <c r="W18" i="1"/>
  <c r="F13" i="2" s="1"/>
  <c r="F15" i="2" s="1"/>
  <c r="AK33" i="1"/>
  <c r="H25" i="2" s="1"/>
  <c r="H27" i="2" s="1"/>
  <c r="AD33" i="1"/>
  <c r="G25" i="2" s="1"/>
  <c r="G27" i="2" s="1"/>
  <c r="AD57" i="1"/>
  <c r="Q9" i="2" s="1"/>
  <c r="Q11" i="2" s="1"/>
  <c r="P67" i="1"/>
  <c r="O17" i="2" s="1"/>
  <c r="O19" i="2" s="1"/>
  <c r="I72" i="1"/>
  <c r="N21" i="2" s="1"/>
  <c r="N23" i="2" s="1"/>
  <c r="P92" i="1"/>
  <c r="O37" i="2" s="1"/>
  <c r="O39" i="2" s="1"/>
  <c r="X10" i="2"/>
  <c r="X12" i="2" s="1"/>
  <c r="AB13" i="2"/>
  <c r="AB15" i="2" s="1"/>
  <c r="AF15" i="2" s="1"/>
  <c r="G44" i="2" s="1"/>
  <c r="AD116" i="1"/>
  <c r="AA21" i="2" s="1"/>
  <c r="AA23" i="2" s="1"/>
  <c r="I121" i="1"/>
  <c r="X25" i="2" s="1"/>
  <c r="X27" i="2" s="1"/>
  <c r="W121" i="1"/>
  <c r="Z25" i="2" s="1"/>
  <c r="Z27" i="2" s="1"/>
  <c r="Z34" i="2"/>
  <c r="Z36" i="2" s="1"/>
  <c r="W131" i="1"/>
  <c r="Z33" i="2" s="1"/>
  <c r="Z35" i="2" s="1"/>
  <c r="AK14" i="2"/>
  <c r="AK16" i="2" s="1"/>
  <c r="AD150" i="1"/>
  <c r="AK13" i="2" s="1"/>
  <c r="AK15" i="2" s="1"/>
  <c r="P155" i="1"/>
  <c r="AI17" i="2" s="1"/>
  <c r="AI19" i="2" s="1"/>
  <c r="AH30" i="2"/>
  <c r="AH32" i="2" s="1"/>
  <c r="Y39" i="2"/>
  <c r="AS39" i="2"/>
  <c r="AS19" i="2"/>
  <c r="AS27" i="2"/>
  <c r="AS31" i="2"/>
  <c r="AS15" i="2"/>
  <c r="AS35" i="2"/>
  <c r="D35" i="2"/>
  <c r="AI27" i="2"/>
  <c r="AK39" i="2"/>
  <c r="G31" i="2"/>
  <c r="Q15" i="2"/>
  <c r="Q31" i="2"/>
  <c r="AA15" i="2"/>
  <c r="H11" i="2"/>
  <c r="F27" i="2"/>
  <c r="AH35" i="2"/>
  <c r="P23" i="2"/>
  <c r="F11" i="2"/>
  <c r="Z23" i="2"/>
  <c r="D31" i="2"/>
  <c r="N15" i="2"/>
  <c r="N31" i="2"/>
  <c r="P39" i="2"/>
  <c r="AA39" i="2"/>
  <c r="D15" i="2"/>
  <c r="G35" i="2"/>
  <c r="AL38" i="2"/>
  <c r="AL40" i="2" s="1"/>
  <c r="AQ39" i="2" s="1"/>
  <c r="AL37" i="2"/>
  <c r="AL39" i="2" s="1"/>
  <c r="AP39" i="2" s="1"/>
  <c r="AM38" i="2"/>
  <c r="AM40" i="2" s="1"/>
  <c r="AR180" i="1"/>
  <c r="AM37" i="2" s="1"/>
  <c r="AM39" i="2" s="1"/>
  <c r="AK175" i="1"/>
  <c r="AL33" i="2" s="1"/>
  <c r="AL35" i="2" s="1"/>
  <c r="AP35" i="2" s="1"/>
  <c r="AM34" i="2"/>
  <c r="AM36" i="2" s="1"/>
  <c r="AR175" i="1"/>
  <c r="AM33" i="2" s="1"/>
  <c r="AM35" i="2" s="1"/>
  <c r="W170" i="1"/>
  <c r="AJ29" i="2" s="1"/>
  <c r="AJ31" i="2" s="1"/>
  <c r="AD170" i="1"/>
  <c r="AK29" i="2" s="1"/>
  <c r="AK31" i="2" s="1"/>
  <c r="AK30" i="2"/>
  <c r="AK32" i="2" s="1"/>
  <c r="AL30" i="2"/>
  <c r="AL32" i="2" s="1"/>
  <c r="AQ31" i="2" s="1"/>
  <c r="AK170" i="1"/>
  <c r="AL29" i="2" s="1"/>
  <c r="AL31" i="2" s="1"/>
  <c r="AP31" i="2" s="1"/>
  <c r="AR170" i="1"/>
  <c r="AM29" i="2" s="1"/>
  <c r="AM31" i="2" s="1"/>
  <c r="AJ26" i="2"/>
  <c r="AJ28" i="2" s="1"/>
  <c r="W165" i="1"/>
  <c r="AJ25" i="2" s="1"/>
  <c r="AJ27" i="2" s="1"/>
  <c r="AK26" i="2"/>
  <c r="AK28" i="2" s="1"/>
  <c r="AL26" i="2"/>
  <c r="AL28" i="2" s="1"/>
  <c r="AQ27" i="2" s="1"/>
  <c r="AR165" i="1"/>
  <c r="AM25" i="2" s="1"/>
  <c r="AM27" i="2" s="1"/>
  <c r="W160" i="1"/>
  <c r="AJ21" i="2" s="1"/>
  <c r="AJ23" i="2" s="1"/>
  <c r="AD160" i="1"/>
  <c r="AK21" i="2" s="1"/>
  <c r="AK23" i="2" s="1"/>
  <c r="AL22" i="2"/>
  <c r="AL24" i="2" s="1"/>
  <c r="AQ23" i="2" s="1"/>
  <c r="AM22" i="2"/>
  <c r="AM24" i="2" s="1"/>
  <c r="AR160" i="1"/>
  <c r="AM21" i="2" s="1"/>
  <c r="AM23" i="2" s="1"/>
  <c r="AK18" i="2"/>
  <c r="AK20" i="2" s="1"/>
  <c r="AD155" i="1"/>
  <c r="AK17" i="2" s="1"/>
  <c r="AK19" i="2" s="1"/>
  <c r="AK155" i="1"/>
  <c r="AL17" i="2" s="1"/>
  <c r="AL19" i="2" s="1"/>
  <c r="AP19" i="2" s="1"/>
  <c r="AM18" i="2"/>
  <c r="AM20" i="2" s="1"/>
  <c r="AR155" i="1"/>
  <c r="AM17" i="2" s="1"/>
  <c r="AM19" i="2" s="1"/>
  <c r="AH10" i="2"/>
  <c r="AH12" i="2" s="1"/>
  <c r="AJ14" i="2"/>
  <c r="AJ16" i="2" s="1"/>
  <c r="AL18" i="2"/>
  <c r="AL20" i="2" s="1"/>
  <c r="AQ19" i="2" s="1"/>
  <c r="AH26" i="2"/>
  <c r="AH28" i="2" s="1"/>
  <c r="AJ30" i="2"/>
  <c r="AJ32" i="2" s="1"/>
  <c r="AL34" i="2"/>
  <c r="AL36" i="2" s="1"/>
  <c r="AQ35" i="2" s="1"/>
  <c r="AM30" i="2"/>
  <c r="AM32" i="2" s="1"/>
  <c r="AI38" i="2"/>
  <c r="AI40" i="2" s="1"/>
  <c r="AH18" i="2"/>
  <c r="AH20" i="2" s="1"/>
  <c r="AH34" i="2"/>
  <c r="AH36" i="2" s="1"/>
  <c r="AJ38" i="2"/>
  <c r="AJ40" i="2" s="1"/>
  <c r="AD145" i="1"/>
  <c r="AK9" i="2" s="1"/>
  <c r="AK11" i="2" s="1"/>
  <c r="P160" i="1"/>
  <c r="AI21" i="2" s="1"/>
  <c r="AI23" i="2" s="1"/>
  <c r="AK22" i="2"/>
  <c r="AK24" i="2" s="1"/>
  <c r="AD165" i="1"/>
  <c r="AK25" i="2" s="1"/>
  <c r="AK27" i="2" s="1"/>
  <c r="AM26" i="2"/>
  <c r="AM28" i="2" s="1"/>
  <c r="AI34" i="2"/>
  <c r="AI36" i="2" s="1"/>
  <c r="AK38" i="2"/>
  <c r="AK40" i="2" s="1"/>
  <c r="AJ22" i="2"/>
  <c r="AJ24" i="2" s="1"/>
  <c r="AK145" i="1"/>
  <c r="AL9" i="2" s="1"/>
  <c r="AL11" i="2" s="1"/>
  <c r="AP11" i="2" s="1"/>
  <c r="AK165" i="1"/>
  <c r="AL25" i="2" s="1"/>
  <c r="AL27" i="2" s="1"/>
  <c r="AP27" i="2" s="1"/>
  <c r="AC38" i="2"/>
  <c r="AC40" i="2" s="1"/>
  <c r="AC37" i="2"/>
  <c r="AC39" i="2" s="1"/>
  <c r="AC34" i="2"/>
  <c r="AC36" i="2" s="1"/>
  <c r="AC33" i="2"/>
  <c r="AC35" i="2" s="1"/>
  <c r="AC25" i="2"/>
  <c r="AC27" i="2" s="1"/>
  <c r="AC22" i="2"/>
  <c r="AC24" i="2" s="1"/>
  <c r="AC18" i="2"/>
  <c r="AC20" i="2" s="1"/>
  <c r="AC17" i="2"/>
  <c r="AC19" i="2" s="1"/>
  <c r="Z10" i="2"/>
  <c r="Z12" i="2" s="1"/>
  <c r="X26" i="2"/>
  <c r="X28" i="2" s="1"/>
  <c r="Z30" i="2"/>
  <c r="Z32" i="2" s="1"/>
  <c r="AB14" i="2"/>
  <c r="AB16" i="2" s="1"/>
  <c r="AG15" i="2" s="1"/>
  <c r="AC10" i="2"/>
  <c r="AC12" i="2" s="1"/>
  <c r="AA26" i="2"/>
  <c r="AA28" i="2" s="1"/>
  <c r="Y38" i="2"/>
  <c r="Y40" i="2" s="1"/>
  <c r="Z22" i="2"/>
  <c r="Z24" i="2" s="1"/>
  <c r="X34" i="2"/>
  <c r="X36" i="2" s="1"/>
  <c r="Z38" i="2"/>
  <c r="Z40" i="2" s="1"/>
  <c r="Y18" i="2"/>
  <c r="Y20" i="2" s="1"/>
  <c r="P116" i="1"/>
  <c r="Y21" i="2" s="1"/>
  <c r="Y23" i="2" s="1"/>
  <c r="AA22" i="2"/>
  <c r="AA24" i="2" s="1"/>
  <c r="AC26" i="2"/>
  <c r="AC28" i="2" s="1"/>
  <c r="Y34" i="2"/>
  <c r="Y36" i="2" s="1"/>
  <c r="AA38" i="2"/>
  <c r="AA40" i="2" s="1"/>
  <c r="I111" i="1"/>
  <c r="X17" i="2" s="1"/>
  <c r="X19" i="2" s="1"/>
  <c r="S38" i="2"/>
  <c r="S40" i="2" s="1"/>
  <c r="W39" i="2" s="1"/>
  <c r="AR92" i="1"/>
  <c r="S37" i="2" s="1"/>
  <c r="S39" i="2" s="1"/>
  <c r="V39" i="2" s="1"/>
  <c r="S34" i="2"/>
  <c r="S36" i="2" s="1"/>
  <c r="W35" i="2" s="1"/>
  <c r="AR87" i="1"/>
  <c r="S33" i="2" s="1"/>
  <c r="S35" i="2" s="1"/>
  <c r="V35" i="2" s="1"/>
  <c r="S30" i="2"/>
  <c r="S32" i="2" s="1"/>
  <c r="W31" i="2" s="1"/>
  <c r="S18" i="2"/>
  <c r="S20" i="2" s="1"/>
  <c r="S17" i="2"/>
  <c r="S19" i="2" s="1"/>
  <c r="AK72" i="1"/>
  <c r="R21" i="2" s="1"/>
  <c r="R23" i="2" s="1"/>
  <c r="AD72" i="1"/>
  <c r="Q21" i="2" s="1"/>
  <c r="Q23" i="2" s="1"/>
  <c r="AK92" i="1"/>
  <c r="R37" i="2" s="1"/>
  <c r="R39" i="2" s="1"/>
  <c r="AK77" i="1"/>
  <c r="R25" i="2" s="1"/>
  <c r="R27" i="2" s="1"/>
  <c r="Q26" i="2"/>
  <c r="Q28" i="2" s="1"/>
  <c r="AD92" i="1"/>
  <c r="Q37" i="2" s="1"/>
  <c r="Q39" i="2" s="1"/>
  <c r="R30" i="2"/>
  <c r="R32" i="2" s="1"/>
  <c r="AK62" i="1"/>
  <c r="R13" i="2" s="1"/>
  <c r="R15" i="2" s="1"/>
  <c r="R10" i="2"/>
  <c r="R12" i="2" s="1"/>
  <c r="R18" i="2"/>
  <c r="R20" i="2" s="1"/>
  <c r="N26" i="2"/>
  <c r="N28" i="2" s="1"/>
  <c r="P30" i="2"/>
  <c r="P32" i="2" s="1"/>
  <c r="R34" i="2"/>
  <c r="R36" i="2" s="1"/>
  <c r="P62" i="1"/>
  <c r="O13" i="2" s="1"/>
  <c r="O15" i="2" s="1"/>
  <c r="R14" i="2"/>
  <c r="R16" i="2" s="1"/>
  <c r="O22" i="2"/>
  <c r="O24" i="2" s="1"/>
  <c r="O38" i="2"/>
  <c r="O40" i="2" s="1"/>
  <c r="P22" i="2"/>
  <c r="P24" i="2" s="1"/>
  <c r="N34" i="2"/>
  <c r="N36" i="2" s="1"/>
  <c r="P38" i="2"/>
  <c r="P40" i="2" s="1"/>
  <c r="O10" i="2"/>
  <c r="O12" i="2" s="1"/>
  <c r="O18" i="2"/>
  <c r="O20" i="2" s="1"/>
  <c r="Q22" i="2"/>
  <c r="Q24" i="2" s="1"/>
  <c r="AD77" i="1"/>
  <c r="Q25" i="2" s="1"/>
  <c r="Q27" i="2" s="1"/>
  <c r="S26" i="2"/>
  <c r="S28" i="2" s="1"/>
  <c r="W27" i="2" s="1"/>
  <c r="AR82" i="1"/>
  <c r="S29" i="2" s="1"/>
  <c r="S31" i="2" s="1"/>
  <c r="O34" i="2"/>
  <c r="O36" i="2" s="1"/>
  <c r="Q38" i="2"/>
  <c r="Q40" i="2" s="1"/>
  <c r="R26" i="2"/>
  <c r="R28" i="2" s="1"/>
  <c r="I57" i="1"/>
  <c r="N9" i="2" s="1"/>
  <c r="N11" i="2" s="1"/>
  <c r="I67" i="1"/>
  <c r="N17" i="2" s="1"/>
  <c r="N19" i="2" s="1"/>
  <c r="H38" i="2"/>
  <c r="H40" i="2" s="1"/>
  <c r="AR48" i="1"/>
  <c r="I37" i="2" s="1"/>
  <c r="I39" i="2" s="1"/>
  <c r="L39" i="2" s="1"/>
  <c r="AK48" i="1"/>
  <c r="H37" i="2" s="1"/>
  <c r="H39" i="2" s="1"/>
  <c r="I38" i="2"/>
  <c r="I40" i="2" s="1"/>
  <c r="M39" i="2" s="1"/>
  <c r="H34" i="2"/>
  <c r="H36" i="2" s="1"/>
  <c r="I34" i="2"/>
  <c r="I36" i="2" s="1"/>
  <c r="M35" i="2" s="1"/>
  <c r="AK43" i="1"/>
  <c r="H33" i="2" s="1"/>
  <c r="H35" i="2" s="1"/>
  <c r="AR43" i="1"/>
  <c r="I33" i="2" s="1"/>
  <c r="I35" i="2" s="1"/>
  <c r="L35" i="2" s="1"/>
  <c r="AK38" i="1"/>
  <c r="H29" i="2" s="1"/>
  <c r="H31" i="2" s="1"/>
  <c r="AR38" i="1"/>
  <c r="I29" i="2" s="1"/>
  <c r="I31" i="2" s="1"/>
  <c r="L31" i="2" s="1"/>
  <c r="H30" i="2"/>
  <c r="H32" i="2" s="1"/>
  <c r="I30" i="2"/>
  <c r="I32" i="2" s="1"/>
  <c r="M31" i="2" s="1"/>
  <c r="I26" i="2"/>
  <c r="I28" i="2" s="1"/>
  <c r="M27" i="2" s="1"/>
  <c r="H26" i="2"/>
  <c r="H28" i="2" s="1"/>
  <c r="AR33" i="1"/>
  <c r="I25" i="2" s="1"/>
  <c r="I27" i="2" s="1"/>
  <c r="L27" i="2" s="1"/>
  <c r="AK28" i="1"/>
  <c r="H21" i="2" s="1"/>
  <c r="H23" i="2" s="1"/>
  <c r="I22" i="2"/>
  <c r="I24" i="2" s="1"/>
  <c r="M23" i="2" s="1"/>
  <c r="AR28" i="1"/>
  <c r="I21" i="2" s="1"/>
  <c r="I23" i="2" s="1"/>
  <c r="L23" i="2" s="1"/>
  <c r="H18" i="2"/>
  <c r="H20" i="2" s="1"/>
  <c r="AR23" i="1"/>
  <c r="I17" i="2" s="1"/>
  <c r="I19" i="2" s="1"/>
  <c r="L19" i="2" s="1"/>
  <c r="I14" i="2"/>
  <c r="I16" i="2" s="1"/>
  <c r="M15" i="2" s="1"/>
  <c r="H14" i="2"/>
  <c r="H16" i="2" s="1"/>
  <c r="AR18" i="1"/>
  <c r="I13" i="2" s="1"/>
  <c r="I15" i="2" s="1"/>
  <c r="L15" i="2" s="1"/>
  <c r="I9" i="2" l="1"/>
  <c r="I11" i="2" s="1"/>
  <c r="G9" i="2"/>
  <c r="G11" i="2" s="1"/>
  <c r="L11" i="2" s="1"/>
  <c r="S50" i="2"/>
  <c r="G48" i="2"/>
  <c r="R48" i="2"/>
  <c r="V31" i="2"/>
  <c r="F48" i="2" s="1"/>
  <c r="J44" i="2"/>
  <c r="V48" i="2"/>
  <c r="K50" i="2"/>
  <c r="J46" i="2"/>
  <c r="J47" i="2"/>
  <c r="J49" i="2"/>
  <c r="V49" i="2"/>
  <c r="V47" i="2"/>
  <c r="W43" i="2"/>
  <c r="K43" i="2"/>
  <c r="J48" i="2"/>
  <c r="W45" i="2"/>
  <c r="K45" i="2"/>
  <c r="E49" i="2"/>
  <c r="V43" i="2"/>
  <c r="W49" i="2"/>
  <c r="K49" i="2"/>
  <c r="K48" i="2"/>
  <c r="J45" i="2"/>
  <c r="V45" i="2"/>
  <c r="W44" i="2"/>
  <c r="K44" i="2"/>
  <c r="V46" i="2"/>
  <c r="V44" i="2"/>
  <c r="W46" i="2"/>
  <c r="K46" i="2"/>
  <c r="E45" i="2"/>
  <c r="U43" i="2"/>
  <c r="I43" i="2"/>
  <c r="W50" i="2"/>
  <c r="W48" i="2"/>
  <c r="W47" i="2"/>
  <c r="K47" i="2"/>
  <c r="J50" i="2"/>
  <c r="V50" i="2"/>
  <c r="H50" i="2"/>
  <c r="T47" i="2"/>
  <c r="U50" i="2"/>
  <c r="G43" i="2"/>
  <c r="S43" i="2"/>
  <c r="AR62" i="1"/>
  <c r="S13" i="2" s="1"/>
  <c r="S15" i="2" s="1"/>
  <c r="V15" i="2" s="1"/>
  <c r="F44" i="2" s="1"/>
  <c r="F54" i="2" s="1"/>
  <c r="H43" i="2"/>
  <c r="T43" i="2"/>
  <c r="W11" i="2"/>
  <c r="R43" i="2" s="1"/>
  <c r="V11" i="2"/>
  <c r="F43" i="2" s="1"/>
  <c r="Q44" i="2"/>
  <c r="E44" i="2"/>
  <c r="Q45" i="2"/>
  <c r="Q43" i="2"/>
  <c r="U49" i="2"/>
  <c r="I44" i="2"/>
  <c r="H44" i="2"/>
  <c r="G49" i="2"/>
  <c r="S49" i="2"/>
  <c r="S47" i="2"/>
  <c r="G47" i="2"/>
  <c r="G45" i="2"/>
  <c r="S45" i="2"/>
  <c r="E47" i="2"/>
  <c r="U46" i="2"/>
  <c r="I46" i="2"/>
  <c r="Q47" i="2"/>
  <c r="U45" i="2"/>
  <c r="I45" i="2"/>
  <c r="S44" i="2"/>
  <c r="I50" i="2"/>
  <c r="T44" i="2"/>
  <c r="U48" i="2"/>
  <c r="I48" i="2"/>
  <c r="U47" i="2"/>
  <c r="I47" i="2"/>
  <c r="I49" i="2"/>
  <c r="S48" i="2"/>
  <c r="G50" i="2"/>
  <c r="R49" i="2"/>
  <c r="F49" i="2"/>
  <c r="F46" i="2"/>
  <c r="R46" i="2"/>
  <c r="F47" i="2"/>
  <c r="R47" i="2"/>
  <c r="T50" i="2"/>
  <c r="Q48" i="2"/>
  <c r="E48" i="2"/>
  <c r="V19" i="2"/>
  <c r="F45" i="2" s="1"/>
  <c r="W19" i="2"/>
  <c r="R45" i="2" s="1"/>
  <c r="Q50" i="2"/>
  <c r="E50" i="2"/>
  <c r="H49" i="2"/>
  <c r="T49" i="2"/>
  <c r="Q46" i="2"/>
  <c r="E46" i="2"/>
  <c r="H46" i="2"/>
  <c r="T46" i="2"/>
  <c r="Q49" i="2"/>
  <c r="S46" i="2"/>
  <c r="G46" i="2"/>
  <c r="T48" i="2"/>
  <c r="H48" i="2"/>
  <c r="R50" i="2"/>
  <c r="F50" i="2"/>
  <c r="E43" i="2"/>
  <c r="H47" i="2"/>
  <c r="T45" i="2"/>
  <c r="H45" i="2"/>
  <c r="G55" i="2" l="1"/>
  <c r="E55" i="2"/>
  <c r="Q60" i="2"/>
  <c r="W60" i="2"/>
  <c r="T60" i="2"/>
  <c r="U60" i="2"/>
  <c r="V60" i="2"/>
  <c r="S60" i="2"/>
  <c r="R60" i="2"/>
  <c r="Q59" i="2"/>
  <c r="R59" i="2"/>
  <c r="S59" i="2"/>
  <c r="T59" i="2"/>
  <c r="V59" i="2"/>
  <c r="U59" i="2"/>
  <c r="W59" i="2"/>
  <c r="Q58" i="2"/>
  <c r="V58" i="2"/>
  <c r="W58" i="2"/>
  <c r="S58" i="2"/>
  <c r="T58" i="2"/>
  <c r="U58" i="2"/>
  <c r="R58" i="2"/>
  <c r="R57" i="2"/>
  <c r="W57" i="2"/>
  <c r="T57" i="2"/>
  <c r="U57" i="2"/>
  <c r="V57" i="2"/>
  <c r="S57" i="2"/>
  <c r="Q57" i="2"/>
  <c r="T56" i="2"/>
  <c r="U56" i="2"/>
  <c r="V56" i="2"/>
  <c r="S56" i="2"/>
  <c r="W56" i="2"/>
  <c r="R56" i="2"/>
  <c r="Q56" i="2"/>
  <c r="R55" i="2"/>
  <c r="U55" i="2"/>
  <c r="V55" i="2"/>
  <c r="W55" i="2"/>
  <c r="T55" i="2"/>
  <c r="S55" i="2"/>
  <c r="Q55" i="2"/>
  <c r="V54" i="2"/>
  <c r="L54" i="2"/>
  <c r="W54" i="2"/>
  <c r="X53" i="2"/>
  <c r="S54" i="2"/>
  <c r="X54" i="2"/>
  <c r="T54" i="2"/>
  <c r="Q54" i="2"/>
  <c r="N43" i="2"/>
  <c r="Z43" i="2"/>
  <c r="Z53" i="2" s="1"/>
  <c r="M43" i="2"/>
  <c r="Y43" i="2"/>
  <c r="Y53" i="2" s="1"/>
  <c r="Y44" i="2"/>
  <c r="Y54" i="2" s="1"/>
  <c r="M44" i="2"/>
  <c r="M54" i="2" s="1"/>
  <c r="Z44" i="2"/>
  <c r="Z54" i="2" s="1"/>
  <c r="N44" i="2"/>
  <c r="N54" i="2" s="1"/>
  <c r="N50" i="2"/>
  <c r="N60" i="2" s="1"/>
  <c r="Z50" i="2"/>
  <c r="Z60" i="2" s="1"/>
  <c r="Y50" i="2"/>
  <c r="Y60" i="2" s="1"/>
  <c r="M50" i="2"/>
  <c r="M60" i="2" s="1"/>
  <c r="L50" i="2"/>
  <c r="L60" i="2" s="1"/>
  <c r="X50" i="2"/>
  <c r="X60" i="2" s="1"/>
  <c r="Z49" i="2"/>
  <c r="Z59" i="2" s="1"/>
  <c r="N49" i="2"/>
  <c r="N59" i="2" s="1"/>
  <c r="X49" i="2"/>
  <c r="X59" i="2" s="1"/>
  <c r="L49" i="2"/>
  <c r="L59" i="2" s="1"/>
  <c r="Y49" i="2"/>
  <c r="Y59" i="2" s="1"/>
  <c r="M49" i="2"/>
  <c r="M59" i="2" s="1"/>
  <c r="N48" i="2"/>
  <c r="N58" i="2" s="1"/>
  <c r="Z48" i="2"/>
  <c r="Z58" i="2" s="1"/>
  <c r="L48" i="2"/>
  <c r="L58" i="2" s="1"/>
  <c r="X48" i="2"/>
  <c r="X58" i="2" s="1"/>
  <c r="M48" i="2"/>
  <c r="M58" i="2" s="1"/>
  <c r="Y48" i="2"/>
  <c r="Y58" i="2" s="1"/>
  <c r="N47" i="2"/>
  <c r="N57" i="2" s="1"/>
  <c r="Z47" i="2"/>
  <c r="Z57" i="2" s="1"/>
  <c r="Y47" i="2"/>
  <c r="Y57" i="2" s="1"/>
  <c r="M47" i="2"/>
  <c r="M57" i="2" s="1"/>
  <c r="X47" i="2"/>
  <c r="X57" i="2" s="1"/>
  <c r="L47" i="2"/>
  <c r="L57" i="2" s="1"/>
  <c r="L46" i="2"/>
  <c r="L56" i="2" s="1"/>
  <c r="X46" i="2"/>
  <c r="X56" i="2" s="1"/>
  <c r="Y46" i="2"/>
  <c r="Y56" i="2" s="1"/>
  <c r="M46" i="2"/>
  <c r="M56" i="2" s="1"/>
  <c r="N46" i="2"/>
  <c r="N56" i="2" s="1"/>
  <c r="Z46" i="2"/>
  <c r="Z56" i="2" s="1"/>
  <c r="X45" i="2"/>
  <c r="X55" i="2" s="1"/>
  <c r="L45" i="2"/>
  <c r="L55" i="2" s="1"/>
  <c r="N45" i="2"/>
  <c r="N55" i="2" s="1"/>
  <c r="Z45" i="2"/>
  <c r="Z55" i="2" s="1"/>
  <c r="Y45" i="2"/>
  <c r="Y55" i="2" s="1"/>
  <c r="M45" i="2"/>
  <c r="M55" i="2" s="1"/>
  <c r="K58" i="2"/>
  <c r="J58" i="2"/>
  <c r="F58" i="2"/>
  <c r="G58" i="2"/>
  <c r="H58" i="2"/>
  <c r="E58" i="2"/>
  <c r="I58" i="2"/>
  <c r="K54" i="2"/>
  <c r="G54" i="2"/>
  <c r="K53" i="2"/>
  <c r="J54" i="2"/>
  <c r="W53" i="2"/>
  <c r="H54" i="2"/>
  <c r="E54" i="2"/>
  <c r="K56" i="2"/>
  <c r="I54" i="2"/>
  <c r="R44" i="2"/>
  <c r="R54" i="2" s="1"/>
  <c r="U44" i="2"/>
  <c r="U54" i="2" s="1"/>
  <c r="J60" i="2"/>
  <c r="I60" i="2"/>
  <c r="K60" i="2"/>
  <c r="F60" i="2"/>
  <c r="G60" i="2"/>
  <c r="H60" i="2"/>
  <c r="E60" i="2"/>
  <c r="E59" i="2"/>
  <c r="K59" i="2"/>
  <c r="J59" i="2"/>
  <c r="I59" i="2"/>
  <c r="G59" i="2"/>
  <c r="H59" i="2"/>
  <c r="F59" i="2"/>
  <c r="J57" i="2"/>
  <c r="K57" i="2"/>
  <c r="I57" i="2"/>
  <c r="F57" i="2"/>
  <c r="G57" i="2"/>
  <c r="H57" i="2"/>
  <c r="E57" i="2"/>
  <c r="J56" i="2"/>
  <c r="I56" i="2"/>
  <c r="F56" i="2"/>
  <c r="G56" i="2"/>
  <c r="H56" i="2"/>
  <c r="E56" i="2"/>
  <c r="J55" i="2"/>
  <c r="K55" i="2"/>
  <c r="F55" i="2"/>
  <c r="H55" i="2"/>
  <c r="I55" i="2"/>
</calcChain>
</file>

<file path=xl/sharedStrings.xml><?xml version="1.0" encoding="utf-8"?>
<sst xmlns="http://schemas.openxmlformats.org/spreadsheetml/2006/main" count="4604" uniqueCount="51">
  <si>
    <t>Survival experiment</t>
  </si>
  <si>
    <t>Averages/Stdev Technical replicates</t>
  </si>
  <si>
    <t xml:space="preserve">Subject: </t>
  </si>
  <si>
    <t>Anaerobic survival after aerobic inoculation of recombinant strains</t>
  </si>
  <si>
    <t>Averages/stdev Biological replicates</t>
  </si>
  <si>
    <t>DeBont+Gluconic Acid - Kanamycin only in 2213-/A/APR</t>
  </si>
  <si>
    <t>Inoculation date</t>
  </si>
  <si>
    <t>Still resazurin blue colour at 26Jun2017, T0 taken at that timepoint</t>
  </si>
  <si>
    <t>Inoculation OD600</t>
  </si>
  <si>
    <t>Inoculated</t>
  </si>
  <si>
    <t xml:space="preserve">Blank </t>
  </si>
  <si>
    <t>KT2440 WT</t>
  </si>
  <si>
    <t>2213F -</t>
  </si>
  <si>
    <t>2213F A</t>
  </si>
  <si>
    <t>2213F APR</t>
  </si>
  <si>
    <t>p+0</t>
  </si>
  <si>
    <t>p+3</t>
  </si>
  <si>
    <t>T0</t>
  </si>
  <si>
    <t>Sample</t>
  </si>
  <si>
    <t>Dilution:</t>
  </si>
  <si>
    <t>AVERAGE</t>
  </si>
  <si>
    <t>STDEV</t>
  </si>
  <si>
    <t>Blank</t>
  </si>
  <si>
    <t>NA</t>
  </si>
  <si>
    <t>WT</t>
  </si>
  <si>
    <t>average</t>
  </si>
  <si>
    <t>stdev</t>
  </si>
  <si>
    <t xml:space="preserve">2213F - </t>
  </si>
  <si>
    <t>Na</t>
  </si>
  <si>
    <t>T2</t>
  </si>
  <si>
    <t>T3</t>
  </si>
  <si>
    <t>T4</t>
  </si>
  <si>
    <t>T5</t>
  </si>
  <si>
    <t xml:space="preserve">NA </t>
  </si>
  <si>
    <t>T6</t>
  </si>
  <si>
    <t>T7</t>
  </si>
  <si>
    <t>T9</t>
  </si>
  <si>
    <t>T11</t>
  </si>
  <si>
    <t>T13</t>
  </si>
  <si>
    <t xml:space="preserve">        </t>
  </si>
  <si>
    <t>dilution</t>
  </si>
  <si>
    <t>Average nr of bacteria</t>
  </si>
  <si>
    <t>est. nr of bacteria</t>
  </si>
  <si>
    <t>Numbers</t>
  </si>
  <si>
    <t>2213F - p+0</t>
  </si>
  <si>
    <t>2213F - p+3</t>
  </si>
  <si>
    <t>2213F A p+0</t>
  </si>
  <si>
    <t>2213F A p+3</t>
  </si>
  <si>
    <t>2213F APR p+0</t>
  </si>
  <si>
    <t>2213F APR p+3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</si>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</sst>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E+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5" fontId="0" fillId="0" borderId="0" xfId="0" applyNumberFormat="1"/>
    <xf numFmtId="0" fontId="0" fillId="2" borderId="0" xfId="0" applyFill="1"/>
    <xf numFmtId="1" fontId="1" fillId="2" borderId="0" xfId="0" applyNumberFormat="1" applyFont="1" applyFill="1"/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" fontId="0" fillId="7" borderId="0" xfId="0" applyNumberFormat="1" applyFill="1"/>
    <xf numFmtId="0" fontId="0" fillId="8" borderId="0" xfId="0" applyFill="1"/>
    <xf numFmtId="1" fontId="0" fillId="8" borderId="0" xfId="0" applyNumberFormat="1" applyFill="1"/>
    <xf numFmtId="1" fontId="0" fillId="9" borderId="0" xfId="0" applyNumberFormat="1" applyFill="1"/>
    <xf numFmtId="0" fontId="0" fillId="9" borderId="0" xfId="0" applyFill="1"/>
    <xf numFmtId="1" fontId="1" fillId="0" borderId="0" xfId="0" applyNumberFormat="1" applyFont="1"/>
    <xf numFmtId="164" fontId="0" fillId="9" borderId="0" xfId="0" applyNumberFormat="1" applyFill="1"/>
    <xf numFmtId="11" fontId="0" fillId="9" borderId="0" xfId="0" applyNumberFormat="1" applyFill="1"/>
    <xf numFmtId="164" fontId="0" fillId="8" borderId="0" xfId="0" applyNumberFormat="1" applyFill="1"/>
    <xf numFmtId="164" fontId="0" fillId="7" borderId="0" xfId="0" applyNumberFormat="1" applyFill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15" fontId="1" fillId="0" borderId="0" xfId="0" applyNumberFormat="1" applyFont="1"/>
    <xf numFmtId="15" fontId="1" fillId="0" borderId="0" xfId="0" applyNumberFormat="1" applyFont="1" applyFill="1"/>
    <xf numFmtId="11" fontId="1" fillId="0" borderId="0" xfId="0" applyNumberFormat="1" applyFont="1"/>
    <xf numFmtId="1" fontId="1" fillId="3" borderId="0" xfId="0" applyNumberFormat="1" applyFont="1" applyFill="1"/>
    <xf numFmtId="11" fontId="1" fillId="2" borderId="0" xfId="0" applyNumberFormat="1" applyFont="1" applyFill="1"/>
    <xf numFmtId="16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Anaerobic survival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2194359082828596"/>
          <c:y val="0.12664424103274832"/>
          <c:w val="0.70230737223664164"/>
          <c:h val="0.73413323992742396"/>
        </c:manualLayout>
      </c:layout>
      <c:lineChart>
        <c:grouping val="standard"/>
        <c:varyColors val="0"/>
        <c:ser>
          <c:idx val="0"/>
          <c:order val="0"/>
          <c:tx>
            <c:v>Blank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results'!$E$53:$N$53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9-4A04-B764-568E82D87DA7}"/>
            </c:ext>
          </c:extLst>
        </c:ser>
        <c:ser>
          <c:idx val="1"/>
          <c:order val="1"/>
          <c:tx>
            <c:v>WT KT2440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results'!$Q$54:$Z$54</c:f>
                <c:numCache>
                  <c:formatCode>General</c:formatCode>
                  <c:ptCount val="10"/>
                  <c:pt idx="0">
                    <c:v>44.714037468730901</c:v>
                  </c:pt>
                  <c:pt idx="1">
                    <c:v>70.853949600816065</c:v>
                  </c:pt>
                  <c:pt idx="2">
                    <c:v>1.1392780902295894</c:v>
                  </c:pt>
                  <c:pt idx="3">
                    <c:v>4.4998612871898569</c:v>
                  </c:pt>
                  <c:pt idx="4">
                    <c:v>8.8770515366151486</c:v>
                  </c:pt>
                  <c:pt idx="5">
                    <c:v>0.61010862685089207</c:v>
                  </c:pt>
                  <c:pt idx="6">
                    <c:v>0.64850193139454193</c:v>
                  </c:pt>
                  <c:pt idx="7">
                    <c:v>0.66315807017293438</c:v>
                  </c:pt>
                  <c:pt idx="8">
                    <c:v>0.39638947144887737</c:v>
                  </c:pt>
                  <c:pt idx="9">
                    <c:v>5.3340898540732318E-2</c:v>
                  </c:pt>
                </c:numCache>
              </c:numRef>
            </c:plus>
            <c:minus>
              <c:numRef>
                <c:f>'Survivalexp results'!$Q$54:$Z$54</c:f>
                <c:numCache>
                  <c:formatCode>General</c:formatCode>
                  <c:ptCount val="10"/>
                  <c:pt idx="0">
                    <c:v>44.714037468730901</c:v>
                  </c:pt>
                  <c:pt idx="1">
                    <c:v>70.853949600816065</c:v>
                  </c:pt>
                  <c:pt idx="2">
                    <c:v>1.1392780902295894</c:v>
                  </c:pt>
                  <c:pt idx="3">
                    <c:v>4.4998612871898569</c:v>
                  </c:pt>
                  <c:pt idx="4">
                    <c:v>8.8770515366151486</c:v>
                  </c:pt>
                  <c:pt idx="5">
                    <c:v>0.61010862685089207</c:v>
                  </c:pt>
                  <c:pt idx="6">
                    <c:v>0.64850193139454193</c:v>
                  </c:pt>
                  <c:pt idx="7">
                    <c:v>0.66315807017293438</c:v>
                  </c:pt>
                  <c:pt idx="8">
                    <c:v>0.39638947144887737</c:v>
                  </c:pt>
                  <c:pt idx="9">
                    <c:v>5.3340898540732318E-2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results'!$E$54:$N$54</c:f>
              <c:numCache>
                <c:formatCode>General</c:formatCode>
                <c:ptCount val="10"/>
                <c:pt idx="0">
                  <c:v>56.601941747572823</c:v>
                </c:pt>
                <c:pt idx="1">
                  <c:v>100</c:v>
                </c:pt>
                <c:pt idx="2">
                  <c:v>12.990291262135925</c:v>
                </c:pt>
                <c:pt idx="3">
                  <c:v>10.165048543689322</c:v>
                </c:pt>
                <c:pt idx="4">
                  <c:v>12.422330097087379</c:v>
                </c:pt>
                <c:pt idx="5">
                  <c:v>3.2504854368932046</c:v>
                </c:pt>
                <c:pt idx="6">
                  <c:v>2.8834951456310685</c:v>
                </c:pt>
                <c:pt idx="7">
                  <c:v>1.9310679611650492</c:v>
                </c:pt>
                <c:pt idx="8">
                  <c:v>1.3951456310679615</c:v>
                </c:pt>
                <c:pt idx="9">
                  <c:v>0.5135922330097088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9-4A04-B764-568E82D87DA7}"/>
            </c:ext>
          </c:extLst>
        </c:ser>
        <c:ser>
          <c:idx val="2"/>
          <c:order val="2"/>
          <c:tx>
            <c:v>KT2440 pS2213 - p+0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results'!$Q$55:$Z$55</c:f>
                <c:numCache>
                  <c:formatCode>General</c:formatCode>
                  <c:ptCount val="10"/>
                  <c:pt idx="0">
                    <c:v>59.899006857681314</c:v>
                  </c:pt>
                  <c:pt idx="1">
                    <c:v>0</c:v>
                  </c:pt>
                  <c:pt idx="2">
                    <c:v>3.1020596219650267</c:v>
                  </c:pt>
                  <c:pt idx="3">
                    <c:v>6.5975840479529104</c:v>
                  </c:pt>
                  <c:pt idx="4">
                    <c:v>0</c:v>
                  </c:pt>
                  <c:pt idx="5">
                    <c:v>1.0261489844079799</c:v>
                  </c:pt>
                  <c:pt idx="6">
                    <c:v>1.9692595602225249</c:v>
                  </c:pt>
                  <c:pt idx="7">
                    <c:v>1.2614544924316633</c:v>
                  </c:pt>
                  <c:pt idx="8">
                    <c:v>1.2938395568743943</c:v>
                  </c:pt>
                  <c:pt idx="9">
                    <c:v>0.66455093633608309</c:v>
                  </c:pt>
                </c:numCache>
              </c:numRef>
            </c:plus>
            <c:minus>
              <c:numRef>
                <c:f>'Survivalexp results'!$Q$55:$Z$55</c:f>
                <c:numCache>
                  <c:formatCode>General</c:formatCode>
                  <c:ptCount val="10"/>
                  <c:pt idx="0">
                    <c:v>59.899006857681314</c:v>
                  </c:pt>
                  <c:pt idx="1">
                    <c:v>0</c:v>
                  </c:pt>
                  <c:pt idx="2">
                    <c:v>3.1020596219650267</c:v>
                  </c:pt>
                  <c:pt idx="3">
                    <c:v>6.5975840479529104</c:v>
                  </c:pt>
                  <c:pt idx="4">
                    <c:v>0</c:v>
                  </c:pt>
                  <c:pt idx="5">
                    <c:v>1.0261489844079799</c:v>
                  </c:pt>
                  <c:pt idx="6">
                    <c:v>1.9692595602225249</c:v>
                  </c:pt>
                  <c:pt idx="7">
                    <c:v>1.2614544924316633</c:v>
                  </c:pt>
                  <c:pt idx="8">
                    <c:v>1.2938395568743943</c:v>
                  </c:pt>
                  <c:pt idx="9">
                    <c:v>0.66455093633608309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results'!$E$55:$N$55</c:f>
              <c:numCache>
                <c:formatCode>General</c:formatCode>
                <c:ptCount val="10"/>
                <c:pt idx="0">
                  <c:v>98.651252408477831</c:v>
                </c:pt>
                <c:pt idx="1">
                  <c:v>100</c:v>
                </c:pt>
                <c:pt idx="2">
                  <c:v>37.341040462427735</c:v>
                </c:pt>
                <c:pt idx="3">
                  <c:v>23.892100192678225</c:v>
                </c:pt>
                <c:pt idx="4">
                  <c:v>17.976878612716764</c:v>
                </c:pt>
                <c:pt idx="5">
                  <c:v>7.7630057803468215</c:v>
                </c:pt>
                <c:pt idx="6">
                  <c:v>6.0539499036608859</c:v>
                </c:pt>
                <c:pt idx="7">
                  <c:v>3.4104046242774562</c:v>
                </c:pt>
                <c:pt idx="8">
                  <c:v>2.2196531791907512</c:v>
                </c:pt>
                <c:pt idx="9">
                  <c:v>1.5375722543352603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9-4A04-B764-568E82D87DA7}"/>
            </c:ext>
          </c:extLst>
        </c:ser>
        <c:ser>
          <c:idx val="3"/>
          <c:order val="3"/>
          <c:tx>
            <c:v>KT2440 pS2213 - p+3</c:v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ysDash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results'!$Q$56:$Z$56</c:f>
                <c:numCache>
                  <c:formatCode>General</c:formatCode>
                  <c:ptCount val="10"/>
                  <c:pt idx="0">
                    <c:v>47.018438686807997</c:v>
                  </c:pt>
                  <c:pt idx="1">
                    <c:v>15.535261049834293</c:v>
                  </c:pt>
                  <c:pt idx="2">
                    <c:v>1.2893169951859398</c:v>
                  </c:pt>
                  <c:pt idx="3">
                    <c:v>2.7641424113052269</c:v>
                  </c:pt>
                  <c:pt idx="4">
                    <c:v>7.648439462957481</c:v>
                  </c:pt>
                  <c:pt idx="5">
                    <c:v>9.4297421031016526</c:v>
                  </c:pt>
                  <c:pt idx="6">
                    <c:v>0.59237157830774601</c:v>
                  </c:pt>
                  <c:pt idx="7">
                    <c:v>1.7612561011328549</c:v>
                  </c:pt>
                  <c:pt idx="8">
                    <c:v>0.29758745719829294</c:v>
                  </c:pt>
                  <c:pt idx="9">
                    <c:v>0.61042727141868502</c:v>
                  </c:pt>
                </c:numCache>
              </c:numRef>
            </c:plus>
            <c:minus>
              <c:numRef>
                <c:f>'Survivalexp results'!$Q$56:$Z$56</c:f>
                <c:numCache>
                  <c:formatCode>General</c:formatCode>
                  <c:ptCount val="10"/>
                  <c:pt idx="0">
                    <c:v>47.018438686807997</c:v>
                  </c:pt>
                  <c:pt idx="1">
                    <c:v>15.535261049834293</c:v>
                  </c:pt>
                  <c:pt idx="2">
                    <c:v>1.2893169951859398</c:v>
                  </c:pt>
                  <c:pt idx="3">
                    <c:v>2.7641424113052269</c:v>
                  </c:pt>
                  <c:pt idx="4">
                    <c:v>7.648439462957481</c:v>
                  </c:pt>
                  <c:pt idx="5">
                    <c:v>9.4297421031016526</c:v>
                  </c:pt>
                  <c:pt idx="6">
                    <c:v>0.59237157830774601</c:v>
                  </c:pt>
                  <c:pt idx="7">
                    <c:v>1.7612561011328549</c:v>
                  </c:pt>
                  <c:pt idx="8">
                    <c:v>0.29758745719829294</c:v>
                  </c:pt>
                  <c:pt idx="9">
                    <c:v>0.61042727141868502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results'!$E$56:$N$56</c:f>
              <c:numCache>
                <c:formatCode>General</c:formatCode>
                <c:ptCount val="10"/>
                <c:pt idx="0">
                  <c:v>91.002044989775044</c:v>
                </c:pt>
                <c:pt idx="1">
                  <c:v>100</c:v>
                </c:pt>
                <c:pt idx="2">
                  <c:v>35.429447852760738</c:v>
                </c:pt>
                <c:pt idx="3">
                  <c:v>23.374233128834359</c:v>
                </c:pt>
                <c:pt idx="4">
                  <c:v>13.558282208588956</c:v>
                </c:pt>
                <c:pt idx="5">
                  <c:v>12.990797546012271</c:v>
                </c:pt>
                <c:pt idx="6">
                  <c:v>3.2446601941747581</c:v>
                </c:pt>
                <c:pt idx="7">
                  <c:v>2.3128834355828216</c:v>
                </c:pt>
                <c:pt idx="8">
                  <c:v>1.7096114519427403</c:v>
                </c:pt>
                <c:pt idx="9">
                  <c:v>1.1799591002044989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C9-4A04-B764-568E82D87DA7}"/>
            </c:ext>
          </c:extLst>
        </c:ser>
        <c:ser>
          <c:idx val="4"/>
          <c:order val="4"/>
          <c:tx>
            <c:v>KT2440 pS2213 ackA p+0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results'!$Q$57:$Z$57</c:f>
                <c:numCache>
                  <c:formatCode>General</c:formatCode>
                  <c:ptCount val="10"/>
                  <c:pt idx="0">
                    <c:v>55.566606629705348</c:v>
                  </c:pt>
                  <c:pt idx="1">
                    <c:v>43.954869093080006</c:v>
                  </c:pt>
                  <c:pt idx="2">
                    <c:v>10.717721874464916</c:v>
                  </c:pt>
                  <c:pt idx="3">
                    <c:v>7.1396268371853493</c:v>
                  </c:pt>
                  <c:pt idx="4">
                    <c:v>0</c:v>
                  </c:pt>
                  <c:pt idx="5">
                    <c:v>2.0311927816106583</c:v>
                  </c:pt>
                  <c:pt idx="6">
                    <c:v>1.4549828433872223</c:v>
                  </c:pt>
                  <c:pt idx="7">
                    <c:v>0.77786128168973123</c:v>
                  </c:pt>
                  <c:pt idx="8">
                    <c:v>0.91588376359154877</c:v>
                  </c:pt>
                  <c:pt idx="9">
                    <c:v>0.71995565339458667</c:v>
                  </c:pt>
                </c:numCache>
              </c:numRef>
            </c:plus>
            <c:minus>
              <c:numRef>
                <c:f>'Survivalexp results'!$Q$57:$Z$57</c:f>
                <c:numCache>
                  <c:formatCode>General</c:formatCode>
                  <c:ptCount val="10"/>
                  <c:pt idx="0">
                    <c:v>55.566606629705348</c:v>
                  </c:pt>
                  <c:pt idx="1">
                    <c:v>43.954869093080006</c:v>
                  </c:pt>
                  <c:pt idx="2">
                    <c:v>10.717721874464916</c:v>
                  </c:pt>
                  <c:pt idx="3">
                    <c:v>7.1396268371853493</c:v>
                  </c:pt>
                  <c:pt idx="4">
                    <c:v>0</c:v>
                  </c:pt>
                  <c:pt idx="5">
                    <c:v>2.0311927816106583</c:v>
                  </c:pt>
                  <c:pt idx="6">
                    <c:v>1.4549828433872223</c:v>
                  </c:pt>
                  <c:pt idx="7">
                    <c:v>0.77786128168973123</c:v>
                  </c:pt>
                  <c:pt idx="8">
                    <c:v>0.91588376359154877</c:v>
                  </c:pt>
                  <c:pt idx="9">
                    <c:v>0.71995565339458667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results'!$E$57:$N$57</c:f>
              <c:numCache>
                <c:formatCode>General</c:formatCode>
                <c:ptCount val="10"/>
                <c:pt idx="0">
                  <c:v>74.77064220183486</c:v>
                </c:pt>
                <c:pt idx="1">
                  <c:v>100</c:v>
                </c:pt>
                <c:pt idx="2">
                  <c:v>15.688073394495413</c:v>
                </c:pt>
                <c:pt idx="3">
                  <c:v>13.165137614678901</c:v>
                </c:pt>
                <c:pt idx="4">
                  <c:v>20.068807339449542</c:v>
                </c:pt>
                <c:pt idx="5">
                  <c:v>6.2018348623853212</c:v>
                </c:pt>
                <c:pt idx="6">
                  <c:v>3.3715596330275233</c:v>
                </c:pt>
                <c:pt idx="7">
                  <c:v>1.6605504587155966</c:v>
                </c:pt>
                <c:pt idx="8">
                  <c:v>1.7935779816513757</c:v>
                </c:pt>
                <c:pt idx="9">
                  <c:v>0.93119266055045868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C9-4A04-B764-568E82D87DA7}"/>
            </c:ext>
          </c:extLst>
        </c:ser>
        <c:ser>
          <c:idx val="5"/>
          <c:order val="5"/>
          <c:tx>
            <c:v>KT2440 pS2213 ackA p+3</c:v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ysDash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results'!$Q$58:$Z$58</c:f>
                <c:numCache>
                  <c:formatCode>General</c:formatCode>
                  <c:ptCount val="10"/>
                  <c:pt idx="0">
                    <c:v>57.94310678978043</c:v>
                  </c:pt>
                  <c:pt idx="1">
                    <c:v>37.505618375770503</c:v>
                  </c:pt>
                  <c:pt idx="2">
                    <c:v>6.1212148696955397</c:v>
                  </c:pt>
                  <c:pt idx="3">
                    <c:v>4.0517449501779446</c:v>
                  </c:pt>
                  <c:pt idx="4">
                    <c:v>1.1517423636427466</c:v>
                  </c:pt>
                  <c:pt idx="5">
                    <c:v>1.2577028646133785</c:v>
                  </c:pt>
                  <c:pt idx="6">
                    <c:v>1.8752531298356814</c:v>
                  </c:pt>
                  <c:pt idx="7">
                    <c:v>0.24250505765365463</c:v>
                  </c:pt>
                  <c:pt idx="8">
                    <c:v>9.9490577827474752E-2</c:v>
                  </c:pt>
                  <c:pt idx="9">
                    <c:v>0.10416417455569124</c:v>
                  </c:pt>
                </c:numCache>
              </c:numRef>
            </c:plus>
            <c:minus>
              <c:numRef>
                <c:f>'Survivalexp results'!$Q$58:$Z$58</c:f>
                <c:numCache>
                  <c:formatCode>General</c:formatCode>
                  <c:ptCount val="10"/>
                  <c:pt idx="0">
                    <c:v>57.94310678978043</c:v>
                  </c:pt>
                  <c:pt idx="1">
                    <c:v>37.505618375770503</c:v>
                  </c:pt>
                  <c:pt idx="2">
                    <c:v>6.1212148696955397</c:v>
                  </c:pt>
                  <c:pt idx="3">
                    <c:v>4.0517449501779446</c:v>
                  </c:pt>
                  <c:pt idx="4">
                    <c:v>1.1517423636427466</c:v>
                  </c:pt>
                  <c:pt idx="5">
                    <c:v>1.2577028646133785</c:v>
                  </c:pt>
                  <c:pt idx="6">
                    <c:v>1.8752531298356814</c:v>
                  </c:pt>
                  <c:pt idx="7">
                    <c:v>0.24250505765365463</c:v>
                  </c:pt>
                  <c:pt idx="8">
                    <c:v>9.9490577827474752E-2</c:v>
                  </c:pt>
                  <c:pt idx="9">
                    <c:v>0.10416417455569124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results'!$E$58:$N$58</c:f>
              <c:numCache>
                <c:formatCode>General</c:formatCode>
                <c:ptCount val="10"/>
                <c:pt idx="0">
                  <c:v>109.98908296943233</c:v>
                </c:pt>
                <c:pt idx="1">
                  <c:v>100</c:v>
                </c:pt>
                <c:pt idx="2">
                  <c:v>27.871179039301307</c:v>
                </c:pt>
                <c:pt idx="3">
                  <c:v>10.895196506550219</c:v>
                </c:pt>
                <c:pt idx="4">
                  <c:v>4.1814956331877733</c:v>
                </c:pt>
                <c:pt idx="5">
                  <c:v>2.2925764192139737</c:v>
                </c:pt>
                <c:pt idx="6">
                  <c:v>1.6222707423580784</c:v>
                </c:pt>
                <c:pt idx="7">
                  <c:v>0.54148471615720539</c:v>
                </c:pt>
                <c:pt idx="8">
                  <c:v>0.41266375545851536</c:v>
                </c:pt>
                <c:pt idx="9">
                  <c:v>0.32860262008733621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C9-4A04-B764-568E82D87DA7}"/>
            </c:ext>
          </c:extLst>
        </c:ser>
        <c:ser>
          <c:idx val="6"/>
          <c:order val="6"/>
          <c:tx>
            <c:v>KT2440 pS2213 ackA-(pyrK pyrD B)-(nrdD-nrdG) p+0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results'!$Q$59:$Z$59</c:f>
                <c:numCache>
                  <c:formatCode>General</c:formatCode>
                  <c:ptCount val="10"/>
                  <c:pt idx="0">
                    <c:v>34.783375066139364</c:v>
                  </c:pt>
                  <c:pt idx="1">
                    <c:v>102.16493638640658</c:v>
                  </c:pt>
                  <c:pt idx="2">
                    <c:v>8.1737370938766301</c:v>
                  </c:pt>
                  <c:pt idx="3">
                    <c:v>5.8787194136455581</c:v>
                  </c:pt>
                  <c:pt idx="4">
                    <c:v>0.31650279761495165</c:v>
                  </c:pt>
                  <c:pt idx="5">
                    <c:v>0.42856279335521863</c:v>
                  </c:pt>
                  <c:pt idx="6">
                    <c:v>0.71447368216609841</c:v>
                  </c:pt>
                  <c:pt idx="7">
                    <c:v>0.40519013293448103</c:v>
                  </c:pt>
                  <c:pt idx="8">
                    <c:v>0.46391851601597783</c:v>
                  </c:pt>
                  <c:pt idx="9">
                    <c:v>0.44613672961359907</c:v>
                  </c:pt>
                </c:numCache>
              </c:numRef>
            </c:plus>
            <c:minus>
              <c:numRef>
                <c:f>'Survivalexp results'!$Q$59:$Z$59</c:f>
                <c:numCache>
                  <c:formatCode>General</c:formatCode>
                  <c:ptCount val="10"/>
                  <c:pt idx="0">
                    <c:v>34.783375066139364</c:v>
                  </c:pt>
                  <c:pt idx="1">
                    <c:v>102.16493638640658</c:v>
                  </c:pt>
                  <c:pt idx="2">
                    <c:v>8.1737370938766301</c:v>
                  </c:pt>
                  <c:pt idx="3">
                    <c:v>5.8787194136455581</c:v>
                  </c:pt>
                  <c:pt idx="4">
                    <c:v>0.31650279761495165</c:v>
                  </c:pt>
                  <c:pt idx="5">
                    <c:v>0.42856279335521863</c:v>
                  </c:pt>
                  <c:pt idx="6">
                    <c:v>0.71447368216609841</c:v>
                  </c:pt>
                  <c:pt idx="7">
                    <c:v>0.40519013293448103</c:v>
                  </c:pt>
                  <c:pt idx="8">
                    <c:v>0.46391851601597783</c:v>
                  </c:pt>
                  <c:pt idx="9">
                    <c:v>0.44613672961359907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results'!$E$59:$N$59</c:f>
              <c:numCache>
                <c:formatCode>General</c:formatCode>
                <c:ptCount val="10"/>
                <c:pt idx="0">
                  <c:v>60.711793440334958</c:v>
                </c:pt>
                <c:pt idx="1">
                  <c:v>100</c:v>
                </c:pt>
                <c:pt idx="2">
                  <c:v>19.09281228192603</c:v>
                </c:pt>
                <c:pt idx="3">
                  <c:v>14.863921842288905</c:v>
                </c:pt>
                <c:pt idx="4">
                  <c:v>4.1372993719469644</c:v>
                </c:pt>
                <c:pt idx="5">
                  <c:v>2.5200628053035592</c:v>
                </c:pt>
                <c:pt idx="6">
                  <c:v>1.6517794836008375</c:v>
                </c:pt>
                <c:pt idx="7">
                  <c:v>0.8667131891137474</c:v>
                </c:pt>
                <c:pt idx="8">
                  <c:v>0.79134682484298691</c:v>
                </c:pt>
                <c:pt idx="9">
                  <c:v>0.49616189811584099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C9-4A04-B764-568E82D87DA7}"/>
            </c:ext>
          </c:extLst>
        </c:ser>
        <c:ser>
          <c:idx val="7"/>
          <c:order val="7"/>
          <c:tx>
            <c:v>KT2440 pS2213 ackA-(pyrK pyrD B)-(nrdD-nrdG) p+3</c:v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ysDash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'Survivalexp results'!$Q$60:$Z$60</c:f>
                <c:numCache>
                  <c:formatCode>General</c:formatCode>
                  <c:ptCount val="10"/>
                  <c:pt idx="0">
                    <c:v>64.209921706576793</c:v>
                  </c:pt>
                  <c:pt idx="1">
                    <c:v>22.646505437480531</c:v>
                  </c:pt>
                  <c:pt idx="2">
                    <c:v>5.9894437212554337</c:v>
                  </c:pt>
                  <c:pt idx="3">
                    <c:v>3.368939194572155</c:v>
                  </c:pt>
                  <c:pt idx="4">
                    <c:v>10.603623828494877</c:v>
                  </c:pt>
                  <c:pt idx="5">
                    <c:v>0.2510419798170605</c:v>
                  </c:pt>
                  <c:pt idx="6">
                    <c:v>0.60201025380325646</c:v>
                  </c:pt>
                  <c:pt idx="7">
                    <c:v>1.9594725397260069</c:v>
                  </c:pt>
                  <c:pt idx="8">
                    <c:v>0.82467666649483329</c:v>
                  </c:pt>
                  <c:pt idx="9">
                    <c:v>0.89957403309497264</c:v>
                  </c:pt>
                </c:numCache>
              </c:numRef>
            </c:plus>
            <c:minus>
              <c:numRef>
                <c:f>'Survivalexp results'!$Q$60:$Z$60</c:f>
                <c:numCache>
                  <c:formatCode>General</c:formatCode>
                  <c:ptCount val="10"/>
                  <c:pt idx="0">
                    <c:v>64.209921706576793</c:v>
                  </c:pt>
                  <c:pt idx="1">
                    <c:v>22.646505437480531</c:v>
                  </c:pt>
                  <c:pt idx="2">
                    <c:v>5.9894437212554337</c:v>
                  </c:pt>
                  <c:pt idx="3">
                    <c:v>3.368939194572155</c:v>
                  </c:pt>
                  <c:pt idx="4">
                    <c:v>10.603623828494877</c:v>
                  </c:pt>
                  <c:pt idx="5">
                    <c:v>0.2510419798170605</c:v>
                  </c:pt>
                  <c:pt idx="6">
                    <c:v>0.60201025380325646</c:v>
                  </c:pt>
                  <c:pt idx="7">
                    <c:v>1.9594725397260069</c:v>
                  </c:pt>
                  <c:pt idx="8">
                    <c:v>0.82467666649483329</c:v>
                  </c:pt>
                  <c:pt idx="9">
                    <c:v>0.89957403309497264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'Survivalexp results'!$E$52:$N$52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'Survivalexp results'!$E$60:$N$60</c:f>
              <c:numCache>
                <c:formatCode>General</c:formatCode>
                <c:ptCount val="10"/>
                <c:pt idx="0">
                  <c:v>116.78420310296194</c:v>
                </c:pt>
                <c:pt idx="1">
                  <c:v>100</c:v>
                </c:pt>
                <c:pt idx="2">
                  <c:v>29.365303244005641</c:v>
                </c:pt>
                <c:pt idx="3">
                  <c:v>24.710860366713678</c:v>
                </c:pt>
                <c:pt idx="4">
                  <c:v>18.956276445698162</c:v>
                </c:pt>
                <c:pt idx="5">
                  <c:v>3.9266572637517627</c:v>
                </c:pt>
                <c:pt idx="6">
                  <c:v>4.4767277856135408</c:v>
                </c:pt>
                <c:pt idx="7">
                  <c:v>3.4365303244005636</c:v>
                </c:pt>
                <c:pt idx="8">
                  <c:v>2.5472496473906907</c:v>
                </c:pt>
                <c:pt idx="9">
                  <c:v>1.5655853314527501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C9-4A04-B764-568E82D87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2432"/>
        <c:axId val="102100992"/>
      </c:lineChart>
      <c:dateAx>
        <c:axId val="10208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2100992"/>
        <c:crosses val="autoZero"/>
        <c:auto val="0"/>
        <c:lblOffset val="100"/>
        <c:baseTimeUnit val="days"/>
      </c:dateAx>
      <c:valAx>
        <c:axId val="102100992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CFU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20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288236934633431"/>
          <c:y val="0.12327890791029934"/>
          <c:w val="0.15647944702046307"/>
          <c:h val="0.73788207353793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61</xdr:row>
      <xdr:rowOff>47625</xdr:rowOff>
    </xdr:from>
    <xdr:to>
      <xdr:col>19</xdr:col>
      <xdr:colOff>238125</xdr:colOff>
      <xdr:row>89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45"/>
  <sheetViews>
    <sheetView topLeftCell="L98" zoomScale="40" zoomScaleNormal="40" workbookViewId="0">
      <selection activeCell="Z138" sqref="Z138"/>
    </sheetView>
  </sheetViews>
  <sheetFormatPr defaultRowHeight="14.5" x14ac:dyDescent="0.35"/>
  <cols>
    <col min="1" max="1" width="8.7265625" style="21"/>
    <col min="2" max="2" width="11.81640625" style="22" customWidth="1"/>
    <col min="3" max="3" width="9.6328125" style="21" bestFit="1" customWidth="1"/>
    <col min="4" max="8" width="8.81640625" style="21" bestFit="1" customWidth="1"/>
    <col min="9" max="10" width="19.6328125" style="21" bestFit="1" customWidth="1"/>
    <col min="11" max="15" width="8.81640625" style="21" bestFit="1" customWidth="1"/>
    <col min="16" max="17" width="19.6328125" style="21" bestFit="1" customWidth="1"/>
    <col min="18" max="22" width="8.81640625" style="21" bestFit="1" customWidth="1"/>
    <col min="23" max="24" width="19.6328125" style="21" bestFit="1" customWidth="1"/>
    <col min="25" max="25" width="9.1796875" style="21" bestFit="1" customWidth="1"/>
    <col min="26" max="29" width="8.81640625" style="21" bestFit="1" customWidth="1"/>
    <col min="30" max="31" width="19.6328125" style="21" bestFit="1" customWidth="1"/>
    <col min="32" max="32" width="9.1796875" style="21" bestFit="1" customWidth="1"/>
    <col min="33" max="36" width="8.81640625" style="21" bestFit="1" customWidth="1"/>
    <col min="37" max="38" width="19.6328125" style="21" bestFit="1" customWidth="1"/>
    <col min="39" max="39" width="9.453125" style="21" bestFit="1" customWidth="1"/>
    <col min="40" max="43" width="8.81640625" style="21" bestFit="1" customWidth="1"/>
    <col min="44" max="45" width="19.6328125" style="21" bestFit="1" customWidth="1"/>
    <col min="46" max="46" width="9.453125" style="21" bestFit="1" customWidth="1"/>
    <col min="47" max="50" width="8.81640625" style="21" bestFit="1" customWidth="1"/>
    <col min="51" max="52" width="19.6328125" style="21" bestFit="1" customWidth="1"/>
    <col min="53" max="53" width="10.36328125" style="21" bestFit="1" customWidth="1"/>
    <col min="54" max="57" width="8.81640625" style="21" bestFit="1" customWidth="1"/>
    <col min="58" max="59" width="19.6328125" style="21" bestFit="1" customWidth="1"/>
    <col min="60" max="16384" width="8.7265625" style="21"/>
  </cols>
  <sheetData>
    <row r="1" spans="1:59" x14ac:dyDescent="0.35">
      <c r="A1" s="21" t="s">
        <v>0</v>
      </c>
      <c r="L1" s="23" t="s">
        <v>1</v>
      </c>
    </row>
    <row r="2" spans="1:59" x14ac:dyDescent="0.35">
      <c r="A2" s="21" t="s">
        <v>2</v>
      </c>
      <c r="C2" s="21" t="s">
        <v>3</v>
      </c>
      <c r="L2" s="24" t="s">
        <v>4</v>
      </c>
    </row>
    <row r="3" spans="1:59" x14ac:dyDescent="0.35">
      <c r="C3" s="21" t="s">
        <v>5</v>
      </c>
    </row>
    <row r="4" spans="1:59" x14ac:dyDescent="0.35">
      <c r="A4" s="21" t="s">
        <v>6</v>
      </c>
      <c r="C4" s="25">
        <v>42911</v>
      </c>
      <c r="D4" s="21" t="s">
        <v>7</v>
      </c>
      <c r="L4" s="22"/>
    </row>
    <row r="5" spans="1:59" x14ac:dyDescent="0.35">
      <c r="A5" s="21" t="s">
        <v>8</v>
      </c>
      <c r="C5" s="21">
        <v>3.5000000000000003E-2</v>
      </c>
      <c r="L5" s="22"/>
    </row>
    <row r="6" spans="1:59" x14ac:dyDescent="0.35">
      <c r="A6" s="21" t="s">
        <v>9</v>
      </c>
      <c r="C6" s="21" t="s">
        <v>10</v>
      </c>
      <c r="D6" s="21" t="s">
        <v>11</v>
      </c>
      <c r="E6" s="21" t="s">
        <v>12</v>
      </c>
      <c r="G6" s="21" t="s">
        <v>13</v>
      </c>
      <c r="I6" s="21" t="s">
        <v>14</v>
      </c>
    </row>
    <row r="7" spans="1:59" x14ac:dyDescent="0.35">
      <c r="E7" s="21" t="s">
        <v>15</v>
      </c>
      <c r="F7" s="21" t="s">
        <v>16</v>
      </c>
      <c r="G7" s="21" t="s">
        <v>15</v>
      </c>
      <c r="H7" s="21" t="s">
        <v>16</v>
      </c>
      <c r="I7" s="21" t="s">
        <v>15</v>
      </c>
      <c r="K7" s="21" t="s">
        <v>16</v>
      </c>
    </row>
    <row r="8" spans="1:59" x14ac:dyDescent="0.35">
      <c r="A8" s="21" t="s">
        <v>17</v>
      </c>
      <c r="B8" s="26">
        <v>42912</v>
      </c>
    </row>
    <row r="9" spans="1:59" x14ac:dyDescent="0.35">
      <c r="A9" s="21" t="s">
        <v>18</v>
      </c>
      <c r="B9" s="22" t="s">
        <v>19</v>
      </c>
      <c r="D9" s="21">
        <v>1</v>
      </c>
      <c r="I9" s="23" t="s">
        <v>20</v>
      </c>
      <c r="J9" s="23" t="s">
        <v>21</v>
      </c>
      <c r="K9" s="21">
        <f>10^-1</f>
        <v>0.1</v>
      </c>
      <c r="P9" s="23" t="s">
        <v>20</v>
      </c>
      <c r="Q9" s="23" t="s">
        <v>21</v>
      </c>
      <c r="R9" s="21">
        <f>10^-2</f>
        <v>0.01</v>
      </c>
      <c r="W9" s="23" t="s">
        <v>20</v>
      </c>
      <c r="X9" s="23" t="s">
        <v>21</v>
      </c>
      <c r="Y9" s="21">
        <f>10^-3</f>
        <v>1E-3</v>
      </c>
      <c r="AD9" s="23" t="s">
        <v>20</v>
      </c>
      <c r="AE9" s="23" t="s">
        <v>21</v>
      </c>
      <c r="AF9" s="27">
        <f>10^-4</f>
        <v>1E-4</v>
      </c>
      <c r="AK9" s="23" t="s">
        <v>20</v>
      </c>
      <c r="AL9" s="23" t="s">
        <v>21</v>
      </c>
      <c r="AM9" s="27">
        <f>10^-5</f>
        <v>1.0000000000000001E-5</v>
      </c>
      <c r="AR9" s="23" t="s">
        <v>20</v>
      </c>
      <c r="AS9" s="23" t="s">
        <v>21</v>
      </c>
      <c r="AT9" s="27">
        <f>10^-6</f>
        <v>9.9999999999999995E-7</v>
      </c>
      <c r="AY9" s="23" t="s">
        <v>20</v>
      </c>
      <c r="AZ9" s="23" t="s">
        <v>21</v>
      </c>
      <c r="BA9" s="27">
        <f>10^-7</f>
        <v>9.9999999999999995E-8</v>
      </c>
      <c r="BF9" s="23" t="s">
        <v>20</v>
      </c>
      <c r="BG9" s="23" t="s">
        <v>21</v>
      </c>
    </row>
    <row r="10" spans="1:59" x14ac:dyDescent="0.35">
      <c r="A10" s="21" t="s">
        <v>22</v>
      </c>
      <c r="B10" s="22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3">
        <f>AVERAGE(D10:H10)</f>
        <v>0</v>
      </c>
      <c r="J10" s="3">
        <f>STDEV(D10:H10)</f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3">
        <f>AVERAGE(K10:O10)</f>
        <v>0</v>
      </c>
      <c r="Q10" s="3">
        <f>STDEV(K10:O10)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3">
        <f>AVERAGE(R10:V10)</f>
        <v>0</v>
      </c>
      <c r="X10" s="3">
        <f>STDEV(R10:V10)</f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3">
        <f>AVERAGE(Y10:AC10)</f>
        <v>0</v>
      </c>
      <c r="AE10" s="3">
        <f>STDEV(Y10:AC10)</f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3">
        <f>AVERAGE(AF10:AJ10)</f>
        <v>0</v>
      </c>
      <c r="AL10" s="3">
        <f>STDEV(AF10:AJ10)</f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3">
        <f>AVERAGE(AM10:AQ10)</f>
        <v>0</v>
      </c>
      <c r="AS10" s="3">
        <f>STDEV(AM10:AQ10)</f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3">
        <f>AVERAGE(AT10:AX10)</f>
        <v>0</v>
      </c>
      <c r="AZ10" s="3">
        <f>STDEV(AT10:AX10)</f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3">
        <f>AVERAGE(BA10:BE10)</f>
        <v>0</v>
      </c>
      <c r="BG10" s="3">
        <f>STDEV(BA10:BE10)</f>
        <v>0</v>
      </c>
    </row>
    <row r="11" spans="1:59" x14ac:dyDescent="0.35">
      <c r="B11" s="22">
        <v>2</v>
      </c>
      <c r="D11" s="16" t="s">
        <v>23</v>
      </c>
      <c r="E11" s="16" t="s">
        <v>23</v>
      </c>
      <c r="F11" s="16" t="s">
        <v>23</v>
      </c>
      <c r="G11" s="16" t="s">
        <v>23</v>
      </c>
      <c r="H11" s="16" t="s">
        <v>23</v>
      </c>
      <c r="I11" s="3" t="e">
        <f t="shared" ref="I11:I47" si="0">AVERAGE(D11:H11)</f>
        <v>#DIV/0!</v>
      </c>
      <c r="J11" s="3" t="e">
        <f t="shared" ref="J11:J12" si="1">STDEV(D11:H11)</f>
        <v>#DIV/0!</v>
      </c>
      <c r="K11" s="16" t="s">
        <v>23</v>
      </c>
      <c r="L11" s="16" t="s">
        <v>23</v>
      </c>
      <c r="M11" s="16" t="s">
        <v>23</v>
      </c>
      <c r="N11" s="16" t="s">
        <v>23</v>
      </c>
      <c r="O11" s="16" t="s">
        <v>23</v>
      </c>
      <c r="P11" s="3" t="e">
        <f t="shared" ref="P11:P47" si="2">AVERAGE(K11:O11)</f>
        <v>#DIV/0!</v>
      </c>
      <c r="Q11" s="3" t="e">
        <f t="shared" ref="Q11:Q12" si="3">STDEV(K11:O11)</f>
        <v>#DIV/0!</v>
      </c>
      <c r="R11" s="16" t="s">
        <v>23</v>
      </c>
      <c r="S11" s="16" t="s">
        <v>23</v>
      </c>
      <c r="T11" s="16" t="s">
        <v>23</v>
      </c>
      <c r="U11" s="16" t="s">
        <v>23</v>
      </c>
      <c r="V11" s="16" t="s">
        <v>23</v>
      </c>
      <c r="W11" s="3" t="e">
        <f t="shared" ref="W11:W47" si="4">AVERAGE(R11:V11)</f>
        <v>#DIV/0!</v>
      </c>
      <c r="X11" s="3" t="e">
        <f t="shared" ref="X11:X12" si="5">STDEV(R11:V11)</f>
        <v>#DIV/0!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3">
        <f t="shared" ref="AD11:AD47" si="6">AVERAGE(Y11:AC11)</f>
        <v>0</v>
      </c>
      <c r="AE11" s="3">
        <f t="shared" ref="AE11:AE12" si="7">STDEV(Y11:AC11)</f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3">
        <f t="shared" ref="AK11:AK45" si="8">AVERAGE(AF11:AJ11)</f>
        <v>0</v>
      </c>
      <c r="AL11" s="3">
        <f t="shared" ref="AL11:AL12" si="9">STDEV(AF11:AJ11)</f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3">
        <f t="shared" ref="AR11:AR47" si="10">AVERAGE(AM11:AQ11)</f>
        <v>0</v>
      </c>
      <c r="AS11" s="3">
        <f t="shared" ref="AS11:AS12" si="11">STDEV(AM11:AQ11)</f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3">
        <f t="shared" ref="AY11:AY12" si="12">AVERAGE(AT11:AX11)</f>
        <v>0</v>
      </c>
      <c r="AZ11" s="3">
        <f t="shared" ref="AZ11:AZ12" si="13">STDEV(AT11:AX11)</f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3">
        <f t="shared" ref="BF11:BF12" si="14">AVERAGE(BA11:BE11)</f>
        <v>0</v>
      </c>
      <c r="BG11" s="3">
        <f t="shared" ref="BG11:BG12" si="15">STDEV(BA11:BE11)</f>
        <v>0</v>
      </c>
    </row>
    <row r="12" spans="1:59" x14ac:dyDescent="0.35">
      <c r="B12" s="22">
        <v>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3">
        <f t="shared" si="0"/>
        <v>0</v>
      </c>
      <c r="J12" s="3">
        <f t="shared" si="1"/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3">
        <f t="shared" si="2"/>
        <v>0</v>
      </c>
      <c r="Q12" s="3">
        <f t="shared" si="3"/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3">
        <f t="shared" si="4"/>
        <v>0</v>
      </c>
      <c r="X12" s="3">
        <f t="shared" si="5"/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3">
        <f t="shared" si="6"/>
        <v>0</v>
      </c>
      <c r="AE12" s="3">
        <f t="shared" si="7"/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3">
        <f t="shared" si="8"/>
        <v>0</v>
      </c>
      <c r="AL12" s="3">
        <f t="shared" si="9"/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3">
        <f t="shared" si="10"/>
        <v>0</v>
      </c>
      <c r="AS12" s="3">
        <f t="shared" si="11"/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3">
        <f t="shared" si="12"/>
        <v>0</v>
      </c>
      <c r="AZ12" s="3">
        <f t="shared" si="13"/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3">
        <f t="shared" si="14"/>
        <v>0</v>
      </c>
      <c r="BG12" s="3">
        <f t="shared" si="15"/>
        <v>0</v>
      </c>
    </row>
    <row r="13" spans="1:59" x14ac:dyDescent="0.35">
      <c r="D13" s="16"/>
      <c r="E13" s="16"/>
      <c r="F13" s="16"/>
      <c r="G13" s="16"/>
      <c r="H13" s="16"/>
      <c r="I13" s="28" t="e">
        <f>AVERAGE(I10:I12)</f>
        <v>#DIV/0!</v>
      </c>
      <c r="J13" s="28"/>
      <c r="K13" s="16"/>
      <c r="L13" s="16"/>
      <c r="M13" s="16"/>
      <c r="N13" s="16"/>
      <c r="O13" s="16"/>
      <c r="P13" s="28" t="e">
        <f>AVERAGE(P10:P12)</f>
        <v>#DIV/0!</v>
      </c>
      <c r="Q13" s="28"/>
      <c r="R13" s="16"/>
      <c r="S13" s="16"/>
      <c r="T13" s="16"/>
      <c r="U13" s="16"/>
      <c r="V13" s="16"/>
      <c r="W13" s="28" t="e">
        <f>AVERAGE(W10:W12)</f>
        <v>#DIV/0!</v>
      </c>
      <c r="X13" s="28"/>
      <c r="Y13" s="16"/>
      <c r="Z13" s="16"/>
      <c r="AA13" s="16"/>
      <c r="AB13" s="16"/>
      <c r="AC13" s="16"/>
      <c r="AD13" s="28">
        <f>AVERAGE(AD10:AD12)</f>
        <v>0</v>
      </c>
      <c r="AE13" s="28"/>
      <c r="AF13" s="16"/>
      <c r="AG13" s="16"/>
      <c r="AH13" s="16"/>
      <c r="AI13" s="16"/>
      <c r="AJ13" s="16"/>
      <c r="AK13" s="28">
        <f>AVERAGE(AK10:AK12)</f>
        <v>0</v>
      </c>
      <c r="AL13" s="28"/>
      <c r="AM13" s="16"/>
      <c r="AN13" s="16"/>
      <c r="AO13" s="16"/>
      <c r="AP13" s="16"/>
      <c r="AQ13" s="16"/>
      <c r="AR13" s="28">
        <f>AVERAGE(AR10:AR12)</f>
        <v>0</v>
      </c>
      <c r="AS13" s="28"/>
      <c r="AT13" s="16"/>
      <c r="AU13" s="16"/>
      <c r="AV13" s="16"/>
      <c r="AW13" s="16"/>
      <c r="AX13" s="16"/>
      <c r="AY13" s="28">
        <f>AVERAGE(AY10:AY12)</f>
        <v>0</v>
      </c>
      <c r="AZ13" s="28"/>
      <c r="BA13" s="16"/>
      <c r="BB13" s="16"/>
      <c r="BC13" s="16"/>
      <c r="BD13" s="16"/>
      <c r="BE13" s="16"/>
      <c r="BF13" s="28">
        <f>AVERAGE(BF10:BF12)</f>
        <v>0</v>
      </c>
      <c r="BG13" s="28"/>
    </row>
    <row r="14" spans="1:59" x14ac:dyDescent="0.35">
      <c r="D14" s="16"/>
      <c r="E14" s="16"/>
      <c r="F14" s="16"/>
      <c r="G14" s="16"/>
      <c r="H14" s="16"/>
      <c r="I14" s="28" t="e">
        <f>1/3*(SUM(J10:J12))</f>
        <v>#DIV/0!</v>
      </c>
      <c r="J14" s="28"/>
      <c r="K14" s="16"/>
      <c r="L14" s="16"/>
      <c r="M14" s="16"/>
      <c r="N14" s="16"/>
      <c r="O14" s="16"/>
      <c r="P14" s="28" t="e">
        <f>SUM(Q10:Q12)</f>
        <v>#DIV/0!</v>
      </c>
      <c r="Q14" s="28"/>
      <c r="R14" s="16"/>
      <c r="S14" s="16"/>
      <c r="T14" s="16"/>
      <c r="U14" s="16"/>
      <c r="V14" s="16"/>
      <c r="W14" s="28" t="e">
        <f>SUM(X10:X12)</f>
        <v>#DIV/0!</v>
      </c>
      <c r="X14" s="28"/>
      <c r="Y14" s="16"/>
      <c r="Z14" s="16"/>
      <c r="AA14" s="16"/>
      <c r="AB14" s="16"/>
      <c r="AC14" s="16"/>
      <c r="AD14" s="28">
        <f>SUM(AE10:AE12)</f>
        <v>0</v>
      </c>
      <c r="AE14" s="28"/>
      <c r="AF14" s="16"/>
      <c r="AG14" s="16"/>
      <c r="AH14" s="16"/>
      <c r="AI14" s="16"/>
      <c r="AJ14" s="16"/>
      <c r="AK14" s="28">
        <f>SUM(AL10:AL12)</f>
        <v>0</v>
      </c>
      <c r="AL14" s="28"/>
      <c r="AM14" s="16"/>
      <c r="AN14" s="16"/>
      <c r="AO14" s="16"/>
      <c r="AP14" s="16"/>
      <c r="AQ14" s="16"/>
      <c r="AR14" s="28">
        <f>SUM(AS10:AS12)</f>
        <v>0</v>
      </c>
      <c r="AS14" s="28"/>
      <c r="AT14" s="16"/>
      <c r="AU14" s="16"/>
      <c r="AV14" s="16"/>
      <c r="AW14" s="16"/>
      <c r="AX14" s="16"/>
      <c r="AY14" s="28">
        <f>SUM(AZ10:AZ12)</f>
        <v>0</v>
      </c>
      <c r="AZ14" s="28"/>
      <c r="BA14" s="16"/>
      <c r="BB14" s="16"/>
      <c r="BC14" s="16"/>
      <c r="BD14" s="16"/>
      <c r="BE14" s="16"/>
      <c r="BF14" s="28">
        <f>SUM(BG10:BG12)</f>
        <v>0</v>
      </c>
      <c r="BG14" s="28"/>
    </row>
    <row r="15" spans="1:59" x14ac:dyDescent="0.35">
      <c r="A15" s="21" t="s">
        <v>24</v>
      </c>
      <c r="B15" s="22">
        <v>1</v>
      </c>
      <c r="D15" s="16" t="s">
        <v>23</v>
      </c>
      <c r="E15" s="16" t="s">
        <v>23</v>
      </c>
      <c r="F15" s="16" t="s">
        <v>23</v>
      </c>
      <c r="G15" s="16" t="s">
        <v>23</v>
      </c>
      <c r="H15" s="16" t="s">
        <v>23</v>
      </c>
      <c r="I15" s="3" t="e">
        <f>AVERAGE(D15:H15)</f>
        <v>#DIV/0!</v>
      </c>
      <c r="J15" s="3" t="e">
        <f>STDEV(D15:H15)</f>
        <v>#DIV/0!</v>
      </c>
      <c r="K15" s="16" t="s">
        <v>23</v>
      </c>
      <c r="L15" s="16" t="s">
        <v>23</v>
      </c>
      <c r="M15" s="16" t="s">
        <v>23</v>
      </c>
      <c r="N15" s="16" t="s">
        <v>23</v>
      </c>
      <c r="O15" s="16" t="s">
        <v>23</v>
      </c>
      <c r="P15" s="3" t="e">
        <f t="shared" si="2"/>
        <v>#DIV/0!</v>
      </c>
      <c r="Q15" s="3" t="e">
        <f>STDEV(K15:O15)</f>
        <v>#DIV/0!</v>
      </c>
      <c r="R15" s="16" t="s">
        <v>23</v>
      </c>
      <c r="S15" s="16" t="s">
        <v>23</v>
      </c>
      <c r="T15" s="16" t="s">
        <v>23</v>
      </c>
      <c r="U15" s="16" t="s">
        <v>23</v>
      </c>
      <c r="V15" s="16" t="s">
        <v>23</v>
      </c>
      <c r="W15" s="3" t="e">
        <f t="shared" si="4"/>
        <v>#DIV/0!</v>
      </c>
      <c r="X15" s="3" t="e">
        <f>STDEV(R15:V15)</f>
        <v>#DIV/0!</v>
      </c>
      <c r="Y15" s="16" t="s">
        <v>23</v>
      </c>
      <c r="Z15" s="16" t="s">
        <v>23</v>
      </c>
      <c r="AA15" s="16" t="s">
        <v>23</v>
      </c>
      <c r="AB15" s="16" t="s">
        <v>23</v>
      </c>
      <c r="AC15" s="16" t="s">
        <v>23</v>
      </c>
      <c r="AD15" s="3" t="e">
        <f t="shared" si="6"/>
        <v>#DIV/0!</v>
      </c>
      <c r="AE15" s="3" t="e">
        <f>STDEV(Y15:AC15)</f>
        <v>#DIV/0!</v>
      </c>
      <c r="AF15" s="16" t="s">
        <v>23</v>
      </c>
      <c r="AG15" s="16" t="s">
        <v>23</v>
      </c>
      <c r="AH15" s="16" t="s">
        <v>23</v>
      </c>
      <c r="AI15" s="16" t="s">
        <v>23</v>
      </c>
      <c r="AJ15" s="16" t="s">
        <v>23</v>
      </c>
      <c r="AK15" s="3" t="e">
        <f t="shared" si="8"/>
        <v>#DIV/0!</v>
      </c>
      <c r="AL15" s="3" t="e">
        <f>STDEV(AF15:AJ15)</f>
        <v>#DIV/0!</v>
      </c>
      <c r="AM15" s="16">
        <v>22</v>
      </c>
      <c r="AN15" s="16">
        <v>37</v>
      </c>
      <c r="AO15" s="16">
        <v>16</v>
      </c>
      <c r="AP15" s="16">
        <v>26</v>
      </c>
      <c r="AQ15" s="16">
        <v>17</v>
      </c>
      <c r="AR15" s="3">
        <f t="shared" si="10"/>
        <v>23.6</v>
      </c>
      <c r="AS15" s="3">
        <f>STDEV(AM15:AQ15)</f>
        <v>8.5029406677925223</v>
      </c>
      <c r="AT15" s="16">
        <v>1</v>
      </c>
      <c r="AU15" s="16">
        <v>2</v>
      </c>
      <c r="AV15" s="16">
        <v>0</v>
      </c>
      <c r="AW15" s="16">
        <v>2</v>
      </c>
      <c r="AX15" s="16">
        <v>3</v>
      </c>
      <c r="AY15" s="3">
        <f t="shared" ref="AY15:AY17" si="16">AVERAGE(AT15:AX15)</f>
        <v>1.6</v>
      </c>
      <c r="AZ15" s="3">
        <f>STDEV(AT15:AX15)</f>
        <v>1.1401754250991378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3">
        <f t="shared" ref="BF15:BF17" si="17">AVERAGE(BA15:BE15)</f>
        <v>0</v>
      </c>
      <c r="BG15" s="3">
        <f>STDEV(BA15:BE15)</f>
        <v>0</v>
      </c>
    </row>
    <row r="16" spans="1:59" x14ac:dyDescent="0.35">
      <c r="B16" s="22">
        <v>2</v>
      </c>
      <c r="D16" s="16" t="s">
        <v>23</v>
      </c>
      <c r="E16" s="16" t="s">
        <v>23</v>
      </c>
      <c r="F16" s="16" t="s">
        <v>23</v>
      </c>
      <c r="G16" s="16" t="s">
        <v>23</v>
      </c>
      <c r="H16" s="16" t="s">
        <v>23</v>
      </c>
      <c r="I16" s="3" t="e">
        <f t="shared" si="0"/>
        <v>#DIV/0!</v>
      </c>
      <c r="J16" s="3" t="e">
        <f t="shared" ref="J16:J17" si="18">STDEV(D16:H16)</f>
        <v>#DIV/0!</v>
      </c>
      <c r="K16" s="16" t="s">
        <v>23</v>
      </c>
      <c r="L16" s="16" t="s">
        <v>23</v>
      </c>
      <c r="M16" s="16" t="s">
        <v>23</v>
      </c>
      <c r="N16" s="16" t="s">
        <v>23</v>
      </c>
      <c r="O16" s="16" t="s">
        <v>23</v>
      </c>
      <c r="P16" s="3" t="e">
        <f t="shared" si="2"/>
        <v>#DIV/0!</v>
      </c>
      <c r="Q16" s="3" t="e">
        <f t="shared" ref="Q16:Q17" si="19">STDEV(K16:O16)</f>
        <v>#DIV/0!</v>
      </c>
      <c r="R16" s="16" t="s">
        <v>23</v>
      </c>
      <c r="S16" s="16" t="s">
        <v>23</v>
      </c>
      <c r="T16" s="16" t="s">
        <v>23</v>
      </c>
      <c r="U16" s="16" t="s">
        <v>23</v>
      </c>
      <c r="V16" s="16" t="s">
        <v>23</v>
      </c>
      <c r="W16" s="3" t="e">
        <f t="shared" si="4"/>
        <v>#DIV/0!</v>
      </c>
      <c r="X16" s="3" t="e">
        <f t="shared" ref="X16:X17" si="20">STDEV(R16:V16)</f>
        <v>#DIV/0!</v>
      </c>
      <c r="Y16" s="16" t="s">
        <v>23</v>
      </c>
      <c r="Z16" s="16" t="s">
        <v>23</v>
      </c>
      <c r="AA16" s="16" t="s">
        <v>23</v>
      </c>
      <c r="AB16" s="16" t="s">
        <v>23</v>
      </c>
      <c r="AC16" s="16" t="s">
        <v>23</v>
      </c>
      <c r="AD16" s="3" t="e">
        <f t="shared" si="6"/>
        <v>#DIV/0!</v>
      </c>
      <c r="AE16" s="3" t="e">
        <f t="shared" ref="AE16:AE17" si="21">STDEV(Y16:AC16)</f>
        <v>#DIV/0!</v>
      </c>
      <c r="AF16" s="16" t="s">
        <v>23</v>
      </c>
      <c r="AG16" s="16" t="s">
        <v>23</v>
      </c>
      <c r="AH16" s="16" t="s">
        <v>23</v>
      </c>
      <c r="AI16" s="16" t="s">
        <v>23</v>
      </c>
      <c r="AJ16" s="16" t="s">
        <v>23</v>
      </c>
      <c r="AK16" s="3" t="e">
        <f t="shared" si="8"/>
        <v>#DIV/0!</v>
      </c>
      <c r="AL16" s="3" t="e">
        <f t="shared" ref="AL16:AL17" si="22">STDEV(AF16:AJ16)</f>
        <v>#DIV/0!</v>
      </c>
      <c r="AM16" s="16">
        <v>17</v>
      </c>
      <c r="AN16" s="16">
        <v>14</v>
      </c>
      <c r="AO16" s="16">
        <v>16</v>
      </c>
      <c r="AP16" s="16">
        <v>20</v>
      </c>
      <c r="AQ16" s="16">
        <v>14</v>
      </c>
      <c r="AR16" s="3">
        <f t="shared" si="10"/>
        <v>16.2</v>
      </c>
      <c r="AS16" s="3">
        <f t="shared" ref="AS16:AS17" si="23">STDEV(AM16:AQ16)</f>
        <v>2.4899799195977441</v>
      </c>
      <c r="AT16" s="16">
        <v>3</v>
      </c>
      <c r="AU16" s="16">
        <v>1</v>
      </c>
      <c r="AV16" s="16">
        <v>2</v>
      </c>
      <c r="AW16" s="16">
        <v>1</v>
      </c>
      <c r="AX16" s="16">
        <v>2</v>
      </c>
      <c r="AY16" s="3">
        <f t="shared" si="16"/>
        <v>1.8</v>
      </c>
      <c r="AZ16" s="3">
        <f t="shared" ref="AZ16:AZ17" si="24">STDEV(AT16:AX16)</f>
        <v>0.83666002653407567</v>
      </c>
      <c r="BA16" s="16">
        <v>1</v>
      </c>
      <c r="BB16" s="16">
        <v>1</v>
      </c>
      <c r="BC16" s="16">
        <v>1</v>
      </c>
      <c r="BD16" s="16">
        <v>1</v>
      </c>
      <c r="BE16" s="16">
        <v>0</v>
      </c>
      <c r="BF16" s="3">
        <f t="shared" si="17"/>
        <v>0.8</v>
      </c>
      <c r="BG16" s="3">
        <f t="shared" ref="BG16:BG17" si="25">STDEV(BA16:BE16)</f>
        <v>0.44721359549995787</v>
      </c>
    </row>
    <row r="17" spans="1:59" x14ac:dyDescent="0.35">
      <c r="B17" s="22">
        <v>3</v>
      </c>
      <c r="D17" s="16" t="s">
        <v>23</v>
      </c>
      <c r="E17" s="16" t="s">
        <v>23</v>
      </c>
      <c r="F17" s="16" t="s">
        <v>23</v>
      </c>
      <c r="G17" s="16" t="s">
        <v>23</v>
      </c>
      <c r="H17" s="16" t="s">
        <v>23</v>
      </c>
      <c r="I17" s="3" t="e">
        <f t="shared" si="0"/>
        <v>#DIV/0!</v>
      </c>
      <c r="J17" s="3" t="e">
        <f t="shared" si="18"/>
        <v>#DIV/0!</v>
      </c>
      <c r="K17" s="16" t="s">
        <v>23</v>
      </c>
      <c r="L17" s="16" t="s">
        <v>23</v>
      </c>
      <c r="M17" s="16" t="s">
        <v>23</v>
      </c>
      <c r="N17" s="16" t="s">
        <v>23</v>
      </c>
      <c r="O17" s="16" t="s">
        <v>23</v>
      </c>
      <c r="P17" s="3" t="e">
        <f t="shared" si="2"/>
        <v>#DIV/0!</v>
      </c>
      <c r="Q17" s="3" t="e">
        <f t="shared" si="19"/>
        <v>#DIV/0!</v>
      </c>
      <c r="R17" s="16" t="s">
        <v>23</v>
      </c>
      <c r="S17" s="16" t="s">
        <v>23</v>
      </c>
      <c r="T17" s="16" t="s">
        <v>23</v>
      </c>
      <c r="U17" s="16" t="s">
        <v>23</v>
      </c>
      <c r="V17" s="16" t="s">
        <v>23</v>
      </c>
      <c r="W17" s="3" t="e">
        <f t="shared" si="4"/>
        <v>#DIV/0!</v>
      </c>
      <c r="X17" s="3" t="e">
        <f t="shared" si="20"/>
        <v>#DIV/0!</v>
      </c>
      <c r="Y17" s="16" t="s">
        <v>23</v>
      </c>
      <c r="Z17" s="16" t="s">
        <v>23</v>
      </c>
      <c r="AA17" s="16" t="s">
        <v>23</v>
      </c>
      <c r="AB17" s="16" t="s">
        <v>23</v>
      </c>
      <c r="AC17" s="16" t="s">
        <v>23</v>
      </c>
      <c r="AD17" s="3" t="e">
        <f t="shared" si="6"/>
        <v>#DIV/0!</v>
      </c>
      <c r="AE17" s="3" t="e">
        <f t="shared" si="21"/>
        <v>#DIV/0!</v>
      </c>
      <c r="AF17" s="16" t="s">
        <v>23</v>
      </c>
      <c r="AG17" s="16" t="s">
        <v>23</v>
      </c>
      <c r="AH17" s="16" t="s">
        <v>23</v>
      </c>
      <c r="AI17" s="16" t="s">
        <v>23</v>
      </c>
      <c r="AJ17" s="16" t="s">
        <v>23</v>
      </c>
      <c r="AK17" s="3" t="e">
        <f t="shared" si="8"/>
        <v>#DIV/0!</v>
      </c>
      <c r="AL17" s="3" t="e">
        <f t="shared" si="22"/>
        <v>#DIV/0!</v>
      </c>
      <c r="AM17" s="16">
        <v>20</v>
      </c>
      <c r="AN17" s="16">
        <v>15</v>
      </c>
      <c r="AO17" s="16">
        <v>24</v>
      </c>
      <c r="AP17" s="16" t="s">
        <v>23</v>
      </c>
      <c r="AQ17" s="16">
        <v>15</v>
      </c>
      <c r="AR17" s="3">
        <f t="shared" si="10"/>
        <v>18.5</v>
      </c>
      <c r="AS17" s="3">
        <f t="shared" si="23"/>
        <v>4.358898943540674</v>
      </c>
      <c r="AT17" s="16">
        <v>2</v>
      </c>
      <c r="AU17" s="16">
        <v>2</v>
      </c>
      <c r="AV17" s="16">
        <v>2</v>
      </c>
      <c r="AW17" s="16">
        <v>2</v>
      </c>
      <c r="AX17" s="16">
        <v>1</v>
      </c>
      <c r="AY17" s="3">
        <f t="shared" si="16"/>
        <v>1.8</v>
      </c>
      <c r="AZ17" s="3">
        <f t="shared" si="24"/>
        <v>0.44721359549995815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3">
        <f t="shared" si="17"/>
        <v>0</v>
      </c>
      <c r="BG17" s="3">
        <f t="shared" si="25"/>
        <v>0</v>
      </c>
    </row>
    <row r="18" spans="1:59" x14ac:dyDescent="0.35">
      <c r="A18" s="24" t="s">
        <v>25</v>
      </c>
      <c r="D18" s="16"/>
      <c r="E18" s="16"/>
      <c r="F18" s="16"/>
      <c r="G18" s="16"/>
      <c r="H18" s="16"/>
      <c r="I18" s="28" t="e">
        <f>AVERAGE(I15:I17)</f>
        <v>#DIV/0!</v>
      </c>
      <c r="J18" s="28"/>
      <c r="K18" s="16"/>
      <c r="L18" s="16"/>
      <c r="M18" s="16"/>
      <c r="N18" s="16"/>
      <c r="O18" s="16"/>
      <c r="P18" s="28" t="e">
        <f>AVERAGE(P15:P17)</f>
        <v>#DIV/0!</v>
      </c>
      <c r="Q18" s="28"/>
      <c r="R18" s="16"/>
      <c r="S18" s="16"/>
      <c r="T18" s="16"/>
      <c r="U18" s="16"/>
      <c r="V18" s="16"/>
      <c r="W18" s="28" t="e">
        <f>AVERAGE(W15:W17)</f>
        <v>#DIV/0!</v>
      </c>
      <c r="X18" s="28"/>
      <c r="Y18" s="16"/>
      <c r="Z18" s="16"/>
      <c r="AA18" s="16"/>
      <c r="AB18" s="16"/>
      <c r="AC18" s="16"/>
      <c r="AD18" s="28" t="e">
        <f>AVERAGE(AD15:AD17)</f>
        <v>#DIV/0!</v>
      </c>
      <c r="AE18" s="28"/>
      <c r="AF18" s="16"/>
      <c r="AG18" s="16"/>
      <c r="AH18" s="16"/>
      <c r="AI18" s="16"/>
      <c r="AJ18" s="16"/>
      <c r="AK18" s="28" t="e">
        <f>AVERAGE(AK15:AK17)</f>
        <v>#DIV/0!</v>
      </c>
      <c r="AL18" s="28"/>
      <c r="AM18" s="16"/>
      <c r="AN18" s="16"/>
      <c r="AO18" s="16"/>
      <c r="AP18" s="16"/>
      <c r="AQ18" s="16"/>
      <c r="AR18" s="28">
        <f>AVERAGE(AR15:AR17)</f>
        <v>19.433333333333334</v>
      </c>
      <c r="AS18" s="28"/>
      <c r="AT18" s="16"/>
      <c r="AU18" s="16"/>
      <c r="AV18" s="16"/>
      <c r="AW18" s="16"/>
      <c r="AX18" s="16"/>
      <c r="AY18" s="28">
        <f>AVERAGE(AY15:AY17)</f>
        <v>1.7333333333333334</v>
      </c>
      <c r="AZ18" s="28"/>
      <c r="BA18" s="16"/>
      <c r="BB18" s="16"/>
      <c r="BC18" s="16"/>
      <c r="BD18" s="16"/>
      <c r="BE18" s="16"/>
      <c r="BF18" s="28">
        <f>AVERAGE(BF15:BF17)</f>
        <v>0.26666666666666666</v>
      </c>
      <c r="BG18" s="28"/>
    </row>
    <row r="19" spans="1:59" x14ac:dyDescent="0.35">
      <c r="A19" s="24" t="s">
        <v>26</v>
      </c>
      <c r="D19" s="16"/>
      <c r="E19" s="16"/>
      <c r="F19" s="16"/>
      <c r="G19" s="16"/>
      <c r="H19" s="16"/>
      <c r="I19" s="28" t="e">
        <f>1/3*(SUM(J15:J17))</f>
        <v>#DIV/0!</v>
      </c>
      <c r="J19" s="28"/>
      <c r="K19" s="16"/>
      <c r="L19" s="16"/>
      <c r="M19" s="16"/>
      <c r="N19" s="16"/>
      <c r="O19" s="16"/>
      <c r="P19" s="28" t="e">
        <f>SUM(Q15:Q17)</f>
        <v>#DIV/0!</v>
      </c>
      <c r="Q19" s="28"/>
      <c r="R19" s="16"/>
      <c r="S19" s="16"/>
      <c r="T19" s="16"/>
      <c r="U19" s="16"/>
      <c r="V19" s="16"/>
      <c r="W19" s="28" t="e">
        <f>SUM(X15:X17)</f>
        <v>#DIV/0!</v>
      </c>
      <c r="X19" s="28"/>
      <c r="Y19" s="16"/>
      <c r="Z19" s="16"/>
      <c r="AA19" s="16"/>
      <c r="AB19" s="16"/>
      <c r="AC19" s="16"/>
      <c r="AD19" s="28" t="e">
        <f>SUM(AE15:AE17)</f>
        <v>#DIV/0!</v>
      </c>
      <c r="AE19" s="28"/>
      <c r="AF19" s="16"/>
      <c r="AG19" s="16"/>
      <c r="AH19" s="16"/>
      <c r="AI19" s="16"/>
      <c r="AJ19" s="16"/>
      <c r="AK19" s="28" t="e">
        <f>SUM(AL15:AL17)</f>
        <v>#DIV/0!</v>
      </c>
      <c r="AL19" s="28"/>
      <c r="AM19" s="16"/>
      <c r="AN19" s="16"/>
      <c r="AO19" s="16"/>
      <c r="AP19" s="16"/>
      <c r="AQ19" s="16"/>
      <c r="AR19" s="28">
        <f>SUM(AS15:AS17)</f>
        <v>15.351819530930939</v>
      </c>
      <c r="AS19" s="28"/>
      <c r="AT19" s="16"/>
      <c r="AU19" s="16"/>
      <c r="AV19" s="16"/>
      <c r="AW19" s="16"/>
      <c r="AX19" s="16"/>
      <c r="AY19" s="28">
        <f>SUM(AZ15:AZ17)</f>
        <v>2.4240490471331717</v>
      </c>
      <c r="AZ19" s="28"/>
      <c r="BA19" s="16"/>
      <c r="BB19" s="16"/>
      <c r="BC19" s="16"/>
      <c r="BD19" s="16"/>
      <c r="BE19" s="16"/>
      <c r="BF19" s="28">
        <f>SUM(BG15:BG17)</f>
        <v>0.44721359549995787</v>
      </c>
      <c r="BG19" s="28"/>
    </row>
    <row r="20" spans="1:59" x14ac:dyDescent="0.35">
      <c r="A20" s="21" t="s">
        <v>27</v>
      </c>
      <c r="B20" s="22">
        <v>1</v>
      </c>
      <c r="D20" s="16" t="s">
        <v>23</v>
      </c>
      <c r="E20" s="16" t="s">
        <v>23</v>
      </c>
      <c r="F20" s="16" t="s">
        <v>23</v>
      </c>
      <c r="G20" s="16" t="s">
        <v>23</v>
      </c>
      <c r="H20" s="16" t="s">
        <v>23</v>
      </c>
      <c r="I20" s="3" t="e">
        <f t="shared" si="0"/>
        <v>#DIV/0!</v>
      </c>
      <c r="J20" s="3" t="e">
        <f>STDEV(D20:H20)</f>
        <v>#DIV/0!</v>
      </c>
      <c r="K20" s="16" t="s">
        <v>23</v>
      </c>
      <c r="L20" s="16" t="s">
        <v>23</v>
      </c>
      <c r="M20" s="16" t="s">
        <v>23</v>
      </c>
      <c r="N20" s="16" t="s">
        <v>23</v>
      </c>
      <c r="O20" s="16" t="s">
        <v>23</v>
      </c>
      <c r="P20" s="3" t="e">
        <f t="shared" si="2"/>
        <v>#DIV/0!</v>
      </c>
      <c r="Q20" s="3" t="e">
        <f>STDEV(K20:O20)</f>
        <v>#DIV/0!</v>
      </c>
      <c r="R20" s="16" t="s">
        <v>23</v>
      </c>
      <c r="S20" s="16" t="s">
        <v>23</v>
      </c>
      <c r="T20" s="16" t="s">
        <v>23</v>
      </c>
      <c r="U20" s="16" t="s">
        <v>23</v>
      </c>
      <c r="V20" s="16" t="s">
        <v>23</v>
      </c>
      <c r="W20" s="3" t="e">
        <f t="shared" si="4"/>
        <v>#DIV/0!</v>
      </c>
      <c r="X20" s="3" t="e">
        <f>STDEV(R20:V20)</f>
        <v>#DIV/0!</v>
      </c>
      <c r="Y20" s="16" t="s">
        <v>23</v>
      </c>
      <c r="Z20" s="16" t="s">
        <v>23</v>
      </c>
      <c r="AA20" s="16" t="s">
        <v>23</v>
      </c>
      <c r="AB20" s="16" t="s">
        <v>23</v>
      </c>
      <c r="AC20" s="16" t="s">
        <v>23</v>
      </c>
      <c r="AD20" s="3" t="e">
        <f t="shared" si="6"/>
        <v>#DIV/0!</v>
      </c>
      <c r="AE20" s="3" t="e">
        <f>STDEV(Y20:AC20)</f>
        <v>#DIV/0!</v>
      </c>
      <c r="AF20" s="16" t="s">
        <v>23</v>
      </c>
      <c r="AG20" s="16" t="s">
        <v>23</v>
      </c>
      <c r="AH20" s="16" t="s">
        <v>23</v>
      </c>
      <c r="AI20" s="16" t="s">
        <v>23</v>
      </c>
      <c r="AJ20" s="16" t="s">
        <v>23</v>
      </c>
      <c r="AK20" s="3" t="e">
        <f t="shared" si="8"/>
        <v>#DIV/0!</v>
      </c>
      <c r="AL20" s="3" t="e">
        <f>STDEV(AF20:AJ20)</f>
        <v>#DIV/0!</v>
      </c>
      <c r="AM20" s="16">
        <v>18</v>
      </c>
      <c r="AN20" s="16">
        <v>25</v>
      </c>
      <c r="AO20" s="16">
        <v>15</v>
      </c>
      <c r="AP20" s="16">
        <v>23</v>
      </c>
      <c r="AQ20" s="16">
        <v>27</v>
      </c>
      <c r="AR20" s="3">
        <f t="shared" si="10"/>
        <v>21.6</v>
      </c>
      <c r="AS20" s="3">
        <f>STDEV(AM20:AQ20)</f>
        <v>4.9799598391954882</v>
      </c>
      <c r="AT20" s="16">
        <v>0</v>
      </c>
      <c r="AU20" s="16">
        <v>2</v>
      </c>
      <c r="AV20" s="16">
        <v>3</v>
      </c>
      <c r="AW20" s="16">
        <v>1</v>
      </c>
      <c r="AX20" s="16">
        <v>1</v>
      </c>
      <c r="AY20" s="3">
        <f t="shared" ref="AY20:AY22" si="26">AVERAGE(AT20:AX20)</f>
        <v>1.4</v>
      </c>
      <c r="AZ20" s="3">
        <f>STDEV(AT20:AX20)</f>
        <v>1.1401754250991378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3">
        <f t="shared" ref="BF20:BF22" si="27">AVERAGE(BA20:BE20)</f>
        <v>0</v>
      </c>
      <c r="BG20" s="3">
        <f>STDEV(BA20:BE20)</f>
        <v>0</v>
      </c>
    </row>
    <row r="21" spans="1:59" x14ac:dyDescent="0.35">
      <c r="A21" s="21" t="s">
        <v>15</v>
      </c>
      <c r="B21" s="22">
        <v>2</v>
      </c>
      <c r="D21" s="16" t="s">
        <v>23</v>
      </c>
      <c r="E21" s="16" t="s">
        <v>23</v>
      </c>
      <c r="F21" s="16" t="s">
        <v>23</v>
      </c>
      <c r="G21" s="16" t="s">
        <v>23</v>
      </c>
      <c r="H21" s="16" t="s">
        <v>23</v>
      </c>
      <c r="I21" s="3" t="e">
        <f t="shared" si="0"/>
        <v>#DIV/0!</v>
      </c>
      <c r="J21" s="3" t="e">
        <f t="shared" ref="J21:J22" si="28">STDEV(D21:H21)</f>
        <v>#DIV/0!</v>
      </c>
      <c r="K21" s="16" t="s">
        <v>23</v>
      </c>
      <c r="L21" s="16" t="s">
        <v>23</v>
      </c>
      <c r="M21" s="16" t="s">
        <v>23</v>
      </c>
      <c r="N21" s="16" t="s">
        <v>23</v>
      </c>
      <c r="O21" s="16" t="s">
        <v>23</v>
      </c>
      <c r="P21" s="3" t="e">
        <f t="shared" si="2"/>
        <v>#DIV/0!</v>
      </c>
      <c r="Q21" s="3" t="e">
        <f t="shared" ref="Q21:Q22" si="29">STDEV(K21:O21)</f>
        <v>#DIV/0!</v>
      </c>
      <c r="R21" s="16" t="s">
        <v>23</v>
      </c>
      <c r="S21" s="16" t="s">
        <v>23</v>
      </c>
      <c r="T21" s="16" t="s">
        <v>23</v>
      </c>
      <c r="U21" s="16" t="s">
        <v>23</v>
      </c>
      <c r="V21" s="16" t="s">
        <v>23</v>
      </c>
      <c r="W21" s="3" t="e">
        <f t="shared" si="4"/>
        <v>#DIV/0!</v>
      </c>
      <c r="X21" s="3" t="e">
        <f t="shared" ref="X21:X22" si="30">STDEV(R21:V21)</f>
        <v>#DIV/0!</v>
      </c>
      <c r="Y21" s="16" t="s">
        <v>23</v>
      </c>
      <c r="Z21" s="16" t="s">
        <v>23</v>
      </c>
      <c r="AA21" s="16" t="s">
        <v>23</v>
      </c>
      <c r="AB21" s="16" t="s">
        <v>23</v>
      </c>
      <c r="AC21" s="16" t="s">
        <v>23</v>
      </c>
      <c r="AD21" s="3" t="e">
        <f t="shared" si="6"/>
        <v>#DIV/0!</v>
      </c>
      <c r="AE21" s="3" t="e">
        <f t="shared" ref="AE21:AE22" si="31">STDEV(Y21:AC21)</f>
        <v>#DIV/0!</v>
      </c>
      <c r="AF21" s="16" t="s">
        <v>23</v>
      </c>
      <c r="AG21" s="16" t="s">
        <v>23</v>
      </c>
      <c r="AH21" s="16" t="s">
        <v>23</v>
      </c>
      <c r="AI21" s="16" t="s">
        <v>23</v>
      </c>
      <c r="AJ21" s="16" t="s">
        <v>23</v>
      </c>
      <c r="AK21" s="3" t="e">
        <f t="shared" si="8"/>
        <v>#DIV/0!</v>
      </c>
      <c r="AL21" s="3" t="e">
        <f t="shared" ref="AL21:AL22" si="32">STDEV(AF21:AJ21)</f>
        <v>#DIV/0!</v>
      </c>
      <c r="AM21" s="16">
        <v>13</v>
      </c>
      <c r="AN21" s="16">
        <v>11</v>
      </c>
      <c r="AO21" s="16">
        <v>18</v>
      </c>
      <c r="AP21" s="16">
        <v>12</v>
      </c>
      <c r="AQ21" s="16">
        <v>12</v>
      </c>
      <c r="AR21" s="3">
        <f t="shared" si="10"/>
        <v>13.2</v>
      </c>
      <c r="AS21" s="3">
        <f t="shared" ref="AS21:AS22" si="33">STDEV(AM21:AQ21)</f>
        <v>2.7748873851023195</v>
      </c>
      <c r="AT21" s="16">
        <v>2</v>
      </c>
      <c r="AU21" s="16">
        <v>2</v>
      </c>
      <c r="AV21" s="16">
        <v>1</v>
      </c>
      <c r="AW21" s="16">
        <v>2</v>
      </c>
      <c r="AX21" s="16">
        <v>0</v>
      </c>
      <c r="AY21" s="3">
        <f t="shared" si="26"/>
        <v>1.4</v>
      </c>
      <c r="AZ21" s="3">
        <f t="shared" ref="AZ21:AZ22" si="34">STDEV(AT21:AX21)</f>
        <v>0.89442719099991574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3">
        <f t="shared" si="27"/>
        <v>0</v>
      </c>
      <c r="BG21" s="3">
        <f t="shared" ref="BG21:BG22" si="35">STDEV(BA21:BE21)</f>
        <v>0</v>
      </c>
    </row>
    <row r="22" spans="1:59" x14ac:dyDescent="0.35">
      <c r="B22" s="22">
        <v>3</v>
      </c>
      <c r="D22" s="16" t="s">
        <v>23</v>
      </c>
      <c r="E22" s="16" t="s">
        <v>23</v>
      </c>
      <c r="F22" s="16" t="s">
        <v>23</v>
      </c>
      <c r="G22" s="16" t="s">
        <v>23</v>
      </c>
      <c r="H22" s="16" t="s">
        <v>23</v>
      </c>
      <c r="I22" s="3" t="e">
        <f t="shared" si="0"/>
        <v>#DIV/0!</v>
      </c>
      <c r="J22" s="3" t="e">
        <f t="shared" si="28"/>
        <v>#DIV/0!</v>
      </c>
      <c r="K22" s="16" t="s">
        <v>23</v>
      </c>
      <c r="L22" s="16" t="s">
        <v>23</v>
      </c>
      <c r="M22" s="16" t="s">
        <v>23</v>
      </c>
      <c r="N22" s="16" t="s">
        <v>23</v>
      </c>
      <c r="O22" s="16" t="s">
        <v>23</v>
      </c>
      <c r="P22" s="3" t="e">
        <f t="shared" si="2"/>
        <v>#DIV/0!</v>
      </c>
      <c r="Q22" s="3" t="e">
        <f t="shared" si="29"/>
        <v>#DIV/0!</v>
      </c>
      <c r="R22" s="16" t="s">
        <v>23</v>
      </c>
      <c r="S22" s="16" t="s">
        <v>23</v>
      </c>
      <c r="T22" s="16" t="s">
        <v>23</v>
      </c>
      <c r="U22" s="16" t="s">
        <v>23</v>
      </c>
      <c r="V22" s="16" t="s">
        <v>23</v>
      </c>
      <c r="W22" s="3" t="e">
        <f t="shared" si="4"/>
        <v>#DIV/0!</v>
      </c>
      <c r="X22" s="3" t="e">
        <f t="shared" si="30"/>
        <v>#DIV/0!</v>
      </c>
      <c r="Y22" s="16" t="s">
        <v>23</v>
      </c>
      <c r="Z22" s="16" t="s">
        <v>23</v>
      </c>
      <c r="AA22" s="16" t="s">
        <v>23</v>
      </c>
      <c r="AB22" s="16" t="s">
        <v>23</v>
      </c>
      <c r="AC22" s="16" t="s">
        <v>23</v>
      </c>
      <c r="AD22" s="3" t="e">
        <f t="shared" si="6"/>
        <v>#DIV/0!</v>
      </c>
      <c r="AE22" s="3" t="e">
        <f t="shared" si="31"/>
        <v>#DIV/0!</v>
      </c>
      <c r="AF22" s="16" t="s">
        <v>23</v>
      </c>
      <c r="AG22" s="16" t="s">
        <v>23</v>
      </c>
      <c r="AH22" s="16" t="s">
        <v>23</v>
      </c>
      <c r="AI22" s="16" t="s">
        <v>23</v>
      </c>
      <c r="AJ22" s="16" t="s">
        <v>23</v>
      </c>
      <c r="AK22" s="3" t="e">
        <f t="shared" si="8"/>
        <v>#DIV/0!</v>
      </c>
      <c r="AL22" s="3" t="e">
        <f t="shared" si="32"/>
        <v>#DIV/0!</v>
      </c>
      <c r="AM22" s="16">
        <v>18</v>
      </c>
      <c r="AN22" s="16">
        <v>18</v>
      </c>
      <c r="AO22" s="16">
        <v>12</v>
      </c>
      <c r="AP22" s="16">
        <v>16</v>
      </c>
      <c r="AQ22" s="16">
        <v>18</v>
      </c>
      <c r="AR22" s="3">
        <f t="shared" si="10"/>
        <v>16.399999999999999</v>
      </c>
      <c r="AS22" s="3">
        <f t="shared" si="33"/>
        <v>2.6076809620810617</v>
      </c>
      <c r="AT22" s="16">
        <v>3</v>
      </c>
      <c r="AU22" s="16">
        <v>0</v>
      </c>
      <c r="AV22" s="16">
        <v>2</v>
      </c>
      <c r="AW22" s="16">
        <v>1</v>
      </c>
      <c r="AX22" s="16">
        <v>2</v>
      </c>
      <c r="AY22" s="3">
        <f t="shared" si="26"/>
        <v>1.6</v>
      </c>
      <c r="AZ22" s="3">
        <f t="shared" si="34"/>
        <v>1.1401754250991378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3">
        <f t="shared" si="27"/>
        <v>0</v>
      </c>
      <c r="BG22" s="3">
        <f t="shared" si="35"/>
        <v>0</v>
      </c>
    </row>
    <row r="23" spans="1:59" x14ac:dyDescent="0.35">
      <c r="A23" s="24" t="s">
        <v>25</v>
      </c>
      <c r="D23" s="16"/>
      <c r="E23" s="16"/>
      <c r="F23" s="16"/>
      <c r="G23" s="16"/>
      <c r="H23" s="16"/>
      <c r="I23" s="28" t="e">
        <f>AVERAGE(I20:I22)</f>
        <v>#DIV/0!</v>
      </c>
      <c r="J23" s="28"/>
      <c r="K23" s="16"/>
      <c r="L23" s="16"/>
      <c r="M23" s="16"/>
      <c r="N23" s="16"/>
      <c r="O23" s="16"/>
      <c r="P23" s="28" t="e">
        <f>AVERAGE(P20:P22)</f>
        <v>#DIV/0!</v>
      </c>
      <c r="Q23" s="28"/>
      <c r="R23" s="16"/>
      <c r="S23" s="16"/>
      <c r="T23" s="16"/>
      <c r="U23" s="16"/>
      <c r="V23" s="16"/>
      <c r="W23" s="28" t="e">
        <f>AVERAGE(W20:W22)</f>
        <v>#DIV/0!</v>
      </c>
      <c r="X23" s="28"/>
      <c r="Y23" s="16"/>
      <c r="Z23" s="16"/>
      <c r="AA23" s="16"/>
      <c r="AB23" s="16"/>
      <c r="AC23" s="16"/>
      <c r="AD23" s="28" t="e">
        <f>AVERAGE(AD20:AD22)</f>
        <v>#DIV/0!</v>
      </c>
      <c r="AE23" s="28"/>
      <c r="AF23" s="16"/>
      <c r="AG23" s="16"/>
      <c r="AH23" s="16"/>
      <c r="AI23" s="16"/>
      <c r="AJ23" s="16"/>
      <c r="AK23" s="28" t="e">
        <f>AVERAGE(AK20:AK22)</f>
        <v>#DIV/0!</v>
      </c>
      <c r="AL23" s="28"/>
      <c r="AM23" s="16"/>
      <c r="AN23" s="16"/>
      <c r="AO23" s="16"/>
      <c r="AP23" s="16"/>
      <c r="AQ23" s="16"/>
      <c r="AR23" s="28">
        <f>AVERAGE(AR20:AR22)</f>
        <v>17.066666666666666</v>
      </c>
      <c r="AS23" s="28"/>
      <c r="AT23" s="16"/>
      <c r="AU23" s="16"/>
      <c r="AV23" s="16"/>
      <c r="AW23" s="16"/>
      <c r="AX23" s="16"/>
      <c r="AY23" s="28">
        <f>AVERAGE(AY20:AY22)</f>
        <v>1.4666666666666668</v>
      </c>
      <c r="AZ23" s="28"/>
      <c r="BA23" s="16"/>
      <c r="BB23" s="16"/>
      <c r="BC23" s="16"/>
      <c r="BD23" s="16"/>
      <c r="BE23" s="16"/>
      <c r="BF23" s="28">
        <f>AVERAGE(BF20:BF22)</f>
        <v>0</v>
      </c>
      <c r="BG23" s="28"/>
    </row>
    <row r="24" spans="1:59" x14ac:dyDescent="0.35">
      <c r="A24" s="24" t="s">
        <v>26</v>
      </c>
      <c r="D24" s="16"/>
      <c r="E24" s="16"/>
      <c r="F24" s="16"/>
      <c r="G24" s="16"/>
      <c r="H24" s="16"/>
      <c r="I24" s="28" t="e">
        <f>1/3*(SUM(J20:J22))</f>
        <v>#DIV/0!</v>
      </c>
      <c r="J24" s="28"/>
      <c r="K24" s="16"/>
      <c r="L24" s="16"/>
      <c r="M24" s="16"/>
      <c r="N24" s="16"/>
      <c r="O24" s="16"/>
      <c r="P24" s="28" t="e">
        <f>SUM(Q20:Q22)</f>
        <v>#DIV/0!</v>
      </c>
      <c r="Q24" s="28"/>
      <c r="R24" s="16"/>
      <c r="S24" s="16"/>
      <c r="T24" s="16"/>
      <c r="U24" s="16"/>
      <c r="V24" s="16"/>
      <c r="W24" s="28" t="e">
        <f>SUM(X20:X22)</f>
        <v>#DIV/0!</v>
      </c>
      <c r="X24" s="28"/>
      <c r="Y24" s="16"/>
      <c r="Z24" s="16"/>
      <c r="AA24" s="16"/>
      <c r="AB24" s="16"/>
      <c r="AC24" s="16"/>
      <c r="AD24" s="28" t="e">
        <f>SUM(AE20:AE22)</f>
        <v>#DIV/0!</v>
      </c>
      <c r="AE24" s="28"/>
      <c r="AF24" s="16"/>
      <c r="AG24" s="16"/>
      <c r="AH24" s="16"/>
      <c r="AI24" s="16"/>
      <c r="AJ24" s="16"/>
      <c r="AK24" s="28" t="e">
        <f>SUM(AL20:AL22)</f>
        <v>#DIV/0!</v>
      </c>
      <c r="AL24" s="28"/>
      <c r="AM24" s="16"/>
      <c r="AN24" s="16"/>
      <c r="AO24" s="16"/>
      <c r="AP24" s="16"/>
      <c r="AQ24" s="16"/>
      <c r="AR24" s="28">
        <f>SUM(AS20:AS22)</f>
        <v>10.362528186378869</v>
      </c>
      <c r="AS24" s="28"/>
      <c r="AT24" s="16"/>
      <c r="AU24" s="16"/>
      <c r="AV24" s="16"/>
      <c r="AW24" s="16"/>
      <c r="AX24" s="16"/>
      <c r="AY24" s="28">
        <f>SUM(AZ20:AZ22)</f>
        <v>3.1747780411981914</v>
      </c>
      <c r="AZ24" s="28"/>
      <c r="BA24" s="16"/>
      <c r="BB24" s="16"/>
      <c r="BC24" s="16"/>
      <c r="BD24" s="16"/>
      <c r="BE24" s="16"/>
      <c r="BF24" s="28">
        <f>SUM(BG20:BG22)</f>
        <v>0</v>
      </c>
      <c r="BG24" s="28"/>
    </row>
    <row r="25" spans="1:59" x14ac:dyDescent="0.35">
      <c r="A25" s="21" t="s">
        <v>16</v>
      </c>
      <c r="B25" s="22">
        <v>1</v>
      </c>
      <c r="D25" s="16" t="s">
        <v>23</v>
      </c>
      <c r="E25" s="16" t="s">
        <v>23</v>
      </c>
      <c r="F25" s="16" t="s">
        <v>23</v>
      </c>
      <c r="G25" s="16" t="s">
        <v>23</v>
      </c>
      <c r="H25" s="16" t="s">
        <v>23</v>
      </c>
      <c r="I25" s="3" t="e">
        <f t="shared" si="0"/>
        <v>#DIV/0!</v>
      </c>
      <c r="J25" s="3" t="e">
        <f>STDEV(D25:H25)</f>
        <v>#DIV/0!</v>
      </c>
      <c r="K25" s="16" t="s">
        <v>23</v>
      </c>
      <c r="L25" s="16" t="s">
        <v>23</v>
      </c>
      <c r="M25" s="16" t="s">
        <v>23</v>
      </c>
      <c r="N25" s="16" t="s">
        <v>23</v>
      </c>
      <c r="O25" s="16" t="s">
        <v>23</v>
      </c>
      <c r="P25" s="3" t="e">
        <f t="shared" si="2"/>
        <v>#DIV/0!</v>
      </c>
      <c r="Q25" s="3" t="e">
        <f>STDEV(K25:O25)</f>
        <v>#DIV/0!</v>
      </c>
      <c r="R25" s="16" t="s">
        <v>23</v>
      </c>
      <c r="S25" s="16" t="s">
        <v>23</v>
      </c>
      <c r="T25" s="16" t="s">
        <v>23</v>
      </c>
      <c r="U25" s="16" t="s">
        <v>23</v>
      </c>
      <c r="V25" s="16" t="s">
        <v>23</v>
      </c>
      <c r="W25" s="3" t="e">
        <f t="shared" si="4"/>
        <v>#DIV/0!</v>
      </c>
      <c r="X25" s="3" t="e">
        <f>STDEV(R25:V25)</f>
        <v>#DIV/0!</v>
      </c>
      <c r="Y25" s="16" t="s">
        <v>23</v>
      </c>
      <c r="Z25" s="16" t="s">
        <v>23</v>
      </c>
      <c r="AA25" s="16" t="s">
        <v>23</v>
      </c>
      <c r="AB25" s="16" t="s">
        <v>23</v>
      </c>
      <c r="AC25" s="16" t="s">
        <v>23</v>
      </c>
      <c r="AD25" s="3" t="e">
        <f t="shared" si="6"/>
        <v>#DIV/0!</v>
      </c>
      <c r="AE25" s="3" t="e">
        <f>STDEV(Y25:AC25)</f>
        <v>#DIV/0!</v>
      </c>
      <c r="AF25" s="16" t="s">
        <v>23</v>
      </c>
      <c r="AG25" s="16" t="s">
        <v>23</v>
      </c>
      <c r="AH25" s="16" t="s">
        <v>23</v>
      </c>
      <c r="AI25" s="16" t="s">
        <v>23</v>
      </c>
      <c r="AJ25" s="16" t="s">
        <v>23</v>
      </c>
      <c r="AK25" s="3" t="e">
        <f t="shared" si="8"/>
        <v>#DIV/0!</v>
      </c>
      <c r="AL25" s="3" t="e">
        <f>STDEV(AF25:AJ25)</f>
        <v>#DIV/0!</v>
      </c>
      <c r="AM25" s="16">
        <v>22</v>
      </c>
      <c r="AN25" s="16">
        <v>24</v>
      </c>
      <c r="AO25" s="16">
        <v>38</v>
      </c>
      <c r="AP25" s="16">
        <v>35</v>
      </c>
      <c r="AQ25" s="16">
        <v>33</v>
      </c>
      <c r="AR25" s="3">
        <f t="shared" si="10"/>
        <v>30.4</v>
      </c>
      <c r="AS25" s="3">
        <f>STDEV(AM25:AQ25)</f>
        <v>7.0213958726167798</v>
      </c>
      <c r="AT25" s="16">
        <v>2</v>
      </c>
      <c r="AU25" s="16">
        <v>3</v>
      </c>
      <c r="AV25" s="16">
        <v>1</v>
      </c>
      <c r="AW25" s="16">
        <v>2</v>
      </c>
      <c r="AX25" s="16">
        <v>6</v>
      </c>
      <c r="AY25" s="3">
        <f t="shared" ref="AY25:AY27" si="36">AVERAGE(AT25:AX25)</f>
        <v>2.8</v>
      </c>
      <c r="AZ25" s="3">
        <f>STDEV(AT25:AX25)</f>
        <v>1.9235384061671343</v>
      </c>
      <c r="BA25" s="16">
        <v>0</v>
      </c>
      <c r="BB25" s="16">
        <v>0</v>
      </c>
      <c r="BC25" s="16">
        <v>1</v>
      </c>
      <c r="BD25" s="16">
        <v>1</v>
      </c>
      <c r="BE25" s="16">
        <v>0</v>
      </c>
      <c r="BF25" s="3">
        <f t="shared" ref="BF25:BF27" si="37">AVERAGE(BA25:BE25)</f>
        <v>0.4</v>
      </c>
      <c r="BG25" s="3">
        <f>STDEV(BA25:BE25)</f>
        <v>0.54772255750516607</v>
      </c>
    </row>
    <row r="26" spans="1:59" x14ac:dyDescent="0.35">
      <c r="B26" s="22">
        <v>2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3" t="e">
        <f t="shared" si="0"/>
        <v>#DIV/0!</v>
      </c>
      <c r="J26" s="3" t="e">
        <f t="shared" ref="J26:J27" si="38">STDEV(D26:H26)</f>
        <v>#DIV/0!</v>
      </c>
      <c r="K26" s="16" t="s">
        <v>23</v>
      </c>
      <c r="L26" s="16" t="s">
        <v>23</v>
      </c>
      <c r="M26" s="16" t="s">
        <v>23</v>
      </c>
      <c r="N26" s="16" t="s">
        <v>23</v>
      </c>
      <c r="O26" s="16" t="s">
        <v>23</v>
      </c>
      <c r="P26" s="3" t="e">
        <f t="shared" si="2"/>
        <v>#DIV/0!</v>
      </c>
      <c r="Q26" s="3" t="e">
        <f t="shared" ref="Q26:Q27" si="39">STDEV(K26:O26)</f>
        <v>#DIV/0!</v>
      </c>
      <c r="R26" s="16" t="s">
        <v>23</v>
      </c>
      <c r="S26" s="16" t="s">
        <v>23</v>
      </c>
      <c r="T26" s="16" t="s">
        <v>23</v>
      </c>
      <c r="U26" s="16" t="s">
        <v>23</v>
      </c>
      <c r="V26" s="16" t="s">
        <v>23</v>
      </c>
      <c r="W26" s="3" t="e">
        <f t="shared" si="4"/>
        <v>#DIV/0!</v>
      </c>
      <c r="X26" s="3" t="e">
        <f t="shared" ref="X26:X27" si="40">STDEV(R26:V26)</f>
        <v>#DIV/0!</v>
      </c>
      <c r="Y26" s="16" t="s">
        <v>23</v>
      </c>
      <c r="Z26" s="16" t="s">
        <v>23</v>
      </c>
      <c r="AA26" s="16" t="s">
        <v>23</v>
      </c>
      <c r="AB26" s="16" t="s">
        <v>23</v>
      </c>
      <c r="AC26" s="16" t="s">
        <v>23</v>
      </c>
      <c r="AD26" s="3" t="e">
        <f t="shared" si="6"/>
        <v>#DIV/0!</v>
      </c>
      <c r="AE26" s="3" t="e">
        <f t="shared" ref="AE26:AE27" si="41">STDEV(Y26:AC26)</f>
        <v>#DIV/0!</v>
      </c>
      <c r="AF26" s="16" t="s">
        <v>23</v>
      </c>
      <c r="AG26" s="16" t="s">
        <v>23</v>
      </c>
      <c r="AH26" s="16" t="s">
        <v>23</v>
      </c>
      <c r="AI26" s="16" t="s">
        <v>23</v>
      </c>
      <c r="AJ26" s="16" t="s">
        <v>23</v>
      </c>
      <c r="AK26" s="3" t="e">
        <f t="shared" si="8"/>
        <v>#DIV/0!</v>
      </c>
      <c r="AL26" s="3" t="e">
        <f t="shared" ref="AL26:AL27" si="42">STDEV(AF26:AJ26)</f>
        <v>#DIV/0!</v>
      </c>
      <c r="AM26" s="16">
        <v>20</v>
      </c>
      <c r="AN26" s="16">
        <v>26</v>
      </c>
      <c r="AO26" s="16">
        <v>18</v>
      </c>
      <c r="AP26" s="16">
        <v>22</v>
      </c>
      <c r="AQ26" s="16">
        <v>15</v>
      </c>
      <c r="AR26" s="3">
        <f t="shared" si="10"/>
        <v>20.2</v>
      </c>
      <c r="AS26" s="3">
        <f t="shared" ref="AS26:AS27" si="43">STDEV(AM26:AQ26)</f>
        <v>4.147288270665543</v>
      </c>
      <c r="AT26" s="16">
        <v>5</v>
      </c>
      <c r="AU26" s="16">
        <v>6</v>
      </c>
      <c r="AV26" s="16">
        <v>3</v>
      </c>
      <c r="AW26" s="16">
        <v>2</v>
      </c>
      <c r="AX26" s="16">
        <v>1</v>
      </c>
      <c r="AY26" s="3">
        <f t="shared" si="36"/>
        <v>3.4</v>
      </c>
      <c r="AZ26" s="3">
        <f t="shared" ref="AZ26:AZ27" si="44">STDEV(AT26:AX26)</f>
        <v>2.0736441353327724</v>
      </c>
      <c r="BA26" s="16">
        <v>0</v>
      </c>
      <c r="BB26" s="16">
        <v>1</v>
      </c>
      <c r="BC26" s="16">
        <v>1</v>
      </c>
      <c r="BD26" s="16">
        <v>0</v>
      </c>
      <c r="BE26" s="16">
        <v>0</v>
      </c>
      <c r="BF26" s="3">
        <f t="shared" si="37"/>
        <v>0.4</v>
      </c>
      <c r="BG26" s="3">
        <f t="shared" ref="BG26:BG27" si="45">STDEV(BA26:BE26)</f>
        <v>0.54772255750516607</v>
      </c>
    </row>
    <row r="27" spans="1:59" x14ac:dyDescent="0.35">
      <c r="B27" s="22">
        <v>3</v>
      </c>
      <c r="D27" s="16" t="s">
        <v>23</v>
      </c>
      <c r="E27" s="16" t="s">
        <v>23</v>
      </c>
      <c r="F27" s="16" t="s">
        <v>23</v>
      </c>
      <c r="G27" s="16" t="s">
        <v>23</v>
      </c>
      <c r="H27" s="16" t="s">
        <v>23</v>
      </c>
      <c r="I27" s="3" t="e">
        <f t="shared" si="0"/>
        <v>#DIV/0!</v>
      </c>
      <c r="J27" s="3" t="e">
        <f t="shared" si="38"/>
        <v>#DIV/0!</v>
      </c>
      <c r="K27" s="16" t="s">
        <v>23</v>
      </c>
      <c r="L27" s="16" t="s">
        <v>23</v>
      </c>
      <c r="M27" s="16" t="s">
        <v>23</v>
      </c>
      <c r="N27" s="16" t="s">
        <v>23</v>
      </c>
      <c r="O27" s="16" t="s">
        <v>23</v>
      </c>
      <c r="P27" s="3" t="e">
        <f t="shared" si="2"/>
        <v>#DIV/0!</v>
      </c>
      <c r="Q27" s="3" t="e">
        <f t="shared" si="39"/>
        <v>#DIV/0!</v>
      </c>
      <c r="R27" s="16" t="s">
        <v>23</v>
      </c>
      <c r="S27" s="16" t="s">
        <v>23</v>
      </c>
      <c r="T27" s="16" t="s">
        <v>23</v>
      </c>
      <c r="U27" s="16" t="s">
        <v>23</v>
      </c>
      <c r="V27" s="16" t="s">
        <v>23</v>
      </c>
      <c r="W27" s="3" t="e">
        <f t="shared" si="4"/>
        <v>#DIV/0!</v>
      </c>
      <c r="X27" s="3" t="e">
        <f t="shared" si="40"/>
        <v>#DIV/0!</v>
      </c>
      <c r="Y27" s="16" t="s">
        <v>23</v>
      </c>
      <c r="Z27" s="16" t="s">
        <v>23</v>
      </c>
      <c r="AA27" s="16" t="s">
        <v>23</v>
      </c>
      <c r="AB27" s="16" t="s">
        <v>23</v>
      </c>
      <c r="AC27" s="16" t="s">
        <v>23</v>
      </c>
      <c r="AD27" s="3" t="e">
        <f t="shared" si="6"/>
        <v>#DIV/0!</v>
      </c>
      <c r="AE27" s="3" t="e">
        <f t="shared" si="41"/>
        <v>#DIV/0!</v>
      </c>
      <c r="AF27" s="16" t="s">
        <v>23</v>
      </c>
      <c r="AG27" s="16" t="s">
        <v>23</v>
      </c>
      <c r="AH27" s="16" t="s">
        <v>23</v>
      </c>
      <c r="AI27" s="16" t="s">
        <v>23</v>
      </c>
      <c r="AJ27" s="16" t="s">
        <v>23</v>
      </c>
      <c r="AK27" s="3" t="e">
        <f t="shared" si="8"/>
        <v>#DIV/0!</v>
      </c>
      <c r="AL27" s="3" t="e">
        <f t="shared" si="42"/>
        <v>#DIV/0!</v>
      </c>
      <c r="AM27" s="16">
        <v>40</v>
      </c>
      <c r="AN27" s="16">
        <v>36</v>
      </c>
      <c r="AO27" s="16">
        <v>36</v>
      </c>
      <c r="AP27" s="16">
        <v>45</v>
      </c>
      <c r="AQ27" s="16">
        <v>35</v>
      </c>
      <c r="AR27" s="3">
        <f t="shared" si="10"/>
        <v>38.4</v>
      </c>
      <c r="AS27" s="3">
        <f t="shared" si="43"/>
        <v>4.1593268686170841</v>
      </c>
      <c r="AT27" s="16">
        <v>1</v>
      </c>
      <c r="AU27" s="16">
        <v>2</v>
      </c>
      <c r="AV27" s="16">
        <v>5</v>
      </c>
      <c r="AW27" s="16">
        <v>6</v>
      </c>
      <c r="AX27" s="16">
        <v>5</v>
      </c>
      <c r="AY27" s="3">
        <f t="shared" si="36"/>
        <v>3.8</v>
      </c>
      <c r="AZ27" s="3">
        <f t="shared" si="44"/>
        <v>2.16794833886788</v>
      </c>
      <c r="BA27" s="16">
        <v>0</v>
      </c>
      <c r="BB27" s="16">
        <v>0</v>
      </c>
      <c r="BC27" s="16">
        <v>0</v>
      </c>
      <c r="BD27" s="16">
        <v>0</v>
      </c>
      <c r="BE27" s="16">
        <v>1</v>
      </c>
      <c r="BF27" s="3">
        <f t="shared" si="37"/>
        <v>0.2</v>
      </c>
      <c r="BG27" s="3">
        <f t="shared" si="45"/>
        <v>0.44721359549995793</v>
      </c>
    </row>
    <row r="28" spans="1:59" x14ac:dyDescent="0.35">
      <c r="A28" s="24" t="s">
        <v>25</v>
      </c>
      <c r="D28" s="16"/>
      <c r="E28" s="16"/>
      <c r="F28" s="16"/>
      <c r="G28" s="16"/>
      <c r="H28" s="16"/>
      <c r="I28" s="28" t="e">
        <f>AVERAGE(I25:I27)</f>
        <v>#DIV/0!</v>
      </c>
      <c r="J28" s="28"/>
      <c r="K28" s="16"/>
      <c r="L28" s="16"/>
      <c r="M28" s="16"/>
      <c r="N28" s="16"/>
      <c r="O28" s="16"/>
      <c r="P28" s="28" t="e">
        <f>AVERAGE(P25:P27)</f>
        <v>#DIV/0!</v>
      </c>
      <c r="Q28" s="28"/>
      <c r="R28" s="16"/>
      <c r="S28" s="16"/>
      <c r="T28" s="16"/>
      <c r="U28" s="16"/>
      <c r="V28" s="16"/>
      <c r="W28" s="28" t="e">
        <f>AVERAGE(W25:W27)</f>
        <v>#DIV/0!</v>
      </c>
      <c r="X28" s="28"/>
      <c r="Y28" s="16"/>
      <c r="Z28" s="16"/>
      <c r="AA28" s="16"/>
      <c r="AB28" s="16"/>
      <c r="AC28" s="16"/>
      <c r="AD28" s="28" t="e">
        <f>AVERAGE(AD26)</f>
        <v>#DIV/0!</v>
      </c>
      <c r="AE28" s="28"/>
      <c r="AF28" s="16"/>
      <c r="AG28" s="16"/>
      <c r="AH28" s="16"/>
      <c r="AI28" s="16"/>
      <c r="AJ28" s="16"/>
      <c r="AK28" s="28" t="e">
        <f>AVERAGE(AK25:AK27)</f>
        <v>#DIV/0!</v>
      </c>
      <c r="AL28" s="28"/>
      <c r="AM28" s="16"/>
      <c r="AN28" s="16"/>
      <c r="AO28" s="16"/>
      <c r="AP28" s="16"/>
      <c r="AQ28" s="16"/>
      <c r="AR28" s="28">
        <f>AVERAGE(AR25:AR27)</f>
        <v>29.666666666666668</v>
      </c>
      <c r="AS28" s="28"/>
      <c r="AT28" s="16"/>
      <c r="AU28" s="16"/>
      <c r="AV28" s="16"/>
      <c r="AW28" s="16"/>
      <c r="AX28" s="16"/>
      <c r="AY28" s="28">
        <f>AVERAGE(AY25:AY27)</f>
        <v>3.3333333333333335</v>
      </c>
      <c r="AZ28" s="28"/>
      <c r="BA28" s="16"/>
      <c r="BB28" s="16"/>
      <c r="BC28" s="16"/>
      <c r="BD28" s="16"/>
      <c r="BE28" s="16"/>
      <c r="BF28" s="28">
        <f>AVERAGE(BF25:BF27)</f>
        <v>0.33333333333333331</v>
      </c>
      <c r="BG28" s="28"/>
    </row>
    <row r="29" spans="1:59" x14ac:dyDescent="0.35">
      <c r="A29" s="24" t="s">
        <v>26</v>
      </c>
      <c r="D29" s="16"/>
      <c r="E29" s="16"/>
      <c r="F29" s="16"/>
      <c r="G29" s="16"/>
      <c r="H29" s="16"/>
      <c r="I29" s="28" t="e">
        <f>1/3*(SUM(J25:J27))</f>
        <v>#DIV/0!</v>
      </c>
      <c r="J29" s="28"/>
      <c r="K29" s="16"/>
      <c r="L29" s="16"/>
      <c r="M29" s="16"/>
      <c r="N29" s="16"/>
      <c r="O29" s="16"/>
      <c r="P29" s="28" t="e">
        <f>SUM(Q25:Q27)</f>
        <v>#DIV/0!</v>
      </c>
      <c r="Q29" s="28"/>
      <c r="R29" s="16"/>
      <c r="S29" s="16"/>
      <c r="T29" s="16"/>
      <c r="U29" s="16"/>
      <c r="V29" s="16"/>
      <c r="W29" s="28" t="e">
        <f>SUM(X25:X27)</f>
        <v>#DIV/0!</v>
      </c>
      <c r="X29" s="28"/>
      <c r="Y29" s="16"/>
      <c r="Z29" s="16"/>
      <c r="AA29" s="16"/>
      <c r="AB29" s="16"/>
      <c r="AC29" s="16"/>
      <c r="AD29" s="28" t="e">
        <f>SUM(AE25:AE27)</f>
        <v>#DIV/0!</v>
      </c>
      <c r="AE29" s="28"/>
      <c r="AF29" s="16"/>
      <c r="AG29" s="16"/>
      <c r="AH29" s="16"/>
      <c r="AI29" s="16"/>
      <c r="AJ29" s="16"/>
      <c r="AK29" s="28" t="e">
        <f>SUM(AL25:AL27)</f>
        <v>#DIV/0!</v>
      </c>
      <c r="AL29" s="28"/>
      <c r="AM29" s="16"/>
      <c r="AN29" s="16"/>
      <c r="AO29" s="16"/>
      <c r="AP29" s="16"/>
      <c r="AQ29" s="16"/>
      <c r="AR29" s="28">
        <f>SUM(AS25:AS27)</f>
        <v>15.328011011899408</v>
      </c>
      <c r="AS29" s="28"/>
      <c r="AT29" s="16"/>
      <c r="AU29" s="16"/>
      <c r="AV29" s="16"/>
      <c r="AW29" s="16"/>
      <c r="AX29" s="16"/>
      <c r="AY29" s="28">
        <f>SUM(AZ25:AZ27)</f>
        <v>6.1651308803677871</v>
      </c>
      <c r="AZ29" s="28"/>
      <c r="BA29" s="16"/>
      <c r="BB29" s="16"/>
      <c r="BC29" s="16"/>
      <c r="BD29" s="16"/>
      <c r="BE29" s="16"/>
      <c r="BF29" s="28">
        <f>SUM(BG25:BG27)</f>
        <v>1.54265871051029</v>
      </c>
      <c r="BG29" s="28"/>
    </row>
    <row r="30" spans="1:59" x14ac:dyDescent="0.35">
      <c r="A30" s="21" t="s">
        <v>13</v>
      </c>
      <c r="B30" s="22">
        <v>1</v>
      </c>
      <c r="D30" s="16" t="s">
        <v>23</v>
      </c>
      <c r="E30" s="16" t="s">
        <v>23</v>
      </c>
      <c r="F30" s="16" t="s">
        <v>23</v>
      </c>
      <c r="G30" s="16" t="s">
        <v>23</v>
      </c>
      <c r="H30" s="16" t="s">
        <v>23</v>
      </c>
      <c r="I30" s="3" t="e">
        <f t="shared" si="0"/>
        <v>#DIV/0!</v>
      </c>
      <c r="J30" s="3" t="e">
        <f>STDEV(D30:H30)</f>
        <v>#DIV/0!</v>
      </c>
      <c r="K30" s="16" t="s">
        <v>23</v>
      </c>
      <c r="L30" s="16" t="s">
        <v>23</v>
      </c>
      <c r="M30" s="16" t="s">
        <v>23</v>
      </c>
      <c r="N30" s="16" t="s">
        <v>23</v>
      </c>
      <c r="O30" s="16" t="s">
        <v>23</v>
      </c>
      <c r="P30" s="3" t="e">
        <f t="shared" si="2"/>
        <v>#DIV/0!</v>
      </c>
      <c r="Q30" s="3" t="e">
        <f>STDEV(K30:O30)</f>
        <v>#DIV/0!</v>
      </c>
      <c r="R30" s="16" t="s">
        <v>23</v>
      </c>
      <c r="S30" s="16" t="s">
        <v>23</v>
      </c>
      <c r="T30" s="16" t="s">
        <v>23</v>
      </c>
      <c r="U30" s="16" t="s">
        <v>23</v>
      </c>
      <c r="V30" s="16" t="s">
        <v>23</v>
      </c>
      <c r="W30" s="3" t="e">
        <f t="shared" si="4"/>
        <v>#DIV/0!</v>
      </c>
      <c r="X30" s="3" t="e">
        <f>STDEV(R30:V30)</f>
        <v>#DIV/0!</v>
      </c>
      <c r="Y30" s="16" t="s">
        <v>23</v>
      </c>
      <c r="Z30" s="16" t="s">
        <v>23</v>
      </c>
      <c r="AA30" s="16" t="s">
        <v>23</v>
      </c>
      <c r="AB30" s="16" t="s">
        <v>23</v>
      </c>
      <c r="AC30" s="16" t="s">
        <v>23</v>
      </c>
      <c r="AD30" s="3" t="e">
        <f t="shared" si="6"/>
        <v>#DIV/0!</v>
      </c>
      <c r="AE30" s="3" t="e">
        <f>STDEV(Y30:AC30)</f>
        <v>#DIV/0!</v>
      </c>
      <c r="AF30" s="16" t="s">
        <v>23</v>
      </c>
      <c r="AG30" s="16" t="s">
        <v>23</v>
      </c>
      <c r="AH30" s="16" t="s">
        <v>23</v>
      </c>
      <c r="AI30" s="16" t="s">
        <v>23</v>
      </c>
      <c r="AJ30" s="16" t="s">
        <v>23</v>
      </c>
      <c r="AK30" s="3" t="e">
        <f t="shared" si="8"/>
        <v>#DIV/0!</v>
      </c>
      <c r="AL30" s="3" t="e">
        <f>STDEV(AF30:AJ30)</f>
        <v>#DIV/0!</v>
      </c>
      <c r="AM30" s="16">
        <v>9</v>
      </c>
      <c r="AN30" s="16">
        <v>4</v>
      </c>
      <c r="AO30" s="16">
        <v>5</v>
      </c>
      <c r="AP30" s="16">
        <v>8</v>
      </c>
      <c r="AQ30" s="16">
        <v>10</v>
      </c>
      <c r="AR30" s="3">
        <f t="shared" si="10"/>
        <v>7.2</v>
      </c>
      <c r="AS30" s="3">
        <f>STDEV(AM30:AQ30)</f>
        <v>2.5884358211089573</v>
      </c>
      <c r="AT30" s="16">
        <v>0</v>
      </c>
      <c r="AU30" s="16">
        <v>0</v>
      </c>
      <c r="AV30" s="16">
        <v>1</v>
      </c>
      <c r="AW30" s="16">
        <v>0</v>
      </c>
      <c r="AX30" s="16">
        <v>1</v>
      </c>
      <c r="AY30" s="3">
        <f t="shared" ref="AY30:AY32" si="46">AVERAGE(AT30:AX30)</f>
        <v>0.4</v>
      </c>
      <c r="AZ30" s="3">
        <f>STDEV(AT30:AX30)</f>
        <v>0.54772255750516607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3">
        <f t="shared" ref="BF30:BF32" si="47">AVERAGE(BA30:BE30)</f>
        <v>0</v>
      </c>
      <c r="BG30" s="3">
        <f>STDEV(BA30:BE30)</f>
        <v>0</v>
      </c>
    </row>
    <row r="31" spans="1:59" x14ac:dyDescent="0.35">
      <c r="A31" s="21" t="s">
        <v>15</v>
      </c>
      <c r="B31" s="22">
        <v>2</v>
      </c>
      <c r="D31" s="16" t="s">
        <v>23</v>
      </c>
      <c r="E31" s="16" t="s">
        <v>23</v>
      </c>
      <c r="F31" s="16" t="s">
        <v>23</v>
      </c>
      <c r="G31" s="16" t="s">
        <v>23</v>
      </c>
      <c r="H31" s="16" t="s">
        <v>23</v>
      </c>
      <c r="I31" s="3" t="e">
        <f t="shared" si="0"/>
        <v>#DIV/0!</v>
      </c>
      <c r="J31" s="3" t="e">
        <f t="shared" ref="J31:J32" si="48">STDEV(D31:H31)</f>
        <v>#DIV/0!</v>
      </c>
      <c r="K31" s="16" t="s">
        <v>23</v>
      </c>
      <c r="L31" s="16" t="s">
        <v>23</v>
      </c>
      <c r="M31" s="16" t="s">
        <v>23</v>
      </c>
      <c r="N31" s="16" t="s">
        <v>23</v>
      </c>
      <c r="O31" s="16" t="s">
        <v>23</v>
      </c>
      <c r="P31" s="3" t="e">
        <f t="shared" si="2"/>
        <v>#DIV/0!</v>
      </c>
      <c r="Q31" s="3" t="e">
        <f t="shared" ref="Q31:Q32" si="49">STDEV(K31:O31)</f>
        <v>#DIV/0!</v>
      </c>
      <c r="R31" s="16" t="s">
        <v>23</v>
      </c>
      <c r="S31" s="16" t="s">
        <v>23</v>
      </c>
      <c r="T31" s="16" t="s">
        <v>23</v>
      </c>
      <c r="U31" s="16" t="s">
        <v>23</v>
      </c>
      <c r="V31" s="16" t="s">
        <v>23</v>
      </c>
      <c r="W31" s="3" t="e">
        <f t="shared" si="4"/>
        <v>#DIV/0!</v>
      </c>
      <c r="X31" s="3" t="e">
        <f t="shared" ref="X31:X32" si="50">STDEV(R31:V31)</f>
        <v>#DIV/0!</v>
      </c>
      <c r="Y31" s="16" t="s">
        <v>23</v>
      </c>
      <c r="Z31" s="16" t="s">
        <v>23</v>
      </c>
      <c r="AA31" s="16" t="s">
        <v>23</v>
      </c>
      <c r="AB31" s="16" t="s">
        <v>23</v>
      </c>
      <c r="AC31" s="16" t="s">
        <v>23</v>
      </c>
      <c r="AD31" s="3" t="e">
        <f t="shared" si="6"/>
        <v>#DIV/0!</v>
      </c>
      <c r="AE31" s="3" t="e">
        <f t="shared" ref="AE31:AE32" si="51">STDEV(Y31:AC31)</f>
        <v>#DIV/0!</v>
      </c>
      <c r="AF31" s="16" t="s">
        <v>23</v>
      </c>
      <c r="AG31" s="16" t="s">
        <v>23</v>
      </c>
      <c r="AH31" s="16" t="s">
        <v>23</v>
      </c>
      <c r="AI31" s="16" t="s">
        <v>23</v>
      </c>
      <c r="AJ31" s="16" t="s">
        <v>23</v>
      </c>
      <c r="AK31" s="3" t="e">
        <f t="shared" si="8"/>
        <v>#DIV/0!</v>
      </c>
      <c r="AL31" s="3" t="e">
        <f t="shared" ref="AL31:AL32" si="52">STDEV(AF31:AJ31)</f>
        <v>#DIV/0!</v>
      </c>
      <c r="AM31" s="16">
        <v>19</v>
      </c>
      <c r="AN31" s="16">
        <v>14</v>
      </c>
      <c r="AO31" s="16">
        <v>14</v>
      </c>
      <c r="AP31" s="16">
        <v>15</v>
      </c>
      <c r="AQ31" s="16">
        <v>9</v>
      </c>
      <c r="AR31" s="3">
        <f t="shared" si="10"/>
        <v>14.2</v>
      </c>
      <c r="AS31" s="3">
        <f t="shared" ref="AS31:AS32" si="53">STDEV(AM31:AQ31)</f>
        <v>3.5637059362410906</v>
      </c>
      <c r="AT31" s="16">
        <v>0</v>
      </c>
      <c r="AU31" s="16">
        <v>1</v>
      </c>
      <c r="AV31" s="16">
        <v>0</v>
      </c>
      <c r="AW31" s="16">
        <v>2</v>
      </c>
      <c r="AX31" s="16">
        <v>1</v>
      </c>
      <c r="AY31" s="3">
        <f t="shared" si="46"/>
        <v>0.8</v>
      </c>
      <c r="AZ31" s="3">
        <f t="shared" ref="AZ31:AZ32" si="54">STDEV(AT31:AX31)</f>
        <v>0.83666002653407556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3">
        <f t="shared" si="47"/>
        <v>0</v>
      </c>
      <c r="BG31" s="3">
        <f t="shared" ref="BG31:BG32" si="55">STDEV(BA31:BE31)</f>
        <v>0</v>
      </c>
    </row>
    <row r="32" spans="1:59" x14ac:dyDescent="0.35">
      <c r="B32" s="22">
        <v>3</v>
      </c>
      <c r="D32" s="16" t="s">
        <v>23</v>
      </c>
      <c r="E32" s="16" t="s">
        <v>23</v>
      </c>
      <c r="F32" s="16" t="s">
        <v>23</v>
      </c>
      <c r="G32" s="16" t="s">
        <v>23</v>
      </c>
      <c r="H32" s="16" t="s">
        <v>23</v>
      </c>
      <c r="I32" s="3" t="e">
        <f t="shared" si="0"/>
        <v>#DIV/0!</v>
      </c>
      <c r="J32" s="3" t="e">
        <f t="shared" si="48"/>
        <v>#DIV/0!</v>
      </c>
      <c r="K32" s="16" t="s">
        <v>23</v>
      </c>
      <c r="L32" s="16" t="s">
        <v>23</v>
      </c>
      <c r="M32" s="16" t="s">
        <v>23</v>
      </c>
      <c r="N32" s="16" t="s">
        <v>23</v>
      </c>
      <c r="O32" s="16" t="s">
        <v>23</v>
      </c>
      <c r="P32" s="3" t="e">
        <f t="shared" si="2"/>
        <v>#DIV/0!</v>
      </c>
      <c r="Q32" s="3" t="e">
        <f t="shared" si="49"/>
        <v>#DIV/0!</v>
      </c>
      <c r="R32" s="16" t="s">
        <v>23</v>
      </c>
      <c r="S32" s="16" t="s">
        <v>23</v>
      </c>
      <c r="T32" s="16" t="s">
        <v>23</v>
      </c>
      <c r="U32" s="16" t="s">
        <v>23</v>
      </c>
      <c r="V32" s="16" t="s">
        <v>23</v>
      </c>
      <c r="W32" s="3" t="e">
        <f t="shared" si="4"/>
        <v>#DIV/0!</v>
      </c>
      <c r="X32" s="3" t="e">
        <f t="shared" si="50"/>
        <v>#DIV/0!</v>
      </c>
      <c r="Y32" s="16" t="s">
        <v>23</v>
      </c>
      <c r="Z32" s="16" t="s">
        <v>23</v>
      </c>
      <c r="AA32" s="16" t="s">
        <v>23</v>
      </c>
      <c r="AB32" s="16" t="s">
        <v>23</v>
      </c>
      <c r="AC32" s="16" t="s">
        <v>23</v>
      </c>
      <c r="AD32" s="3" t="e">
        <f>AVERAGE(Y32:Z32)</f>
        <v>#DIV/0!</v>
      </c>
      <c r="AE32" s="3" t="e">
        <f t="shared" si="51"/>
        <v>#DIV/0!</v>
      </c>
      <c r="AF32" s="16" t="s">
        <v>23</v>
      </c>
      <c r="AG32" s="16" t="s">
        <v>23</v>
      </c>
      <c r="AH32" s="16" t="s">
        <v>23</v>
      </c>
      <c r="AI32" s="16" t="s">
        <v>23</v>
      </c>
      <c r="AJ32" s="16" t="s">
        <v>23</v>
      </c>
      <c r="AK32" s="3" t="e">
        <f>AVERAGE(AF32:AG32)</f>
        <v>#DIV/0!</v>
      </c>
      <c r="AL32" s="3" t="e">
        <f t="shared" si="52"/>
        <v>#DIV/0!</v>
      </c>
      <c r="AM32" s="16">
        <v>9</v>
      </c>
      <c r="AN32" s="16">
        <v>10</v>
      </c>
      <c r="AO32" s="16">
        <v>12</v>
      </c>
      <c r="AP32" s="16">
        <v>11</v>
      </c>
      <c r="AQ32" s="16">
        <v>14</v>
      </c>
      <c r="AR32" s="3">
        <f t="shared" si="10"/>
        <v>11.2</v>
      </c>
      <c r="AS32" s="3">
        <f t="shared" si="53"/>
        <v>1.9235384061671315</v>
      </c>
      <c r="AT32" s="16">
        <v>0</v>
      </c>
      <c r="AU32" s="16">
        <v>3</v>
      </c>
      <c r="AV32" s="16">
        <v>1</v>
      </c>
      <c r="AW32" s="16">
        <v>0</v>
      </c>
      <c r="AX32" s="16">
        <v>3</v>
      </c>
      <c r="AY32" s="3">
        <f t="shared" si="46"/>
        <v>1.4</v>
      </c>
      <c r="AZ32" s="3">
        <f t="shared" si="54"/>
        <v>1.51657508881031</v>
      </c>
      <c r="BA32" s="16">
        <v>0</v>
      </c>
      <c r="BB32" s="16">
        <v>0</v>
      </c>
      <c r="BC32" s="16">
        <v>0</v>
      </c>
      <c r="BD32" s="16">
        <v>1</v>
      </c>
      <c r="BE32" s="16">
        <v>0</v>
      </c>
      <c r="BF32" s="3">
        <f t="shared" si="47"/>
        <v>0.2</v>
      </c>
      <c r="BG32" s="3">
        <f t="shared" si="55"/>
        <v>0.44721359549995793</v>
      </c>
    </row>
    <row r="33" spans="1:59" x14ac:dyDescent="0.35">
      <c r="A33" s="24" t="s">
        <v>25</v>
      </c>
      <c r="D33" s="16"/>
      <c r="E33" s="16"/>
      <c r="F33" s="16"/>
      <c r="G33" s="16"/>
      <c r="H33" s="16"/>
      <c r="I33" s="28" t="e">
        <f>AVERAGE(I30:I32)</f>
        <v>#DIV/0!</v>
      </c>
      <c r="J33" s="28"/>
      <c r="K33" s="16"/>
      <c r="L33" s="16"/>
      <c r="M33" s="16"/>
      <c r="N33" s="16"/>
      <c r="O33" s="16"/>
      <c r="P33" s="28" t="e">
        <f>AVERAGE(P30:P32)</f>
        <v>#DIV/0!</v>
      </c>
      <c r="Q33" s="28"/>
      <c r="R33" s="16"/>
      <c r="S33" s="16"/>
      <c r="T33" s="16"/>
      <c r="U33" s="16"/>
      <c r="V33" s="16"/>
      <c r="W33" s="28" t="e">
        <f>AVERAGE(W30:W32)</f>
        <v>#DIV/0!</v>
      </c>
      <c r="X33" s="28"/>
      <c r="Y33" s="16"/>
      <c r="Z33" s="16"/>
      <c r="AA33" s="16"/>
      <c r="AB33" s="16"/>
      <c r="AC33" s="16"/>
      <c r="AD33" s="28" t="e">
        <f>AVERAGE(AD30:AD32)</f>
        <v>#DIV/0!</v>
      </c>
      <c r="AE33" s="28"/>
      <c r="AF33" s="16"/>
      <c r="AG33" s="16"/>
      <c r="AH33" s="16"/>
      <c r="AI33" s="16"/>
      <c r="AJ33" s="16"/>
      <c r="AK33" s="28" t="e">
        <f>AVERAGE(AK30:AK32)</f>
        <v>#DIV/0!</v>
      </c>
      <c r="AL33" s="28"/>
      <c r="AM33" s="16"/>
      <c r="AN33" s="16"/>
      <c r="AO33" s="16"/>
      <c r="AP33" s="16"/>
      <c r="AQ33" s="16"/>
      <c r="AR33" s="28">
        <f>AVERAGE(AR30:AR32)</f>
        <v>10.866666666666665</v>
      </c>
      <c r="AS33" s="28"/>
      <c r="AT33" s="16"/>
      <c r="AU33" s="16"/>
      <c r="AV33" s="16"/>
      <c r="AW33" s="16"/>
      <c r="AX33" s="16"/>
      <c r="AY33" s="28">
        <f>AVERAGE(AY30:AY32)</f>
        <v>0.8666666666666667</v>
      </c>
      <c r="AZ33" s="28"/>
      <c r="BA33" s="16"/>
      <c r="BB33" s="16"/>
      <c r="BC33" s="16"/>
      <c r="BD33" s="16"/>
      <c r="BE33" s="16"/>
      <c r="BF33" s="28">
        <f>AVERAGE(BF30:BF32)</f>
        <v>6.6666666666666666E-2</v>
      </c>
      <c r="BG33" s="28"/>
    </row>
    <row r="34" spans="1:59" x14ac:dyDescent="0.35">
      <c r="A34" s="24" t="s">
        <v>26</v>
      </c>
      <c r="D34" s="16"/>
      <c r="E34" s="16"/>
      <c r="F34" s="16"/>
      <c r="G34" s="16"/>
      <c r="H34" s="16"/>
      <c r="I34" s="28" t="e">
        <f>1/3*(SUM(J30:J32))</f>
        <v>#DIV/0!</v>
      </c>
      <c r="J34" s="28"/>
      <c r="K34" s="16"/>
      <c r="L34" s="16"/>
      <c r="M34" s="16"/>
      <c r="N34" s="16"/>
      <c r="O34" s="16"/>
      <c r="P34" s="28" t="e">
        <f>SUM(Q30:Q32)</f>
        <v>#DIV/0!</v>
      </c>
      <c r="Q34" s="28"/>
      <c r="R34" s="16"/>
      <c r="S34" s="16"/>
      <c r="T34" s="16"/>
      <c r="U34" s="16"/>
      <c r="V34" s="16"/>
      <c r="W34" s="28" t="e">
        <f>SUM(X30:X32)</f>
        <v>#DIV/0!</v>
      </c>
      <c r="X34" s="28"/>
      <c r="Y34" s="16"/>
      <c r="Z34" s="16"/>
      <c r="AA34" s="16"/>
      <c r="AB34" s="16"/>
      <c r="AC34" s="16"/>
      <c r="AD34" s="28" t="e">
        <f>SUM(AE30:AE32)</f>
        <v>#DIV/0!</v>
      </c>
      <c r="AE34" s="28"/>
      <c r="AF34" s="16"/>
      <c r="AG34" s="16"/>
      <c r="AH34" s="16"/>
      <c r="AI34" s="16"/>
      <c r="AJ34" s="16"/>
      <c r="AK34" s="28" t="e">
        <f>SUM(AL30:AL32)</f>
        <v>#DIV/0!</v>
      </c>
      <c r="AL34" s="28"/>
      <c r="AM34" s="16"/>
      <c r="AN34" s="16"/>
      <c r="AO34" s="16"/>
      <c r="AP34" s="16"/>
      <c r="AQ34" s="16"/>
      <c r="AR34" s="28">
        <f>SUM(AS30:AS32)</f>
        <v>8.0756801635171787</v>
      </c>
      <c r="AS34" s="28"/>
      <c r="AT34" s="16"/>
      <c r="AU34" s="16"/>
      <c r="AV34" s="16"/>
      <c r="AW34" s="16"/>
      <c r="AX34" s="16"/>
      <c r="AY34" s="28">
        <f>SUM(AZ30:AZ32)</f>
        <v>2.9009576728495516</v>
      </c>
      <c r="AZ34" s="28"/>
      <c r="BA34" s="16"/>
      <c r="BB34" s="16"/>
      <c r="BC34" s="16"/>
      <c r="BD34" s="16"/>
      <c r="BE34" s="16"/>
      <c r="BF34" s="28">
        <f>SUM(BG30:BG32)</f>
        <v>0.44721359549995793</v>
      </c>
      <c r="BG34" s="28"/>
    </row>
    <row r="35" spans="1:59" x14ac:dyDescent="0.35">
      <c r="A35" s="21" t="s">
        <v>16</v>
      </c>
      <c r="B35" s="22">
        <v>1</v>
      </c>
      <c r="D35" s="16" t="s">
        <v>23</v>
      </c>
      <c r="E35" s="16" t="s">
        <v>23</v>
      </c>
      <c r="F35" s="16" t="s">
        <v>23</v>
      </c>
      <c r="G35" s="16" t="s">
        <v>23</v>
      </c>
      <c r="H35" s="16" t="s">
        <v>23</v>
      </c>
      <c r="I35" s="3" t="e">
        <f t="shared" si="0"/>
        <v>#DIV/0!</v>
      </c>
      <c r="J35" s="3" t="e">
        <f>STDEV(D35:H35)</f>
        <v>#DIV/0!</v>
      </c>
      <c r="K35" s="16" t="s">
        <v>23</v>
      </c>
      <c r="L35" s="16" t="s">
        <v>23</v>
      </c>
      <c r="M35" s="16" t="s">
        <v>23</v>
      </c>
      <c r="N35" s="16" t="s">
        <v>23</v>
      </c>
      <c r="O35" s="16" t="s">
        <v>23</v>
      </c>
      <c r="P35" s="3" t="e">
        <f t="shared" si="2"/>
        <v>#DIV/0!</v>
      </c>
      <c r="Q35" s="3" t="e">
        <f>STDEV(K35:O35)</f>
        <v>#DIV/0!</v>
      </c>
      <c r="R35" s="16" t="s">
        <v>23</v>
      </c>
      <c r="S35" s="16" t="s">
        <v>23</v>
      </c>
      <c r="T35" s="16" t="s">
        <v>23</v>
      </c>
      <c r="U35" s="16" t="s">
        <v>23</v>
      </c>
      <c r="V35" s="16" t="s">
        <v>23</v>
      </c>
      <c r="W35" s="3" t="e">
        <f t="shared" si="4"/>
        <v>#DIV/0!</v>
      </c>
      <c r="X35" s="3" t="e">
        <f>STDEV(R35:V35)</f>
        <v>#DIV/0!</v>
      </c>
      <c r="Y35" s="16" t="s">
        <v>23</v>
      </c>
      <c r="Z35" s="16" t="s">
        <v>23</v>
      </c>
      <c r="AA35" s="16" t="s">
        <v>23</v>
      </c>
      <c r="AB35" s="16" t="s">
        <v>23</v>
      </c>
      <c r="AC35" s="16" t="s">
        <v>23</v>
      </c>
      <c r="AD35" s="3" t="e">
        <f t="shared" si="6"/>
        <v>#DIV/0!</v>
      </c>
      <c r="AE35" s="3" t="e">
        <f>STDEV(Y35:AC35)</f>
        <v>#DIV/0!</v>
      </c>
      <c r="AF35" s="16" t="s">
        <v>28</v>
      </c>
      <c r="AG35" s="16" t="s">
        <v>23</v>
      </c>
      <c r="AH35" s="16" t="s">
        <v>23</v>
      </c>
      <c r="AI35" s="16" t="s">
        <v>23</v>
      </c>
      <c r="AJ35" s="16" t="s">
        <v>23</v>
      </c>
      <c r="AK35" s="3" t="e">
        <f>AVERAGE(AF35,AI35:AJ35)</f>
        <v>#DIV/0!</v>
      </c>
      <c r="AL35" s="3" t="e">
        <f>STDEV(AF35:AJ35)</f>
        <v>#DIV/0!</v>
      </c>
      <c r="AM35" s="16">
        <v>25</v>
      </c>
      <c r="AN35" s="16">
        <v>30</v>
      </c>
      <c r="AO35" s="16">
        <v>22</v>
      </c>
      <c r="AP35" s="16">
        <v>23</v>
      </c>
      <c r="AQ35" s="16">
        <v>23</v>
      </c>
      <c r="AR35" s="3">
        <f t="shared" si="10"/>
        <v>24.6</v>
      </c>
      <c r="AS35" s="3">
        <f>STDEV(AM35:AQ35)</f>
        <v>3.2093613071762355</v>
      </c>
      <c r="AT35" s="16">
        <v>4</v>
      </c>
      <c r="AU35" s="16">
        <v>2</v>
      </c>
      <c r="AV35" s="16">
        <v>3</v>
      </c>
      <c r="AW35" s="16">
        <v>2</v>
      </c>
      <c r="AX35" s="16">
        <v>0</v>
      </c>
      <c r="AY35" s="3">
        <f t="shared" ref="AY35:AY37" si="56">AVERAGE(AT35:AX35)</f>
        <v>2.2000000000000002</v>
      </c>
      <c r="AZ35" s="3">
        <f>STDEV(AT35:AX35)</f>
        <v>1.4832396974191326</v>
      </c>
      <c r="BA35" s="16">
        <v>0</v>
      </c>
      <c r="BB35" s="16">
        <v>0</v>
      </c>
      <c r="BC35" s="16">
        <v>0</v>
      </c>
      <c r="BD35" s="16">
        <v>1</v>
      </c>
      <c r="BE35" s="16">
        <v>0</v>
      </c>
      <c r="BF35" s="3">
        <f t="shared" ref="BF35:BF37" si="57">AVERAGE(BA35:BE35)</f>
        <v>0.2</v>
      </c>
      <c r="BG35" s="3">
        <f>STDEV(BA35:BE35)</f>
        <v>0.44721359549995793</v>
      </c>
    </row>
    <row r="36" spans="1:59" x14ac:dyDescent="0.35">
      <c r="B36" s="22">
        <v>2</v>
      </c>
      <c r="D36" s="16" t="s">
        <v>23</v>
      </c>
      <c r="E36" s="16" t="s">
        <v>23</v>
      </c>
      <c r="F36" s="16" t="s">
        <v>23</v>
      </c>
      <c r="G36" s="16" t="s">
        <v>23</v>
      </c>
      <c r="H36" s="16" t="s">
        <v>23</v>
      </c>
      <c r="I36" s="3" t="e">
        <f t="shared" si="0"/>
        <v>#DIV/0!</v>
      </c>
      <c r="J36" s="3" t="e">
        <f t="shared" ref="J36:J37" si="58">STDEV(D36:H36)</f>
        <v>#DIV/0!</v>
      </c>
      <c r="K36" s="16" t="s">
        <v>23</v>
      </c>
      <c r="L36" s="16" t="s">
        <v>23</v>
      </c>
      <c r="M36" s="16" t="s">
        <v>23</v>
      </c>
      <c r="N36" s="16" t="s">
        <v>23</v>
      </c>
      <c r="O36" s="16" t="s">
        <v>23</v>
      </c>
      <c r="P36" s="3" t="e">
        <f t="shared" si="2"/>
        <v>#DIV/0!</v>
      </c>
      <c r="Q36" s="3" t="e">
        <f t="shared" ref="Q36:Q37" si="59">STDEV(K36:O36)</f>
        <v>#DIV/0!</v>
      </c>
      <c r="R36" s="16" t="s">
        <v>23</v>
      </c>
      <c r="S36" s="16" t="s">
        <v>23</v>
      </c>
      <c r="T36" s="16" t="s">
        <v>23</v>
      </c>
      <c r="U36" s="16" t="s">
        <v>23</v>
      </c>
      <c r="V36" s="16" t="s">
        <v>23</v>
      </c>
      <c r="W36" s="3" t="e">
        <f t="shared" si="4"/>
        <v>#DIV/0!</v>
      </c>
      <c r="X36" s="3" t="e">
        <f t="shared" ref="X36:X37" si="60">STDEV(R36:V36)</f>
        <v>#DIV/0!</v>
      </c>
      <c r="Y36" s="16" t="s">
        <v>23</v>
      </c>
      <c r="Z36" s="16" t="s">
        <v>23</v>
      </c>
      <c r="AA36" s="16" t="s">
        <v>23</v>
      </c>
      <c r="AB36" s="16" t="s">
        <v>23</v>
      </c>
      <c r="AC36" s="16" t="s">
        <v>23</v>
      </c>
      <c r="AD36" s="3" t="e">
        <f t="shared" si="6"/>
        <v>#DIV/0!</v>
      </c>
      <c r="AE36" s="3" t="e">
        <f t="shared" ref="AE36:AE37" si="61">STDEV(Y36:AC36)</f>
        <v>#DIV/0!</v>
      </c>
      <c r="AF36" s="16" t="s">
        <v>23</v>
      </c>
      <c r="AG36" s="16" t="s">
        <v>23</v>
      </c>
      <c r="AH36" s="16" t="s">
        <v>23</v>
      </c>
      <c r="AI36" s="16" t="s">
        <v>23</v>
      </c>
      <c r="AJ36" s="16" t="s">
        <v>23</v>
      </c>
      <c r="AK36" s="3" t="e">
        <f>AVERAGE(AF36:AG36,AI36:AJ36)</f>
        <v>#DIV/0!</v>
      </c>
      <c r="AL36" s="3" t="e">
        <f t="shared" ref="AL36:AL37" si="62">STDEV(AF36:AJ36)</f>
        <v>#DIV/0!</v>
      </c>
      <c r="AM36" s="16">
        <v>55</v>
      </c>
      <c r="AN36" s="16">
        <v>53</v>
      </c>
      <c r="AO36" s="16">
        <v>47</v>
      </c>
      <c r="AP36" s="16">
        <v>50</v>
      </c>
      <c r="AQ36" s="16">
        <v>47</v>
      </c>
      <c r="AR36" s="3">
        <f t="shared" si="10"/>
        <v>50.4</v>
      </c>
      <c r="AS36" s="3">
        <f t="shared" ref="AS36:AS37" si="63">STDEV(AM36:AQ36)</f>
        <v>3.5777087639996634</v>
      </c>
      <c r="AT36" s="16">
        <v>6</v>
      </c>
      <c r="AU36" s="16">
        <v>7</v>
      </c>
      <c r="AV36" s="16">
        <v>6</v>
      </c>
      <c r="AW36" s="16">
        <v>9</v>
      </c>
      <c r="AX36" s="16">
        <v>6</v>
      </c>
      <c r="AY36" s="3">
        <f t="shared" si="56"/>
        <v>6.8</v>
      </c>
      <c r="AZ36" s="3">
        <f t="shared" ref="AZ36:AZ37" si="64">STDEV(AT36:AX36)</f>
        <v>1.3038404810405309</v>
      </c>
      <c r="BA36" s="16">
        <v>0</v>
      </c>
      <c r="BB36" s="16">
        <v>0</v>
      </c>
      <c r="BC36" s="16">
        <v>0</v>
      </c>
      <c r="BD36" s="16">
        <v>2</v>
      </c>
      <c r="BE36" s="16">
        <v>1</v>
      </c>
      <c r="BF36" s="3">
        <f t="shared" si="57"/>
        <v>0.6</v>
      </c>
      <c r="BG36" s="3">
        <f t="shared" ref="BG36:BG37" si="65">STDEV(BA36:BE36)</f>
        <v>0.89442719099991586</v>
      </c>
    </row>
    <row r="37" spans="1:59" x14ac:dyDescent="0.35">
      <c r="B37" s="22">
        <v>3</v>
      </c>
      <c r="D37" s="16" t="s">
        <v>23</v>
      </c>
      <c r="E37" s="16" t="s">
        <v>23</v>
      </c>
      <c r="F37" s="16" t="s">
        <v>23</v>
      </c>
      <c r="G37" s="16" t="s">
        <v>23</v>
      </c>
      <c r="H37" s="16" t="s">
        <v>23</v>
      </c>
      <c r="I37" s="3" t="e">
        <f t="shared" si="0"/>
        <v>#DIV/0!</v>
      </c>
      <c r="J37" s="3" t="e">
        <f t="shared" si="58"/>
        <v>#DIV/0!</v>
      </c>
      <c r="K37" s="16" t="s">
        <v>23</v>
      </c>
      <c r="L37" s="16" t="s">
        <v>23</v>
      </c>
      <c r="M37" s="16" t="s">
        <v>23</v>
      </c>
      <c r="N37" s="16" t="s">
        <v>23</v>
      </c>
      <c r="O37" s="16" t="s">
        <v>23</v>
      </c>
      <c r="P37" s="3" t="e">
        <f t="shared" si="2"/>
        <v>#DIV/0!</v>
      </c>
      <c r="Q37" s="3" t="e">
        <f t="shared" si="59"/>
        <v>#DIV/0!</v>
      </c>
      <c r="R37" s="16" t="s">
        <v>23</v>
      </c>
      <c r="S37" s="16" t="s">
        <v>23</v>
      </c>
      <c r="T37" s="16" t="s">
        <v>23</v>
      </c>
      <c r="U37" s="16" t="s">
        <v>23</v>
      </c>
      <c r="V37" s="16" t="s">
        <v>23</v>
      </c>
      <c r="W37" s="3" t="e">
        <f t="shared" si="4"/>
        <v>#DIV/0!</v>
      </c>
      <c r="X37" s="3" t="e">
        <f t="shared" si="60"/>
        <v>#DIV/0!</v>
      </c>
      <c r="Y37" s="16" t="s">
        <v>23</v>
      </c>
      <c r="Z37" s="16" t="s">
        <v>23</v>
      </c>
      <c r="AA37" s="16" t="s">
        <v>23</v>
      </c>
      <c r="AB37" s="16" t="s">
        <v>23</v>
      </c>
      <c r="AC37" s="16" t="s">
        <v>23</v>
      </c>
      <c r="AD37" s="3" t="e">
        <f t="shared" si="6"/>
        <v>#DIV/0!</v>
      </c>
      <c r="AE37" s="3" t="e">
        <f t="shared" si="61"/>
        <v>#DIV/0!</v>
      </c>
      <c r="AF37" s="16" t="s">
        <v>23</v>
      </c>
      <c r="AG37" s="16" t="s">
        <v>23</v>
      </c>
      <c r="AH37" s="16" t="s">
        <v>23</v>
      </c>
      <c r="AI37" s="16" t="s">
        <v>23</v>
      </c>
      <c r="AJ37" s="16" t="s">
        <v>23</v>
      </c>
      <c r="AK37" s="3" t="e">
        <f>AVERAGE(AF37, AI37:AJ37)</f>
        <v>#DIV/0!</v>
      </c>
      <c r="AL37" s="3" t="e">
        <f t="shared" si="62"/>
        <v>#DIV/0!</v>
      </c>
      <c r="AM37" s="16">
        <v>20</v>
      </c>
      <c r="AN37" s="16">
        <v>42</v>
      </c>
      <c r="AO37" s="16" t="s">
        <v>23</v>
      </c>
      <c r="AP37" s="16">
        <v>19</v>
      </c>
      <c r="AQ37" s="16">
        <v>22</v>
      </c>
      <c r="AR37" s="3">
        <f t="shared" si="10"/>
        <v>25.75</v>
      </c>
      <c r="AS37" s="3">
        <f t="shared" si="63"/>
        <v>10.90489186863706</v>
      </c>
      <c r="AT37" s="16">
        <v>3</v>
      </c>
      <c r="AU37" s="16">
        <v>11</v>
      </c>
      <c r="AV37" s="16">
        <v>7</v>
      </c>
      <c r="AW37" s="16">
        <v>3</v>
      </c>
      <c r="AX37" s="16">
        <v>1</v>
      </c>
      <c r="AY37" s="3">
        <f t="shared" si="56"/>
        <v>5</v>
      </c>
      <c r="AZ37" s="3">
        <f t="shared" si="64"/>
        <v>4</v>
      </c>
      <c r="BA37" s="16">
        <v>0</v>
      </c>
      <c r="BB37" s="16">
        <v>0</v>
      </c>
      <c r="BC37" s="16">
        <v>0</v>
      </c>
      <c r="BD37" s="16">
        <v>1</v>
      </c>
      <c r="BE37" s="16">
        <v>2</v>
      </c>
      <c r="BF37" s="3">
        <f t="shared" si="57"/>
        <v>0.6</v>
      </c>
      <c r="BG37" s="3">
        <f t="shared" si="65"/>
        <v>0.89442719099991586</v>
      </c>
    </row>
    <row r="38" spans="1:59" x14ac:dyDescent="0.35">
      <c r="A38" s="24" t="s">
        <v>25</v>
      </c>
      <c r="D38" s="16"/>
      <c r="E38" s="16"/>
      <c r="F38" s="16"/>
      <c r="G38" s="16"/>
      <c r="H38" s="16"/>
      <c r="I38" s="28" t="e">
        <f>AVERAGE(I35:I37)</f>
        <v>#DIV/0!</v>
      </c>
      <c r="J38" s="28"/>
      <c r="K38" s="16"/>
      <c r="L38" s="16"/>
      <c r="M38" s="16"/>
      <c r="N38" s="16"/>
      <c r="O38" s="16"/>
      <c r="P38" s="28" t="e">
        <f>AVERAGE(P35:P37)</f>
        <v>#DIV/0!</v>
      </c>
      <c r="Q38" s="28"/>
      <c r="R38" s="16"/>
      <c r="S38" s="16"/>
      <c r="T38" s="16"/>
      <c r="U38" s="16"/>
      <c r="V38" s="16"/>
      <c r="W38" s="28" t="e">
        <f>AVERAGE(W35:W37)</f>
        <v>#DIV/0!</v>
      </c>
      <c r="X38" s="28"/>
      <c r="Y38" s="16"/>
      <c r="Z38" s="16"/>
      <c r="AA38" s="16"/>
      <c r="AB38" s="16"/>
      <c r="AC38" s="16"/>
      <c r="AD38" s="28" t="e">
        <f>AVERAGE(AD35:AD37)</f>
        <v>#DIV/0!</v>
      </c>
      <c r="AE38" s="28"/>
      <c r="AF38" s="16"/>
      <c r="AG38" s="16"/>
      <c r="AH38" s="16"/>
      <c r="AI38" s="16"/>
      <c r="AJ38" s="16"/>
      <c r="AK38" s="28" t="e">
        <f>AVERAGE(AK35:AK37)</f>
        <v>#DIV/0!</v>
      </c>
      <c r="AL38" s="28"/>
      <c r="AM38" s="16"/>
      <c r="AN38" s="16"/>
      <c r="AO38" s="16"/>
      <c r="AP38" s="16"/>
      <c r="AQ38" s="16"/>
      <c r="AR38" s="28">
        <f>AVERAGE(AR35:AR37)</f>
        <v>33.583333333333336</v>
      </c>
      <c r="AS38" s="28"/>
      <c r="AT38" s="16"/>
      <c r="AU38" s="16"/>
      <c r="AV38" s="16"/>
      <c r="AW38" s="16"/>
      <c r="AX38" s="16"/>
      <c r="AY38" s="28">
        <f>AVERAGE(AY35:AY37)</f>
        <v>4.666666666666667</v>
      </c>
      <c r="AZ38" s="28"/>
      <c r="BA38" s="16"/>
      <c r="BB38" s="16"/>
      <c r="BC38" s="16"/>
      <c r="BD38" s="16"/>
      <c r="BE38" s="16"/>
      <c r="BF38" s="28">
        <f>AVERAGE(BF35:BF37)</f>
        <v>0.46666666666666662</v>
      </c>
      <c r="BG38" s="28"/>
    </row>
    <row r="39" spans="1:59" x14ac:dyDescent="0.35">
      <c r="A39" s="24" t="s">
        <v>26</v>
      </c>
      <c r="D39" s="16"/>
      <c r="E39" s="16"/>
      <c r="F39" s="16"/>
      <c r="G39" s="16"/>
      <c r="H39" s="16"/>
      <c r="I39" s="28" t="e">
        <f>1/3*(SUM(J35:J37))</f>
        <v>#DIV/0!</v>
      </c>
      <c r="J39" s="28"/>
      <c r="K39" s="16"/>
      <c r="L39" s="16"/>
      <c r="M39" s="16"/>
      <c r="N39" s="16"/>
      <c r="O39" s="16"/>
      <c r="P39" s="28" t="e">
        <f>SUM(Q35:Q37)</f>
        <v>#DIV/0!</v>
      </c>
      <c r="Q39" s="28"/>
      <c r="R39" s="16"/>
      <c r="S39" s="16"/>
      <c r="T39" s="16"/>
      <c r="U39" s="16"/>
      <c r="V39" s="16"/>
      <c r="W39" s="28" t="e">
        <f>SUM(X35:X37)</f>
        <v>#DIV/0!</v>
      </c>
      <c r="X39" s="28"/>
      <c r="Y39" s="16"/>
      <c r="Z39" s="16"/>
      <c r="AA39" s="16"/>
      <c r="AB39" s="16"/>
      <c r="AC39" s="16"/>
      <c r="AD39" s="28" t="e">
        <f>SUM(AE35:AE37)</f>
        <v>#DIV/0!</v>
      </c>
      <c r="AE39" s="28"/>
      <c r="AF39" s="16"/>
      <c r="AG39" s="16"/>
      <c r="AH39" s="16"/>
      <c r="AI39" s="16"/>
      <c r="AJ39" s="16"/>
      <c r="AK39" s="28" t="e">
        <f>SUM(AL35:AL37)</f>
        <v>#DIV/0!</v>
      </c>
      <c r="AL39" s="28"/>
      <c r="AM39" s="16"/>
      <c r="AN39" s="16"/>
      <c r="AO39" s="16"/>
      <c r="AP39" s="16"/>
      <c r="AQ39" s="16"/>
      <c r="AR39" s="28">
        <f>SUM(AS35:AS37)</f>
        <v>17.691961939812959</v>
      </c>
      <c r="AS39" s="28"/>
      <c r="AT39" s="16"/>
      <c r="AU39" s="16"/>
      <c r="AV39" s="16"/>
      <c r="AW39" s="16"/>
      <c r="AX39" s="16"/>
      <c r="AY39" s="28">
        <f>SUM(AZ35:AZ37)</f>
        <v>6.7870801784596635</v>
      </c>
      <c r="AZ39" s="28"/>
      <c r="BA39" s="16"/>
      <c r="BB39" s="16"/>
      <c r="BC39" s="16"/>
      <c r="BD39" s="16"/>
      <c r="BE39" s="16"/>
      <c r="BF39" s="28">
        <f>SUM(BG35:BG37)</f>
        <v>2.2360679774997898</v>
      </c>
      <c r="BG39" s="28"/>
    </row>
    <row r="40" spans="1:59" x14ac:dyDescent="0.35">
      <c r="A40" s="21" t="s">
        <v>14</v>
      </c>
      <c r="B40" s="22">
        <v>1</v>
      </c>
      <c r="D40" s="16" t="s">
        <v>23</v>
      </c>
      <c r="E40" s="16" t="s">
        <v>23</v>
      </c>
      <c r="F40" s="16" t="s">
        <v>23</v>
      </c>
      <c r="G40" s="16" t="s">
        <v>23</v>
      </c>
      <c r="H40" s="16" t="s">
        <v>23</v>
      </c>
      <c r="I40" s="3" t="e">
        <f t="shared" si="0"/>
        <v>#DIV/0!</v>
      </c>
      <c r="J40" s="3" t="e">
        <f>STDEV(D40:H40)</f>
        <v>#DIV/0!</v>
      </c>
      <c r="K40" s="16" t="s">
        <v>23</v>
      </c>
      <c r="L40" s="16" t="s">
        <v>23</v>
      </c>
      <c r="M40" s="16" t="s">
        <v>23</v>
      </c>
      <c r="N40" s="16" t="s">
        <v>23</v>
      </c>
      <c r="O40" s="16" t="s">
        <v>23</v>
      </c>
      <c r="P40" s="3" t="e">
        <f t="shared" si="2"/>
        <v>#DIV/0!</v>
      </c>
      <c r="Q40" s="3" t="e">
        <f>STDEV(K40:O40)</f>
        <v>#DIV/0!</v>
      </c>
      <c r="R40" s="16" t="s">
        <v>23</v>
      </c>
      <c r="S40" s="16" t="s">
        <v>23</v>
      </c>
      <c r="T40" s="16" t="s">
        <v>23</v>
      </c>
      <c r="U40" s="16" t="s">
        <v>23</v>
      </c>
      <c r="V40" s="16" t="s">
        <v>23</v>
      </c>
      <c r="W40" s="3" t="e">
        <f t="shared" si="4"/>
        <v>#DIV/0!</v>
      </c>
      <c r="X40" s="3" t="e">
        <f>STDEV(R40:V40)</f>
        <v>#DIV/0!</v>
      </c>
      <c r="Y40" s="16" t="s">
        <v>23</v>
      </c>
      <c r="Z40" s="16" t="s">
        <v>23</v>
      </c>
      <c r="AA40" s="16" t="s">
        <v>23</v>
      </c>
      <c r="AB40" s="16" t="s">
        <v>23</v>
      </c>
      <c r="AC40" s="16" t="s">
        <v>23</v>
      </c>
      <c r="AD40" s="3" t="e">
        <f t="shared" si="6"/>
        <v>#DIV/0!</v>
      </c>
      <c r="AE40" s="3" t="e">
        <f>STDEV(Y40:AC40)</f>
        <v>#DIV/0!</v>
      </c>
      <c r="AF40" s="16" t="s">
        <v>28</v>
      </c>
      <c r="AG40" s="16" t="s">
        <v>23</v>
      </c>
      <c r="AH40" s="16" t="s">
        <v>23</v>
      </c>
      <c r="AI40" s="16" t="s">
        <v>23</v>
      </c>
      <c r="AJ40" s="16" t="s">
        <v>23</v>
      </c>
      <c r="AK40" s="3" t="e">
        <f>AVERAGE(AF40:AG40,AI40:AJ40)</f>
        <v>#DIV/0!</v>
      </c>
      <c r="AL40" s="3" t="e">
        <f>STDEV(AF40:AJ40)</f>
        <v>#DIV/0!</v>
      </c>
      <c r="AM40" s="16">
        <v>22</v>
      </c>
      <c r="AN40" s="16">
        <v>28</v>
      </c>
      <c r="AO40" s="16">
        <v>18</v>
      </c>
      <c r="AP40" s="16">
        <v>17</v>
      </c>
      <c r="AQ40" s="16">
        <v>20</v>
      </c>
      <c r="AR40" s="3">
        <f t="shared" si="10"/>
        <v>21</v>
      </c>
      <c r="AS40" s="3">
        <f>STDEV(AM40:AQ40)</f>
        <v>4.358898943540674</v>
      </c>
      <c r="AT40" s="16">
        <v>2</v>
      </c>
      <c r="AU40" s="16">
        <v>1</v>
      </c>
      <c r="AV40" s="16">
        <v>1</v>
      </c>
      <c r="AW40" s="16">
        <v>2</v>
      </c>
      <c r="AX40" s="16">
        <v>2</v>
      </c>
      <c r="AY40" s="3">
        <f t="shared" ref="AY40:AY42" si="66">AVERAGE(AT40:AX40)</f>
        <v>1.6</v>
      </c>
      <c r="AZ40" s="3">
        <f>STDEV(AT40:AX40)</f>
        <v>0.54772255750516596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3">
        <f t="shared" ref="BF40:BF42" si="67">AVERAGE(BA40:BE40)</f>
        <v>0</v>
      </c>
      <c r="BG40" s="3">
        <f>STDEV(BA40:BE40)</f>
        <v>0</v>
      </c>
    </row>
    <row r="41" spans="1:59" x14ac:dyDescent="0.35">
      <c r="A41" s="21" t="s">
        <v>15</v>
      </c>
      <c r="B41" s="22">
        <v>2</v>
      </c>
      <c r="D41" s="16" t="s">
        <v>23</v>
      </c>
      <c r="E41" s="16" t="s">
        <v>23</v>
      </c>
      <c r="F41" s="16" t="s">
        <v>23</v>
      </c>
      <c r="G41" s="16" t="s">
        <v>23</v>
      </c>
      <c r="H41" s="16" t="s">
        <v>23</v>
      </c>
      <c r="I41" s="3" t="e">
        <f t="shared" si="0"/>
        <v>#DIV/0!</v>
      </c>
      <c r="J41" s="3" t="e">
        <f t="shared" ref="J41:J42" si="68">STDEV(D41:H41)</f>
        <v>#DIV/0!</v>
      </c>
      <c r="K41" s="16" t="s">
        <v>23</v>
      </c>
      <c r="L41" s="16" t="s">
        <v>23</v>
      </c>
      <c r="M41" s="16" t="s">
        <v>23</v>
      </c>
      <c r="N41" s="16" t="s">
        <v>23</v>
      </c>
      <c r="O41" s="16" t="s">
        <v>23</v>
      </c>
      <c r="P41" s="3" t="e">
        <f t="shared" si="2"/>
        <v>#DIV/0!</v>
      </c>
      <c r="Q41" s="3" t="e">
        <f t="shared" ref="Q41:Q42" si="69">STDEV(K41:O41)</f>
        <v>#DIV/0!</v>
      </c>
      <c r="R41" s="16" t="s">
        <v>23</v>
      </c>
      <c r="S41" s="16" t="s">
        <v>23</v>
      </c>
      <c r="T41" s="16" t="s">
        <v>23</v>
      </c>
      <c r="U41" s="16" t="s">
        <v>23</v>
      </c>
      <c r="V41" s="16" t="s">
        <v>23</v>
      </c>
      <c r="W41" s="3" t="e">
        <f t="shared" si="4"/>
        <v>#DIV/0!</v>
      </c>
      <c r="X41" s="3" t="e">
        <f t="shared" ref="X41:X42" si="70">STDEV(R41:V41)</f>
        <v>#DIV/0!</v>
      </c>
      <c r="Y41" s="16" t="s">
        <v>23</v>
      </c>
      <c r="Z41" s="16" t="s">
        <v>23</v>
      </c>
      <c r="AA41" s="16" t="s">
        <v>23</v>
      </c>
      <c r="AB41" s="16" t="s">
        <v>23</v>
      </c>
      <c r="AC41" s="16" t="s">
        <v>23</v>
      </c>
      <c r="AD41" s="3" t="e">
        <f t="shared" si="6"/>
        <v>#DIV/0!</v>
      </c>
      <c r="AE41" s="3" t="e">
        <f t="shared" ref="AE41:AE42" si="71">STDEV(Y41:AC41)</f>
        <v>#DIV/0!</v>
      </c>
      <c r="AF41" s="16" t="s">
        <v>23</v>
      </c>
      <c r="AG41" s="16" t="s">
        <v>23</v>
      </c>
      <c r="AH41" s="16" t="s">
        <v>23</v>
      </c>
      <c r="AI41" s="16" t="s">
        <v>23</v>
      </c>
      <c r="AJ41" s="16" t="s">
        <v>23</v>
      </c>
      <c r="AK41" s="3" t="e">
        <f t="shared" si="8"/>
        <v>#DIV/0!</v>
      </c>
      <c r="AL41" s="3" t="e">
        <f t="shared" ref="AL41:AL42" si="72">STDEV(AF41:AJ41)</f>
        <v>#DIV/0!</v>
      </c>
      <c r="AM41" s="16">
        <v>26</v>
      </c>
      <c r="AN41" s="16">
        <v>35</v>
      </c>
      <c r="AO41" s="16">
        <v>35</v>
      </c>
      <c r="AP41" s="16">
        <v>26</v>
      </c>
      <c r="AQ41" s="16">
        <v>29</v>
      </c>
      <c r="AR41" s="3">
        <f t="shared" si="10"/>
        <v>30.2</v>
      </c>
      <c r="AS41" s="3">
        <f t="shared" ref="AS41:AS42" si="73">STDEV(AM41:AQ41)</f>
        <v>4.5497252664309356</v>
      </c>
      <c r="AT41" s="16">
        <v>4</v>
      </c>
      <c r="AU41" s="16">
        <v>3</v>
      </c>
      <c r="AV41" s="16">
        <v>1</v>
      </c>
      <c r="AW41" s="16">
        <v>3</v>
      </c>
      <c r="AX41" s="16">
        <v>3</v>
      </c>
      <c r="AY41" s="3">
        <f t="shared" si="66"/>
        <v>2.8</v>
      </c>
      <c r="AZ41" s="3">
        <f t="shared" ref="AZ41:AZ42" si="74">STDEV(AT41:AX41)</f>
        <v>1.0954451150103319</v>
      </c>
      <c r="BA41" s="16">
        <v>0</v>
      </c>
      <c r="BB41" s="16">
        <v>0</v>
      </c>
      <c r="BC41" s="16">
        <v>2</v>
      </c>
      <c r="BD41" s="16">
        <v>0</v>
      </c>
      <c r="BE41" s="16">
        <v>0</v>
      </c>
      <c r="BF41" s="3">
        <f t="shared" si="67"/>
        <v>0.4</v>
      </c>
      <c r="BG41" s="3">
        <f t="shared" ref="BG41:BG42" si="75">STDEV(BA41:BE41)</f>
        <v>0.89442719099991586</v>
      </c>
    </row>
    <row r="42" spans="1:59" x14ac:dyDescent="0.35">
      <c r="B42" s="22">
        <v>3</v>
      </c>
      <c r="D42" s="16" t="s">
        <v>23</v>
      </c>
      <c r="E42" s="16" t="s">
        <v>23</v>
      </c>
      <c r="F42" s="16" t="s">
        <v>23</v>
      </c>
      <c r="G42" s="16" t="s">
        <v>23</v>
      </c>
      <c r="H42" s="16" t="s">
        <v>23</v>
      </c>
      <c r="I42" s="3" t="e">
        <f t="shared" si="0"/>
        <v>#DIV/0!</v>
      </c>
      <c r="J42" s="3" t="e">
        <f t="shared" si="68"/>
        <v>#DIV/0!</v>
      </c>
      <c r="K42" s="16" t="s">
        <v>23</v>
      </c>
      <c r="L42" s="16" t="s">
        <v>23</v>
      </c>
      <c r="M42" s="16" t="s">
        <v>23</v>
      </c>
      <c r="N42" s="16" t="s">
        <v>23</v>
      </c>
      <c r="O42" s="16" t="s">
        <v>23</v>
      </c>
      <c r="P42" s="3" t="e">
        <f t="shared" si="2"/>
        <v>#DIV/0!</v>
      </c>
      <c r="Q42" s="3" t="e">
        <f t="shared" si="69"/>
        <v>#DIV/0!</v>
      </c>
      <c r="R42" s="16" t="s">
        <v>23</v>
      </c>
      <c r="S42" s="16" t="s">
        <v>23</v>
      </c>
      <c r="T42" s="16" t="s">
        <v>23</v>
      </c>
      <c r="U42" s="16" t="s">
        <v>23</v>
      </c>
      <c r="V42" s="16" t="s">
        <v>23</v>
      </c>
      <c r="W42" s="3" t="e">
        <f t="shared" si="4"/>
        <v>#DIV/0!</v>
      </c>
      <c r="X42" s="3" t="e">
        <f t="shared" si="70"/>
        <v>#DIV/0!</v>
      </c>
      <c r="Y42" s="16" t="s">
        <v>23</v>
      </c>
      <c r="Z42" s="16" t="s">
        <v>23</v>
      </c>
      <c r="AA42" s="16" t="s">
        <v>23</v>
      </c>
      <c r="AB42" s="16" t="s">
        <v>23</v>
      </c>
      <c r="AC42" s="16" t="s">
        <v>23</v>
      </c>
      <c r="AD42" s="3" t="e">
        <f t="shared" si="6"/>
        <v>#DIV/0!</v>
      </c>
      <c r="AE42" s="3" t="e">
        <f t="shared" si="71"/>
        <v>#DIV/0!</v>
      </c>
      <c r="AF42" s="16" t="s">
        <v>23</v>
      </c>
      <c r="AG42" s="16" t="s">
        <v>23</v>
      </c>
      <c r="AH42" s="16" t="s">
        <v>23</v>
      </c>
      <c r="AI42" s="16" t="s">
        <v>23</v>
      </c>
      <c r="AJ42" s="16" t="s">
        <v>23</v>
      </c>
      <c r="AK42" s="3" t="e">
        <f t="shared" si="8"/>
        <v>#DIV/0!</v>
      </c>
      <c r="AL42" s="3" t="e">
        <f t="shared" si="72"/>
        <v>#DIV/0!</v>
      </c>
      <c r="AM42" s="16">
        <v>8</v>
      </c>
      <c r="AN42" s="16">
        <v>9</v>
      </c>
      <c r="AO42" s="16">
        <v>5</v>
      </c>
      <c r="AP42" s="16">
        <v>8</v>
      </c>
      <c r="AQ42" s="16">
        <v>4</v>
      </c>
      <c r="AR42" s="3">
        <f t="shared" si="10"/>
        <v>6.8</v>
      </c>
      <c r="AS42" s="3">
        <f t="shared" si="73"/>
        <v>2.1679483388678804</v>
      </c>
      <c r="AT42" s="16">
        <v>3</v>
      </c>
      <c r="AU42" s="16">
        <v>1</v>
      </c>
      <c r="AV42" s="16">
        <v>0</v>
      </c>
      <c r="AW42" s="16">
        <v>1</v>
      </c>
      <c r="AX42" s="16">
        <v>0</v>
      </c>
      <c r="AY42" s="3">
        <f t="shared" si="66"/>
        <v>1</v>
      </c>
      <c r="AZ42" s="3">
        <f t="shared" si="74"/>
        <v>1.2247448713915889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3">
        <f t="shared" si="67"/>
        <v>0</v>
      </c>
      <c r="BG42" s="3">
        <f t="shared" si="75"/>
        <v>0</v>
      </c>
    </row>
    <row r="43" spans="1:59" x14ac:dyDescent="0.35">
      <c r="A43" s="24" t="s">
        <v>25</v>
      </c>
      <c r="D43" s="16"/>
      <c r="E43" s="16"/>
      <c r="F43" s="16"/>
      <c r="G43" s="16"/>
      <c r="H43" s="16"/>
      <c r="I43" s="28" t="e">
        <f>AVERAGE(I40:I42)</f>
        <v>#DIV/0!</v>
      </c>
      <c r="J43" s="28"/>
      <c r="K43" s="16"/>
      <c r="L43" s="16"/>
      <c r="M43" s="16"/>
      <c r="N43" s="16"/>
      <c r="O43" s="16"/>
      <c r="P43" s="28" t="e">
        <f>AVERAGE(P40:P42)</f>
        <v>#DIV/0!</v>
      </c>
      <c r="Q43" s="28"/>
      <c r="R43" s="16"/>
      <c r="S43" s="16"/>
      <c r="T43" s="16"/>
      <c r="U43" s="16"/>
      <c r="V43" s="16"/>
      <c r="W43" s="28" t="e">
        <f>AVERAGE(W40:W42)</f>
        <v>#DIV/0!</v>
      </c>
      <c r="X43" s="28"/>
      <c r="Y43" s="16"/>
      <c r="Z43" s="16"/>
      <c r="AA43" s="16"/>
      <c r="AB43" s="16"/>
      <c r="AC43" s="16"/>
      <c r="AD43" s="28" t="e">
        <f>AVERAGE(AD40:AD42)</f>
        <v>#DIV/0!</v>
      </c>
      <c r="AE43" s="28"/>
      <c r="AF43" s="16"/>
      <c r="AG43" s="16"/>
      <c r="AH43" s="16"/>
      <c r="AI43" s="16"/>
      <c r="AJ43" s="16"/>
      <c r="AK43" s="28" t="e">
        <f>AVERAGE(AK40:AK42)</f>
        <v>#DIV/0!</v>
      </c>
      <c r="AL43" s="28"/>
      <c r="AM43" s="16"/>
      <c r="AN43" s="16"/>
      <c r="AO43" s="16"/>
      <c r="AP43" s="16"/>
      <c r="AQ43" s="16"/>
      <c r="AR43" s="28">
        <f>AVERAGE(AR40:AR42)</f>
        <v>19.333333333333332</v>
      </c>
      <c r="AS43" s="28"/>
      <c r="AT43" s="16"/>
      <c r="AU43" s="16"/>
      <c r="AV43" s="16"/>
      <c r="AW43" s="16"/>
      <c r="AX43" s="16"/>
      <c r="AY43" s="28">
        <f>AVERAGE(AY40:AY42)</f>
        <v>1.8</v>
      </c>
      <c r="AZ43" s="28"/>
      <c r="BA43" s="16"/>
      <c r="BB43" s="16"/>
      <c r="BC43" s="16"/>
      <c r="BD43" s="16"/>
      <c r="BE43" s="16"/>
      <c r="BF43" s="28">
        <f>AVERAGE(BF40:BF42)</f>
        <v>0.13333333333333333</v>
      </c>
      <c r="BG43" s="28"/>
    </row>
    <row r="44" spans="1:59" x14ac:dyDescent="0.35">
      <c r="A44" s="24" t="s">
        <v>26</v>
      </c>
      <c r="D44" s="16"/>
      <c r="E44" s="16"/>
      <c r="F44" s="16"/>
      <c r="G44" s="16"/>
      <c r="H44" s="16"/>
      <c r="I44" s="28" t="e">
        <f>1/3*(SUM(J40:J42))</f>
        <v>#DIV/0!</v>
      </c>
      <c r="J44" s="28"/>
      <c r="K44" s="16"/>
      <c r="L44" s="16"/>
      <c r="M44" s="16"/>
      <c r="N44" s="16"/>
      <c r="O44" s="16"/>
      <c r="P44" s="28" t="e">
        <f>SUM(Q40:Q42)</f>
        <v>#DIV/0!</v>
      </c>
      <c r="Q44" s="28"/>
      <c r="R44" s="16"/>
      <c r="S44" s="16"/>
      <c r="T44" s="16"/>
      <c r="U44" s="16"/>
      <c r="V44" s="16"/>
      <c r="W44" s="28" t="e">
        <f>SUM(X40:X42)</f>
        <v>#DIV/0!</v>
      </c>
      <c r="X44" s="28"/>
      <c r="Y44" s="16"/>
      <c r="Z44" s="16"/>
      <c r="AA44" s="16"/>
      <c r="AB44" s="16"/>
      <c r="AC44" s="16"/>
      <c r="AD44" s="28" t="e">
        <f>SUM(AE40:AE42)</f>
        <v>#DIV/0!</v>
      </c>
      <c r="AE44" s="28"/>
      <c r="AF44" s="16"/>
      <c r="AG44" s="16"/>
      <c r="AH44" s="16"/>
      <c r="AI44" s="16"/>
      <c r="AJ44" s="16"/>
      <c r="AK44" s="28" t="e">
        <f>SUM(AL40:AL42)</f>
        <v>#DIV/0!</v>
      </c>
      <c r="AL44" s="28"/>
      <c r="AM44" s="16"/>
      <c r="AN44" s="16"/>
      <c r="AO44" s="16"/>
      <c r="AP44" s="16"/>
      <c r="AQ44" s="16"/>
      <c r="AR44" s="28">
        <f>SUM(AS40:AS42)</f>
        <v>11.07657254883949</v>
      </c>
      <c r="AS44" s="28"/>
      <c r="AT44" s="16"/>
      <c r="AU44" s="16"/>
      <c r="AV44" s="16"/>
      <c r="AW44" s="16"/>
      <c r="AX44" s="16"/>
      <c r="AY44" s="28">
        <f>SUM(AZ40:AZ42)</f>
        <v>2.8679125439070869</v>
      </c>
      <c r="AZ44" s="28"/>
      <c r="BA44" s="16"/>
      <c r="BB44" s="16"/>
      <c r="BC44" s="16"/>
      <c r="BD44" s="16"/>
      <c r="BE44" s="16"/>
      <c r="BF44" s="28">
        <f>SUM(BG40:BG42)</f>
        <v>0.89442719099991586</v>
      </c>
      <c r="BG44" s="28"/>
    </row>
    <row r="45" spans="1:59" x14ac:dyDescent="0.35">
      <c r="A45" s="21" t="s">
        <v>16</v>
      </c>
      <c r="B45" s="22">
        <v>1</v>
      </c>
      <c r="D45" s="16" t="s">
        <v>23</v>
      </c>
      <c r="E45" s="16" t="s">
        <v>23</v>
      </c>
      <c r="F45" s="16" t="s">
        <v>23</v>
      </c>
      <c r="G45" s="16" t="s">
        <v>23</v>
      </c>
      <c r="H45" s="16" t="s">
        <v>23</v>
      </c>
      <c r="I45" s="3" t="e">
        <f t="shared" si="0"/>
        <v>#DIV/0!</v>
      </c>
      <c r="J45" s="3" t="e">
        <f>STDEV(D45:H45)</f>
        <v>#DIV/0!</v>
      </c>
      <c r="K45" s="16" t="s">
        <v>23</v>
      </c>
      <c r="L45" s="16" t="s">
        <v>23</v>
      </c>
      <c r="M45" s="16" t="s">
        <v>23</v>
      </c>
      <c r="N45" s="16" t="s">
        <v>23</v>
      </c>
      <c r="O45" s="16" t="s">
        <v>23</v>
      </c>
      <c r="P45" s="3" t="e">
        <f t="shared" si="2"/>
        <v>#DIV/0!</v>
      </c>
      <c r="Q45" s="3" t="e">
        <f>STDEV(K45:O45)</f>
        <v>#DIV/0!</v>
      </c>
      <c r="R45" s="16" t="s">
        <v>23</v>
      </c>
      <c r="S45" s="16" t="s">
        <v>23</v>
      </c>
      <c r="T45" s="16" t="s">
        <v>23</v>
      </c>
      <c r="U45" s="16" t="s">
        <v>23</v>
      </c>
      <c r="V45" s="16" t="s">
        <v>23</v>
      </c>
      <c r="W45" s="3" t="e">
        <f t="shared" si="4"/>
        <v>#DIV/0!</v>
      </c>
      <c r="X45" s="3" t="e">
        <f>STDEV(R45:V45)</f>
        <v>#DIV/0!</v>
      </c>
      <c r="Y45" s="16" t="s">
        <v>23</v>
      </c>
      <c r="Z45" s="16" t="s">
        <v>23</v>
      </c>
      <c r="AA45" s="16" t="s">
        <v>23</v>
      </c>
      <c r="AB45" s="16" t="s">
        <v>23</v>
      </c>
      <c r="AC45" s="16" t="s">
        <v>23</v>
      </c>
      <c r="AD45" s="3" t="e">
        <f t="shared" si="6"/>
        <v>#DIV/0!</v>
      </c>
      <c r="AE45" s="3" t="e">
        <f>STDEV(Y45:AC45)</f>
        <v>#DIV/0!</v>
      </c>
      <c r="AF45" s="16" t="s">
        <v>23</v>
      </c>
      <c r="AG45" s="16" t="s">
        <v>23</v>
      </c>
      <c r="AH45" s="16" t="s">
        <v>23</v>
      </c>
      <c r="AI45" s="16" t="s">
        <v>23</v>
      </c>
      <c r="AJ45" s="16" t="s">
        <v>23</v>
      </c>
      <c r="AK45" s="3" t="e">
        <f t="shared" si="8"/>
        <v>#DIV/0!</v>
      </c>
      <c r="AL45" s="3" t="e">
        <f>STDEV(AF45:AJ45)</f>
        <v>#DIV/0!</v>
      </c>
      <c r="AM45" s="16">
        <v>29</v>
      </c>
      <c r="AN45" s="16">
        <v>32</v>
      </c>
      <c r="AO45" s="16">
        <v>31</v>
      </c>
      <c r="AP45" s="16">
        <v>37</v>
      </c>
      <c r="AQ45" s="16">
        <v>19</v>
      </c>
      <c r="AR45" s="3">
        <f t="shared" si="10"/>
        <v>29.6</v>
      </c>
      <c r="AS45" s="3">
        <f>STDEV(AM45:AQ45)</f>
        <v>6.6181568431097153</v>
      </c>
      <c r="AT45" s="16">
        <v>4</v>
      </c>
      <c r="AU45" s="16">
        <v>5</v>
      </c>
      <c r="AV45" s="16">
        <v>6</v>
      </c>
      <c r="AW45" s="16">
        <v>3</v>
      </c>
      <c r="AX45" s="16">
        <v>3</v>
      </c>
      <c r="AY45" s="3">
        <f t="shared" ref="AY45:AY47" si="76">AVERAGE(AT45:AX45)</f>
        <v>4.2</v>
      </c>
      <c r="AZ45" s="3">
        <f>STDEV(AT45:AX45)</f>
        <v>1.3038404810405295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3">
        <f t="shared" ref="BF45:BF47" si="77">AVERAGE(BA45:BE45)</f>
        <v>0</v>
      </c>
      <c r="BG45" s="3">
        <f>STDEV(BA45:BE45)</f>
        <v>0</v>
      </c>
    </row>
    <row r="46" spans="1:59" x14ac:dyDescent="0.35">
      <c r="B46" s="22">
        <v>2</v>
      </c>
      <c r="D46" s="16" t="s">
        <v>23</v>
      </c>
      <c r="E46" s="16" t="s">
        <v>23</v>
      </c>
      <c r="F46" s="16" t="s">
        <v>23</v>
      </c>
      <c r="G46" s="16" t="s">
        <v>23</v>
      </c>
      <c r="H46" s="16" t="s">
        <v>23</v>
      </c>
      <c r="I46" s="3" t="e">
        <f t="shared" si="0"/>
        <v>#DIV/0!</v>
      </c>
      <c r="J46" s="3" t="e">
        <f t="shared" ref="J46:J47" si="78">STDEV(D46:H46)</f>
        <v>#DIV/0!</v>
      </c>
      <c r="K46" s="16" t="s">
        <v>23</v>
      </c>
      <c r="L46" s="16" t="s">
        <v>23</v>
      </c>
      <c r="M46" s="16" t="s">
        <v>23</v>
      </c>
      <c r="N46" s="16" t="s">
        <v>23</v>
      </c>
      <c r="O46" s="16" t="s">
        <v>23</v>
      </c>
      <c r="P46" s="3" t="e">
        <f t="shared" si="2"/>
        <v>#DIV/0!</v>
      </c>
      <c r="Q46" s="3" t="e">
        <f t="shared" ref="Q46:Q47" si="79">STDEV(K46:O46)</f>
        <v>#DIV/0!</v>
      </c>
      <c r="R46" s="16" t="s">
        <v>23</v>
      </c>
      <c r="S46" s="16" t="s">
        <v>23</v>
      </c>
      <c r="T46" s="16" t="s">
        <v>23</v>
      </c>
      <c r="U46" s="16" t="s">
        <v>23</v>
      </c>
      <c r="V46" s="16" t="s">
        <v>23</v>
      </c>
      <c r="W46" s="3" t="e">
        <f t="shared" si="4"/>
        <v>#DIV/0!</v>
      </c>
      <c r="X46" s="3" t="e">
        <f t="shared" ref="X46:X47" si="80">STDEV(R46:V46)</f>
        <v>#DIV/0!</v>
      </c>
      <c r="Y46" s="16">
        <v>59</v>
      </c>
      <c r="Z46" s="16" t="s">
        <v>23</v>
      </c>
      <c r="AA46" s="16" t="s">
        <v>23</v>
      </c>
      <c r="AB46" s="16" t="s">
        <v>23</v>
      </c>
      <c r="AC46" s="16" t="s">
        <v>23</v>
      </c>
      <c r="AD46" s="3">
        <f>AVERAGE(Y46)</f>
        <v>59</v>
      </c>
      <c r="AE46" s="3" t="e">
        <f t="shared" ref="AE46:AE47" si="81">STDEV(Y46:AC46)</f>
        <v>#DIV/0!</v>
      </c>
      <c r="AF46" s="16" t="s">
        <v>23</v>
      </c>
      <c r="AG46" s="16" t="s">
        <v>23</v>
      </c>
      <c r="AH46" s="16" t="s">
        <v>23</v>
      </c>
      <c r="AI46" s="16" t="s">
        <v>23</v>
      </c>
      <c r="AJ46" s="16" t="s">
        <v>23</v>
      </c>
      <c r="AK46" s="3" t="e">
        <f>AVERAGE(AF46:AG46)</f>
        <v>#DIV/0!</v>
      </c>
      <c r="AL46" s="3" t="e">
        <f t="shared" ref="AL46:AL47" si="82">STDEV(AF46:AJ46)</f>
        <v>#DIV/0!</v>
      </c>
      <c r="AM46" s="16">
        <v>15</v>
      </c>
      <c r="AN46" s="16">
        <v>18</v>
      </c>
      <c r="AO46" s="16">
        <v>21</v>
      </c>
      <c r="AP46" s="16">
        <v>31</v>
      </c>
      <c r="AQ46" s="16">
        <v>15</v>
      </c>
      <c r="AR46" s="3">
        <f t="shared" si="10"/>
        <v>20</v>
      </c>
      <c r="AS46" s="3">
        <f t="shared" ref="AS46:AS47" si="83">STDEV(AM46:AQ46)</f>
        <v>6.6332495807107996</v>
      </c>
      <c r="AT46" s="16">
        <v>5</v>
      </c>
      <c r="AU46" s="16">
        <v>4</v>
      </c>
      <c r="AV46" s="16">
        <v>2</v>
      </c>
      <c r="AW46" s="16">
        <v>4</v>
      </c>
      <c r="AX46" s="16">
        <v>2</v>
      </c>
      <c r="AY46" s="3">
        <f t="shared" si="76"/>
        <v>3.4</v>
      </c>
      <c r="AZ46" s="3">
        <f t="shared" ref="AZ46:AZ47" si="84">STDEV(AT46:AX46)</f>
        <v>1.3416407864998741</v>
      </c>
      <c r="BA46" s="16">
        <v>1</v>
      </c>
      <c r="BB46" s="16">
        <v>0</v>
      </c>
      <c r="BC46" s="16">
        <v>0</v>
      </c>
      <c r="BD46" s="16">
        <v>1</v>
      </c>
      <c r="BE46" s="16">
        <v>3</v>
      </c>
      <c r="BF46" s="3">
        <f t="shared" si="77"/>
        <v>1</v>
      </c>
      <c r="BG46" s="3">
        <f t="shared" ref="BG46:BG47" si="85">STDEV(BA46:BE46)</f>
        <v>1.2247448713915889</v>
      </c>
    </row>
    <row r="47" spans="1:59" x14ac:dyDescent="0.35">
      <c r="B47" s="22">
        <v>3</v>
      </c>
      <c r="D47" s="16" t="s">
        <v>23</v>
      </c>
      <c r="E47" s="16" t="s">
        <v>23</v>
      </c>
      <c r="F47" s="16" t="s">
        <v>23</v>
      </c>
      <c r="G47" s="16" t="s">
        <v>23</v>
      </c>
      <c r="H47" s="16" t="s">
        <v>23</v>
      </c>
      <c r="I47" s="3" t="e">
        <f t="shared" si="0"/>
        <v>#DIV/0!</v>
      </c>
      <c r="J47" s="3" t="e">
        <f t="shared" si="78"/>
        <v>#DIV/0!</v>
      </c>
      <c r="K47" s="16" t="s">
        <v>23</v>
      </c>
      <c r="L47" s="16" t="s">
        <v>23</v>
      </c>
      <c r="M47" s="16" t="s">
        <v>23</v>
      </c>
      <c r="N47" s="16" t="s">
        <v>23</v>
      </c>
      <c r="O47" s="16" t="s">
        <v>23</v>
      </c>
      <c r="P47" s="3" t="e">
        <f t="shared" si="2"/>
        <v>#DIV/0!</v>
      </c>
      <c r="Q47" s="3" t="e">
        <f t="shared" si="79"/>
        <v>#DIV/0!</v>
      </c>
      <c r="R47" s="16" t="s">
        <v>23</v>
      </c>
      <c r="S47" s="16" t="s">
        <v>23</v>
      </c>
      <c r="T47" s="16" t="s">
        <v>23</v>
      </c>
      <c r="U47" s="16" t="s">
        <v>23</v>
      </c>
      <c r="V47" s="16" t="s">
        <v>23</v>
      </c>
      <c r="W47" s="3" t="e">
        <f t="shared" si="4"/>
        <v>#DIV/0!</v>
      </c>
      <c r="X47" s="3" t="e">
        <f t="shared" si="80"/>
        <v>#DIV/0!</v>
      </c>
      <c r="Y47" s="16" t="s">
        <v>23</v>
      </c>
      <c r="Z47" s="16" t="s">
        <v>23</v>
      </c>
      <c r="AA47" s="16" t="s">
        <v>23</v>
      </c>
      <c r="AB47" s="16" t="s">
        <v>23</v>
      </c>
      <c r="AC47" s="16" t="s">
        <v>23</v>
      </c>
      <c r="AD47" s="3" t="e">
        <f t="shared" si="6"/>
        <v>#DIV/0!</v>
      </c>
      <c r="AE47" s="3" t="e">
        <f t="shared" si="81"/>
        <v>#DIV/0!</v>
      </c>
      <c r="AF47" s="16" t="s">
        <v>23</v>
      </c>
      <c r="AG47" s="16" t="s">
        <v>23</v>
      </c>
      <c r="AH47" s="16" t="s">
        <v>23</v>
      </c>
      <c r="AI47" s="16" t="s">
        <v>23</v>
      </c>
      <c r="AJ47" s="16" t="s">
        <v>23</v>
      </c>
      <c r="AK47" s="3" t="e">
        <f>AVERAGE(AF47)</f>
        <v>#DIV/0!</v>
      </c>
      <c r="AL47" s="3" t="e">
        <f t="shared" si="82"/>
        <v>#DIV/0!</v>
      </c>
      <c r="AM47" s="16">
        <v>33</v>
      </c>
      <c r="AN47" s="16">
        <v>31</v>
      </c>
      <c r="AO47" s="16">
        <v>36</v>
      </c>
      <c r="AP47" s="16">
        <v>34</v>
      </c>
      <c r="AQ47" s="16">
        <v>32</v>
      </c>
      <c r="AR47" s="3">
        <f t="shared" si="10"/>
        <v>33.200000000000003</v>
      </c>
      <c r="AS47" s="3">
        <f t="shared" si="83"/>
        <v>1.9235384061671343</v>
      </c>
      <c r="AT47" s="16">
        <v>1</v>
      </c>
      <c r="AU47" s="16">
        <v>4</v>
      </c>
      <c r="AV47" s="16">
        <v>7</v>
      </c>
      <c r="AW47" s="16">
        <v>5</v>
      </c>
      <c r="AX47" s="16">
        <v>5</v>
      </c>
      <c r="AY47" s="3">
        <f t="shared" si="76"/>
        <v>4.4000000000000004</v>
      </c>
      <c r="AZ47" s="3">
        <f t="shared" si="84"/>
        <v>2.1908902300206647</v>
      </c>
      <c r="BA47" s="16">
        <v>1</v>
      </c>
      <c r="BB47" s="16">
        <v>1</v>
      </c>
      <c r="BC47" s="16">
        <v>1</v>
      </c>
      <c r="BD47" s="16">
        <v>0</v>
      </c>
      <c r="BE47" s="16">
        <v>0</v>
      </c>
      <c r="BF47" s="3">
        <f t="shared" si="77"/>
        <v>0.6</v>
      </c>
      <c r="BG47" s="3">
        <f t="shared" si="85"/>
        <v>0.54772255750516607</v>
      </c>
    </row>
    <row r="48" spans="1:59" x14ac:dyDescent="0.35">
      <c r="A48" s="24" t="s">
        <v>25</v>
      </c>
      <c r="I48" s="28" t="e">
        <f>AVERAGE(I45:I47)</f>
        <v>#DIV/0!</v>
      </c>
      <c r="J48" s="28"/>
      <c r="K48" s="16"/>
      <c r="L48" s="16"/>
      <c r="M48" s="16"/>
      <c r="N48" s="16"/>
      <c r="O48" s="16"/>
      <c r="P48" s="28" t="e">
        <f>AVERAGE(P45:P47)</f>
        <v>#DIV/0!</v>
      </c>
      <c r="Q48" s="28"/>
      <c r="R48" s="16"/>
      <c r="S48" s="16"/>
      <c r="T48" s="16"/>
      <c r="U48" s="16"/>
      <c r="V48" s="16"/>
      <c r="W48" s="28" t="e">
        <f>AVERAGE(W45:W47)</f>
        <v>#DIV/0!</v>
      </c>
      <c r="X48" s="28"/>
      <c r="Y48" s="16"/>
      <c r="Z48" s="16"/>
      <c r="AA48" s="16"/>
      <c r="AB48" s="16"/>
      <c r="AC48" s="16"/>
      <c r="AD48" s="28">
        <f>AVERAGE(AD46)</f>
        <v>59</v>
      </c>
      <c r="AE48" s="28"/>
      <c r="AF48" s="16"/>
      <c r="AG48" s="16"/>
      <c r="AH48" s="16"/>
      <c r="AI48" s="16"/>
      <c r="AJ48" s="16"/>
      <c r="AK48" s="28" t="e">
        <f>AVERAGE(AK45:AK47)</f>
        <v>#DIV/0!</v>
      </c>
      <c r="AL48" s="28"/>
      <c r="AM48" s="16"/>
      <c r="AN48" s="16"/>
      <c r="AO48" s="16"/>
      <c r="AP48" s="16"/>
      <c r="AQ48" s="16"/>
      <c r="AR48" s="28">
        <f>AVERAGE(AR45:AR47)</f>
        <v>27.600000000000005</v>
      </c>
      <c r="AS48" s="28"/>
      <c r="AT48" s="16"/>
      <c r="AU48" s="16"/>
      <c r="AV48" s="16"/>
      <c r="AW48" s="16"/>
      <c r="AX48" s="16"/>
      <c r="AY48" s="28">
        <f>AVERAGE(AY45:AY47)</f>
        <v>4</v>
      </c>
      <c r="AZ48" s="28"/>
      <c r="BA48" s="16"/>
      <c r="BB48" s="16"/>
      <c r="BC48" s="16"/>
      <c r="BD48" s="16"/>
      <c r="BE48" s="16"/>
      <c r="BF48" s="28">
        <f>AVERAGE(BF45:BF47)</f>
        <v>0.53333333333333333</v>
      </c>
      <c r="BG48" s="28"/>
    </row>
    <row r="49" spans="1:59" x14ac:dyDescent="0.35">
      <c r="A49" s="24" t="s">
        <v>26</v>
      </c>
      <c r="I49" s="28" t="e">
        <f>1/3*(SUM(J45:J47))</f>
        <v>#DIV/0!</v>
      </c>
      <c r="J49" s="28"/>
      <c r="K49" s="16"/>
      <c r="L49" s="16"/>
      <c r="M49" s="16"/>
      <c r="N49" s="16"/>
      <c r="O49" s="16"/>
      <c r="P49" s="28" t="e">
        <f>SUM(Q45:Q47)</f>
        <v>#DIV/0!</v>
      </c>
      <c r="Q49" s="28"/>
      <c r="R49" s="16"/>
      <c r="S49" s="16"/>
      <c r="T49" s="16"/>
      <c r="U49" s="16"/>
      <c r="V49" s="16"/>
      <c r="W49" s="28" t="e">
        <f>SUM(X45:X47)</f>
        <v>#DIV/0!</v>
      </c>
      <c r="X49" s="28"/>
      <c r="Y49" s="16"/>
      <c r="Z49" s="16"/>
      <c r="AA49" s="16"/>
      <c r="AB49" s="16"/>
      <c r="AC49" s="16"/>
      <c r="AD49" s="28" t="e">
        <f>SUM(AE45:AE47)</f>
        <v>#DIV/0!</v>
      </c>
      <c r="AE49" s="28"/>
      <c r="AF49" s="16"/>
      <c r="AG49" s="16"/>
      <c r="AH49" s="16"/>
      <c r="AI49" s="16"/>
      <c r="AJ49" s="16"/>
      <c r="AK49" s="28" t="e">
        <f>SUM(AL45:AL47)</f>
        <v>#DIV/0!</v>
      </c>
      <c r="AL49" s="28"/>
      <c r="AM49" s="16"/>
      <c r="AN49" s="16"/>
      <c r="AO49" s="16"/>
      <c r="AP49" s="16"/>
      <c r="AQ49" s="16"/>
      <c r="AR49" s="28">
        <f>SUM(AS45:AS47)</f>
        <v>15.17494482998765</v>
      </c>
      <c r="AS49" s="28"/>
      <c r="AT49" s="16"/>
      <c r="AU49" s="16"/>
      <c r="AV49" s="16"/>
      <c r="AW49" s="16"/>
      <c r="AX49" s="16"/>
      <c r="AY49" s="28">
        <f>SUM(AZ45:AZ47)</f>
        <v>4.8363714975610677</v>
      </c>
      <c r="AZ49" s="28"/>
      <c r="BA49" s="16"/>
      <c r="BB49" s="16"/>
      <c r="BC49" s="16"/>
      <c r="BD49" s="16"/>
      <c r="BE49" s="16"/>
      <c r="BF49" s="28">
        <f>SUM(BG45:BG47)</f>
        <v>1.772467428896755</v>
      </c>
      <c r="BG49" s="28"/>
    </row>
    <row r="52" spans="1:59" x14ac:dyDescent="0.35">
      <c r="A52" s="21" t="s">
        <v>29</v>
      </c>
      <c r="B52" s="26">
        <v>42914</v>
      </c>
    </row>
    <row r="53" spans="1:59" x14ac:dyDescent="0.35">
      <c r="A53" s="21" t="s">
        <v>18</v>
      </c>
      <c r="B53" s="22" t="s">
        <v>19</v>
      </c>
      <c r="D53" s="21">
        <v>1</v>
      </c>
      <c r="I53" s="23" t="s">
        <v>20</v>
      </c>
      <c r="J53" s="23"/>
      <c r="K53" s="21">
        <f>10^-1</f>
        <v>0.1</v>
      </c>
      <c r="P53" s="23" t="s">
        <v>20</v>
      </c>
      <c r="Q53" s="23"/>
      <c r="R53" s="21">
        <f>10^-2</f>
        <v>0.01</v>
      </c>
      <c r="W53" s="23" t="s">
        <v>20</v>
      </c>
      <c r="X53" s="23"/>
      <c r="Y53" s="27">
        <f>10^-3</f>
        <v>1E-3</v>
      </c>
      <c r="Z53" s="27"/>
      <c r="AA53" s="27"/>
      <c r="AB53" s="27"/>
      <c r="AC53" s="27"/>
      <c r="AD53" s="29" t="s">
        <v>20</v>
      </c>
      <c r="AE53" s="23"/>
      <c r="AF53" s="27">
        <f>10^-4</f>
        <v>1E-4</v>
      </c>
      <c r="AG53" s="27"/>
      <c r="AH53" s="27"/>
      <c r="AI53" s="27"/>
      <c r="AJ53" s="27"/>
      <c r="AK53" s="29" t="s">
        <v>20</v>
      </c>
      <c r="AL53" s="23"/>
      <c r="AM53" s="27">
        <f>10^-5</f>
        <v>1.0000000000000001E-5</v>
      </c>
      <c r="AN53" s="27"/>
      <c r="AO53" s="27"/>
      <c r="AP53" s="27"/>
      <c r="AQ53" s="27"/>
      <c r="AR53" s="29" t="s">
        <v>20</v>
      </c>
      <c r="AS53" s="23"/>
      <c r="AT53" s="27">
        <f>10^-5</f>
        <v>1.0000000000000001E-5</v>
      </c>
      <c r="AU53" s="27"/>
      <c r="AV53" s="27"/>
      <c r="AW53" s="27"/>
      <c r="AX53" s="27"/>
      <c r="AY53" s="29" t="s">
        <v>20</v>
      </c>
      <c r="AZ53" s="23"/>
      <c r="BA53" s="27">
        <f>10^-5</f>
        <v>1.0000000000000001E-5</v>
      </c>
      <c r="BB53" s="27"/>
      <c r="BC53" s="27"/>
      <c r="BD53" s="27"/>
      <c r="BE53" s="27"/>
      <c r="BF53" s="29" t="s">
        <v>20</v>
      </c>
      <c r="BG53" s="23"/>
    </row>
    <row r="54" spans="1:59" x14ac:dyDescent="0.35">
      <c r="A54" s="21" t="s">
        <v>22</v>
      </c>
      <c r="B54" s="22">
        <v>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3">
        <f>AVERAGE(D54:H54)</f>
        <v>0</v>
      </c>
      <c r="J54" s="3">
        <f>STDEV(D54:H54)</f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3">
        <f>AVERAGE(K54:O54)</f>
        <v>0</v>
      </c>
      <c r="Q54" s="3">
        <f>STDEV(K54:O54)</f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3">
        <f>AVERAGE(R54:V54)</f>
        <v>0</v>
      </c>
      <c r="X54" s="3">
        <f>STDEV(R54:V54)</f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3">
        <f>AVERAGE(Y54:AC54)</f>
        <v>0</v>
      </c>
      <c r="AE54" s="3">
        <f>STDEV(Y54:AC54)</f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3">
        <f>AVERAGE(AF54:AJ54)</f>
        <v>0</v>
      </c>
      <c r="AL54" s="3">
        <f>STDEV(AF54:AJ54)</f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3">
        <f>AVERAGE(AM54:AQ54)</f>
        <v>0</v>
      </c>
      <c r="AS54" s="3">
        <f>STDEV(AM54:AQ54)</f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3">
        <f>AVERAGE(AT54:AX54)</f>
        <v>0</v>
      </c>
      <c r="AZ54" s="3">
        <f>STDEV(AT54:AX54)</f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3">
        <f>AVERAGE(BA54:BE54)</f>
        <v>0</v>
      </c>
      <c r="BG54" s="3">
        <f>STDEV(BA54:BE54)</f>
        <v>0</v>
      </c>
    </row>
    <row r="55" spans="1:59" x14ac:dyDescent="0.35">
      <c r="B55" s="22">
        <v>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3">
        <f t="shared" ref="I55:I56" si="86">AVERAGE(D55:H55)</f>
        <v>0</v>
      </c>
      <c r="J55" s="3">
        <f t="shared" ref="J55:J56" si="87">STDEV(D55:H55)</f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3">
        <f t="shared" ref="P55:P56" si="88">AVERAGE(K55:O55)</f>
        <v>0</v>
      </c>
      <c r="Q55" s="3">
        <f t="shared" ref="Q55:Q56" si="89">STDEV(K55:O55)</f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3">
        <f t="shared" ref="W55:W56" si="90">AVERAGE(R55:V55)</f>
        <v>0</v>
      </c>
      <c r="X55" s="3">
        <f t="shared" ref="X55:X56" si="91">STDEV(R55:V55)</f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3">
        <f t="shared" ref="AD55:AD56" si="92">AVERAGE(Y55:AC55)</f>
        <v>0</v>
      </c>
      <c r="AE55" s="3">
        <f t="shared" ref="AE55:AE56" si="93">STDEV(Y55:AC55)</f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3">
        <f t="shared" ref="AK55:AK56" si="94">AVERAGE(AF55:AJ55)</f>
        <v>0</v>
      </c>
      <c r="AL55" s="3">
        <f t="shared" ref="AL55:AL56" si="95">STDEV(AF55:AJ55)</f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3">
        <f t="shared" ref="AR55:AR56" si="96">AVERAGE(AM55:AQ55)</f>
        <v>0</v>
      </c>
      <c r="AS55" s="3">
        <f t="shared" ref="AS55:AS56" si="97">STDEV(AM55:AQ55)</f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3">
        <f t="shared" ref="AY55:AY56" si="98">AVERAGE(AT55:AX55)</f>
        <v>0</v>
      </c>
      <c r="AZ55" s="3">
        <f t="shared" ref="AZ55:AZ56" si="99">STDEV(AT55:AX55)</f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3">
        <f t="shared" ref="BF55:BF56" si="100">AVERAGE(BA55:BE55)</f>
        <v>0</v>
      </c>
      <c r="BG55" s="3">
        <f t="shared" ref="BG55:BG56" si="101">STDEV(BA55:BE55)</f>
        <v>0</v>
      </c>
    </row>
    <row r="56" spans="1:59" x14ac:dyDescent="0.35">
      <c r="B56" s="22">
        <v>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3">
        <f t="shared" si="86"/>
        <v>0</v>
      </c>
      <c r="J56" s="3">
        <f t="shared" si="87"/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3">
        <f t="shared" si="88"/>
        <v>0</v>
      </c>
      <c r="Q56" s="3">
        <f t="shared" si="89"/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3">
        <f t="shared" si="90"/>
        <v>0</v>
      </c>
      <c r="X56" s="3">
        <f t="shared" si="91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3">
        <f t="shared" si="92"/>
        <v>0</v>
      </c>
      <c r="AE56" s="3">
        <f t="shared" si="93"/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">
        <f t="shared" si="94"/>
        <v>0</v>
      </c>
      <c r="AL56" s="3">
        <f t="shared" si="95"/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3">
        <f t="shared" si="96"/>
        <v>0</v>
      </c>
      <c r="AS56" s="3">
        <f t="shared" si="97"/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3">
        <f t="shared" si="98"/>
        <v>0</v>
      </c>
      <c r="AZ56" s="3">
        <f t="shared" si="99"/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3">
        <f t="shared" si="100"/>
        <v>0</v>
      </c>
      <c r="BG56" s="3">
        <f t="shared" si="101"/>
        <v>0</v>
      </c>
    </row>
    <row r="57" spans="1:59" x14ac:dyDescent="0.35">
      <c r="D57" s="16"/>
      <c r="E57" s="16"/>
      <c r="F57" s="16"/>
      <c r="G57" s="16"/>
      <c r="H57" s="16"/>
      <c r="I57" s="28">
        <f>AVERAGE(I54:I56)</f>
        <v>0</v>
      </c>
      <c r="J57" s="28"/>
      <c r="K57" s="16"/>
      <c r="L57" s="16"/>
      <c r="M57" s="16"/>
      <c r="N57" s="16"/>
      <c r="O57" s="16"/>
      <c r="P57" s="28">
        <f>AVERAGE(P54:P56)</f>
        <v>0</v>
      </c>
      <c r="Q57" s="28"/>
      <c r="R57" s="16"/>
      <c r="S57" s="16"/>
      <c r="T57" s="16"/>
      <c r="U57" s="16"/>
      <c r="V57" s="16"/>
      <c r="W57" s="28">
        <f>AVERAGE(W54:W56)</f>
        <v>0</v>
      </c>
      <c r="X57" s="28"/>
      <c r="Y57" s="16"/>
      <c r="Z57" s="16"/>
      <c r="AA57" s="16"/>
      <c r="AB57" s="16"/>
      <c r="AC57" s="16"/>
      <c r="AD57" s="28">
        <f>AVERAGE(AD54:AD56)</f>
        <v>0</v>
      </c>
      <c r="AE57" s="28"/>
      <c r="AF57" s="16"/>
      <c r="AG57" s="16"/>
      <c r="AH57" s="16"/>
      <c r="AI57" s="16"/>
      <c r="AJ57" s="16"/>
      <c r="AK57" s="28">
        <f>AVERAGE(AK54:AK56)</f>
        <v>0</v>
      </c>
      <c r="AL57" s="28"/>
      <c r="AM57" s="16"/>
      <c r="AN57" s="16"/>
      <c r="AO57" s="16"/>
      <c r="AP57" s="16"/>
      <c r="AQ57" s="16"/>
      <c r="AR57" s="28">
        <f>AVERAGE(AR54:AR56)</f>
        <v>0</v>
      </c>
      <c r="AS57" s="28"/>
      <c r="AT57" s="16"/>
      <c r="AU57" s="16"/>
      <c r="AV57" s="16"/>
      <c r="AW57" s="16"/>
      <c r="AX57" s="16"/>
      <c r="AY57" s="28">
        <f>AVERAGE(AY54:AY56)</f>
        <v>0</v>
      </c>
      <c r="AZ57" s="28"/>
      <c r="BA57" s="16"/>
      <c r="BB57" s="16"/>
      <c r="BC57" s="16"/>
      <c r="BD57" s="16"/>
      <c r="BE57" s="16"/>
      <c r="BF57" s="28">
        <f>AVERAGE(BF54:BF56)</f>
        <v>0</v>
      </c>
      <c r="BG57" s="28"/>
    </row>
    <row r="58" spans="1:59" x14ac:dyDescent="0.35">
      <c r="D58" s="16"/>
      <c r="E58" s="16"/>
      <c r="F58" s="16"/>
      <c r="G58" s="16"/>
      <c r="H58" s="16"/>
      <c r="I58" s="28">
        <f>1/3*(SUM(J54:J56))</f>
        <v>0</v>
      </c>
      <c r="J58" s="28"/>
      <c r="K58" s="16"/>
      <c r="L58" s="16"/>
      <c r="M58" s="16"/>
      <c r="N58" s="16"/>
      <c r="O58" s="16"/>
      <c r="P58" s="28">
        <f>SUM(Q54:Q56)</f>
        <v>0</v>
      </c>
      <c r="Q58" s="28"/>
      <c r="R58" s="16"/>
      <c r="S58" s="16"/>
      <c r="T58" s="16"/>
      <c r="U58" s="16"/>
      <c r="V58" s="16"/>
      <c r="W58" s="28">
        <f>SUM(X54:X56)</f>
        <v>0</v>
      </c>
      <c r="X58" s="28"/>
      <c r="Y58" s="16"/>
      <c r="Z58" s="16"/>
      <c r="AA58" s="16"/>
      <c r="AB58" s="16"/>
      <c r="AC58" s="16"/>
      <c r="AD58" s="28">
        <f>SUM(AE54:AE56)</f>
        <v>0</v>
      </c>
      <c r="AE58" s="28"/>
      <c r="AF58" s="16"/>
      <c r="AG58" s="16"/>
      <c r="AH58" s="16"/>
      <c r="AI58" s="16"/>
      <c r="AJ58" s="16"/>
      <c r="AK58" s="28">
        <f>SUM(AL54:AL56)</f>
        <v>0</v>
      </c>
      <c r="AL58" s="28"/>
      <c r="AM58" s="16"/>
      <c r="AN58" s="16"/>
      <c r="AO58" s="16"/>
      <c r="AP58" s="16"/>
      <c r="AQ58" s="16"/>
      <c r="AR58" s="28">
        <f>SUM(AS54:AS56)</f>
        <v>0</v>
      </c>
      <c r="AS58" s="28"/>
      <c r="AT58" s="16"/>
      <c r="AU58" s="16"/>
      <c r="AV58" s="16"/>
      <c r="AW58" s="16"/>
      <c r="AX58" s="16"/>
      <c r="AY58" s="28">
        <f>SUM(AZ54:AZ56)</f>
        <v>0</v>
      </c>
      <c r="AZ58" s="28"/>
      <c r="BA58" s="16"/>
      <c r="BB58" s="16"/>
      <c r="BC58" s="16"/>
      <c r="BD58" s="16"/>
      <c r="BE58" s="16"/>
      <c r="BF58" s="28">
        <f>SUM(BG54:BG56)</f>
        <v>0</v>
      </c>
      <c r="BG58" s="28"/>
    </row>
    <row r="59" spans="1:59" x14ac:dyDescent="0.35">
      <c r="A59" s="21" t="s">
        <v>24</v>
      </c>
      <c r="B59" s="22">
        <v>1</v>
      </c>
      <c r="D59" s="16" t="s">
        <v>23</v>
      </c>
      <c r="E59" s="16" t="s">
        <v>23</v>
      </c>
      <c r="F59" s="16" t="s">
        <v>23</v>
      </c>
      <c r="G59" s="16" t="s">
        <v>23</v>
      </c>
      <c r="H59" s="16" t="s">
        <v>23</v>
      </c>
      <c r="I59" s="3" t="e">
        <f>AVERAGE(D59:H59)</f>
        <v>#DIV/0!</v>
      </c>
      <c r="J59" s="3" t="e">
        <f>STDEV(D59:H59)</f>
        <v>#DIV/0!</v>
      </c>
      <c r="K59" s="16" t="s">
        <v>23</v>
      </c>
      <c r="L59" s="16" t="s">
        <v>23</v>
      </c>
      <c r="M59" s="16" t="s">
        <v>23</v>
      </c>
      <c r="N59" s="16" t="s">
        <v>23</v>
      </c>
      <c r="O59" s="16" t="s">
        <v>23</v>
      </c>
      <c r="P59" s="3" t="e">
        <f t="shared" ref="P59:P61" si="102">AVERAGE(K59:O59)</f>
        <v>#DIV/0!</v>
      </c>
      <c r="Q59" s="3" t="e">
        <f>STDEV(K59:O59)</f>
        <v>#DIV/0!</v>
      </c>
      <c r="R59" s="16" t="s">
        <v>23</v>
      </c>
      <c r="S59" s="16" t="s">
        <v>23</v>
      </c>
      <c r="T59" s="16" t="s">
        <v>23</v>
      </c>
      <c r="U59" s="16" t="s">
        <v>23</v>
      </c>
      <c r="V59" s="16" t="s">
        <v>23</v>
      </c>
      <c r="W59" s="3" t="e">
        <f t="shared" ref="W59:W61" si="103">AVERAGE(R59:V59)</f>
        <v>#DIV/0!</v>
      </c>
      <c r="X59" s="3" t="e">
        <f>STDEV(R59:V59)</f>
        <v>#DIV/0!</v>
      </c>
      <c r="Y59" s="16" t="s">
        <v>23</v>
      </c>
      <c r="Z59" s="16" t="s">
        <v>23</v>
      </c>
      <c r="AA59" s="16" t="s">
        <v>23</v>
      </c>
      <c r="AB59" s="16" t="s">
        <v>23</v>
      </c>
      <c r="AC59" s="16" t="s">
        <v>23</v>
      </c>
      <c r="AD59" s="3" t="e">
        <f t="shared" ref="AD59:AD61" si="104">AVERAGE(Y59:AC59)</f>
        <v>#DIV/0!</v>
      </c>
      <c r="AE59" s="3" t="e">
        <f>STDEV(Y59:AC59)</f>
        <v>#DIV/0!</v>
      </c>
      <c r="AF59" s="16" t="s">
        <v>23</v>
      </c>
      <c r="AG59" s="16" t="s">
        <v>23</v>
      </c>
      <c r="AH59" s="16" t="s">
        <v>23</v>
      </c>
      <c r="AI59" s="16" t="s">
        <v>23</v>
      </c>
      <c r="AJ59" s="16" t="s">
        <v>23</v>
      </c>
      <c r="AK59" s="3" t="e">
        <f t="shared" ref="AK59:AK61" si="105">AVERAGE(AF59:AJ59)</f>
        <v>#DIV/0!</v>
      </c>
      <c r="AL59" s="3" t="e">
        <f>STDEV(AF59:AJ59)</f>
        <v>#DIV/0!</v>
      </c>
      <c r="AM59" s="16">
        <v>26</v>
      </c>
      <c r="AN59" s="16" t="s">
        <v>23</v>
      </c>
      <c r="AO59" s="16" t="s">
        <v>23</v>
      </c>
      <c r="AP59" s="16" t="s">
        <v>23</v>
      </c>
      <c r="AQ59" s="16">
        <v>42</v>
      </c>
      <c r="AR59" s="3">
        <f t="shared" ref="AR59:AR61" si="106">AVERAGE(AM59:AQ59)</f>
        <v>34</v>
      </c>
      <c r="AS59" s="3">
        <f>STDEV(AM59:AQ59)</f>
        <v>11.313708498984761</v>
      </c>
      <c r="AT59" s="16">
        <v>2</v>
      </c>
      <c r="AU59" s="16" t="s">
        <v>23</v>
      </c>
      <c r="AV59" s="16" t="s">
        <v>23</v>
      </c>
      <c r="AW59" s="16" t="s">
        <v>23</v>
      </c>
      <c r="AX59" s="16">
        <v>2</v>
      </c>
      <c r="AY59" s="3">
        <f>AVERAGE(AT59:AX59)</f>
        <v>2</v>
      </c>
      <c r="AZ59" s="3">
        <f>STDEV(AT59:AX59)</f>
        <v>0</v>
      </c>
      <c r="BA59" s="16">
        <v>1</v>
      </c>
      <c r="BB59" s="16">
        <v>0</v>
      </c>
      <c r="BC59" s="16">
        <v>0</v>
      </c>
      <c r="BD59" s="16">
        <v>1</v>
      </c>
      <c r="BE59" s="16">
        <v>0</v>
      </c>
      <c r="BF59" s="3">
        <f t="shared" ref="BF59:BF61" si="107">AVERAGE(BA59:BE59)</f>
        <v>0.4</v>
      </c>
      <c r="BG59" s="3">
        <f>STDEV(BA59:BE59)</f>
        <v>0.54772255750516607</v>
      </c>
    </row>
    <row r="60" spans="1:59" x14ac:dyDescent="0.35">
      <c r="B60" s="22">
        <v>2</v>
      </c>
      <c r="D60" s="16" t="s">
        <v>23</v>
      </c>
      <c r="E60" s="16" t="s">
        <v>23</v>
      </c>
      <c r="F60" s="16" t="s">
        <v>23</v>
      </c>
      <c r="G60" s="16" t="s">
        <v>23</v>
      </c>
      <c r="H60" s="16" t="s">
        <v>23</v>
      </c>
      <c r="I60" s="3" t="e">
        <f t="shared" ref="I60:I61" si="108">AVERAGE(D60:H60)</f>
        <v>#DIV/0!</v>
      </c>
      <c r="J60" s="3" t="e">
        <f t="shared" ref="J60:J61" si="109">STDEV(D60:H60)</f>
        <v>#DIV/0!</v>
      </c>
      <c r="K60" s="16" t="s">
        <v>23</v>
      </c>
      <c r="L60" s="16" t="s">
        <v>23</v>
      </c>
      <c r="M60" s="16" t="s">
        <v>23</v>
      </c>
      <c r="N60" s="16" t="s">
        <v>23</v>
      </c>
      <c r="O60" s="16" t="s">
        <v>23</v>
      </c>
      <c r="P60" s="3" t="e">
        <f t="shared" si="102"/>
        <v>#DIV/0!</v>
      </c>
      <c r="Q60" s="3" t="e">
        <f t="shared" ref="Q60:Q61" si="110">STDEV(K60:O60)</f>
        <v>#DIV/0!</v>
      </c>
      <c r="R60" s="16" t="s">
        <v>23</v>
      </c>
      <c r="S60" s="16" t="s">
        <v>23</v>
      </c>
      <c r="T60" s="16" t="s">
        <v>23</v>
      </c>
      <c r="U60" s="16" t="s">
        <v>23</v>
      </c>
      <c r="V60" s="16" t="s">
        <v>23</v>
      </c>
      <c r="W60" s="3" t="e">
        <f t="shared" si="103"/>
        <v>#DIV/0!</v>
      </c>
      <c r="X60" s="3" t="e">
        <f t="shared" ref="X60:X61" si="111">STDEV(R60:V60)</f>
        <v>#DIV/0!</v>
      </c>
      <c r="Y60" s="16" t="s">
        <v>23</v>
      </c>
      <c r="Z60" s="16" t="s">
        <v>23</v>
      </c>
      <c r="AA60" s="16" t="s">
        <v>23</v>
      </c>
      <c r="AB60" s="16" t="s">
        <v>23</v>
      </c>
      <c r="AC60" s="16" t="s">
        <v>23</v>
      </c>
      <c r="AD60" s="3" t="e">
        <f t="shared" si="104"/>
        <v>#DIV/0!</v>
      </c>
      <c r="AE60" s="3" t="e">
        <f t="shared" ref="AE60:AE61" si="112">STDEV(Y60:AC60)</f>
        <v>#DIV/0!</v>
      </c>
      <c r="AF60" s="16" t="s">
        <v>23</v>
      </c>
      <c r="AG60" s="16" t="s">
        <v>23</v>
      </c>
      <c r="AH60" s="16" t="s">
        <v>23</v>
      </c>
      <c r="AI60" s="16" t="s">
        <v>23</v>
      </c>
      <c r="AJ60" s="16" t="s">
        <v>23</v>
      </c>
      <c r="AK60" s="3" t="e">
        <f t="shared" si="105"/>
        <v>#DIV/0!</v>
      </c>
      <c r="AL60" s="3" t="e">
        <f t="shared" ref="AL60:AL61" si="113">STDEV(AF60:AJ60)</f>
        <v>#DIV/0!</v>
      </c>
      <c r="AM60" s="16">
        <v>22</v>
      </c>
      <c r="AN60" s="16">
        <v>48</v>
      </c>
      <c r="AO60" s="16" t="s">
        <v>23</v>
      </c>
      <c r="AP60" s="16" t="s">
        <v>23</v>
      </c>
      <c r="AQ60" s="16">
        <v>34</v>
      </c>
      <c r="AR60" s="3">
        <f t="shared" si="106"/>
        <v>34.666666666666664</v>
      </c>
      <c r="AS60" s="3">
        <f t="shared" ref="AS60:AS61" si="114">STDEV(AM60:AQ60)</f>
        <v>13.01281419729542</v>
      </c>
      <c r="AT60" s="16">
        <v>1</v>
      </c>
      <c r="AU60" s="16">
        <v>6</v>
      </c>
      <c r="AV60" s="16" t="s">
        <v>23</v>
      </c>
      <c r="AW60" s="16" t="s">
        <v>23</v>
      </c>
      <c r="AX60" s="16">
        <v>2</v>
      </c>
      <c r="AY60" s="3">
        <f t="shared" ref="AY60:AY61" si="115">AVERAGE(AT60:AX60)</f>
        <v>3</v>
      </c>
      <c r="AZ60" s="3">
        <f t="shared" ref="AZ60:AZ61" si="116">STDEV(AT60:AX60)</f>
        <v>2.6457513110645907</v>
      </c>
      <c r="BA60" s="16">
        <v>0</v>
      </c>
      <c r="BB60" s="16">
        <v>0</v>
      </c>
      <c r="BC60" s="16">
        <v>1</v>
      </c>
      <c r="BD60" s="16">
        <v>2</v>
      </c>
      <c r="BE60" s="16">
        <v>0</v>
      </c>
      <c r="BF60" s="3">
        <f t="shared" si="107"/>
        <v>0.6</v>
      </c>
      <c r="BG60" s="3">
        <f t="shared" ref="BG60:BG61" si="117">STDEV(BA60:BE60)</f>
        <v>0.89442719099991586</v>
      </c>
    </row>
    <row r="61" spans="1:59" x14ac:dyDescent="0.35">
      <c r="B61" s="22">
        <v>3</v>
      </c>
      <c r="D61" s="16" t="s">
        <v>23</v>
      </c>
      <c r="E61" s="16" t="s">
        <v>23</v>
      </c>
      <c r="F61" s="16" t="s">
        <v>23</v>
      </c>
      <c r="G61" s="16" t="s">
        <v>23</v>
      </c>
      <c r="H61" s="16" t="s">
        <v>23</v>
      </c>
      <c r="I61" s="3" t="e">
        <f t="shared" si="108"/>
        <v>#DIV/0!</v>
      </c>
      <c r="J61" s="3" t="e">
        <f t="shared" si="109"/>
        <v>#DIV/0!</v>
      </c>
      <c r="K61" s="16" t="s">
        <v>23</v>
      </c>
      <c r="L61" s="16" t="s">
        <v>23</v>
      </c>
      <c r="M61" s="16" t="s">
        <v>23</v>
      </c>
      <c r="N61" s="16" t="s">
        <v>23</v>
      </c>
      <c r="O61" s="16" t="s">
        <v>23</v>
      </c>
      <c r="P61" s="3" t="e">
        <f t="shared" si="102"/>
        <v>#DIV/0!</v>
      </c>
      <c r="Q61" s="3" t="e">
        <f t="shared" si="110"/>
        <v>#DIV/0!</v>
      </c>
      <c r="R61" s="16" t="s">
        <v>23</v>
      </c>
      <c r="S61" s="16" t="s">
        <v>23</v>
      </c>
      <c r="T61" s="16" t="s">
        <v>23</v>
      </c>
      <c r="U61" s="16" t="s">
        <v>23</v>
      </c>
      <c r="V61" s="16" t="s">
        <v>23</v>
      </c>
      <c r="W61" s="3" t="e">
        <f t="shared" si="103"/>
        <v>#DIV/0!</v>
      </c>
      <c r="X61" s="3" t="e">
        <f t="shared" si="111"/>
        <v>#DIV/0!</v>
      </c>
      <c r="Y61" s="16" t="s">
        <v>23</v>
      </c>
      <c r="Z61" s="16" t="s">
        <v>23</v>
      </c>
      <c r="AA61" s="16" t="s">
        <v>23</v>
      </c>
      <c r="AB61" s="16" t="s">
        <v>23</v>
      </c>
      <c r="AC61" s="16" t="s">
        <v>23</v>
      </c>
      <c r="AD61" s="3" t="e">
        <f t="shared" si="104"/>
        <v>#DIV/0!</v>
      </c>
      <c r="AE61" s="3" t="e">
        <f t="shared" si="112"/>
        <v>#DIV/0!</v>
      </c>
      <c r="AF61" s="16" t="s">
        <v>23</v>
      </c>
      <c r="AG61" s="16" t="s">
        <v>23</v>
      </c>
      <c r="AH61" s="16" t="s">
        <v>23</v>
      </c>
      <c r="AI61" s="16" t="s">
        <v>23</v>
      </c>
      <c r="AJ61" s="16" t="s">
        <v>23</v>
      </c>
      <c r="AK61" s="3" t="e">
        <f t="shared" si="105"/>
        <v>#DIV/0!</v>
      </c>
      <c r="AL61" s="3" t="e">
        <f t="shared" si="113"/>
        <v>#DIV/0!</v>
      </c>
      <c r="AM61" s="16">
        <v>14</v>
      </c>
      <c r="AN61" s="16" t="s">
        <v>23</v>
      </c>
      <c r="AO61" s="16" t="s">
        <v>23</v>
      </c>
      <c r="AP61" s="16" t="s">
        <v>23</v>
      </c>
      <c r="AQ61" s="16" t="s">
        <v>23</v>
      </c>
      <c r="AR61" s="3">
        <f t="shared" si="106"/>
        <v>14</v>
      </c>
      <c r="AS61" s="3" t="e">
        <f t="shared" si="114"/>
        <v>#DIV/0!</v>
      </c>
      <c r="AT61" s="16">
        <v>6</v>
      </c>
      <c r="AU61" s="16" t="s">
        <v>23</v>
      </c>
      <c r="AV61" s="16" t="s">
        <v>23</v>
      </c>
      <c r="AW61" s="16" t="s">
        <v>23</v>
      </c>
      <c r="AX61" s="16" t="s">
        <v>23</v>
      </c>
      <c r="AY61" s="3">
        <f t="shared" si="115"/>
        <v>6</v>
      </c>
      <c r="AZ61" s="3" t="e">
        <f t="shared" si="116"/>
        <v>#DIV/0!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3">
        <f t="shared" si="107"/>
        <v>0</v>
      </c>
      <c r="BG61" s="3">
        <f t="shared" si="117"/>
        <v>0</v>
      </c>
    </row>
    <row r="62" spans="1:59" x14ac:dyDescent="0.35">
      <c r="A62" s="24" t="s">
        <v>25</v>
      </c>
      <c r="D62" s="16"/>
      <c r="E62" s="16"/>
      <c r="F62" s="16"/>
      <c r="G62" s="16"/>
      <c r="H62" s="16"/>
      <c r="I62" s="28" t="e">
        <f>AVERAGE(I59:I61)</f>
        <v>#DIV/0!</v>
      </c>
      <c r="J62" s="28"/>
      <c r="K62" s="16"/>
      <c r="L62" s="16"/>
      <c r="M62" s="16"/>
      <c r="N62" s="16"/>
      <c r="O62" s="16"/>
      <c r="P62" s="28" t="e">
        <f>AVERAGE(P59:P61)</f>
        <v>#DIV/0!</v>
      </c>
      <c r="Q62" s="28"/>
      <c r="R62" s="16"/>
      <c r="S62" s="16"/>
      <c r="T62" s="16"/>
      <c r="U62" s="16"/>
      <c r="V62" s="16"/>
      <c r="W62" s="28" t="e">
        <f>AVERAGE(W59:W61)</f>
        <v>#DIV/0!</v>
      </c>
      <c r="X62" s="28"/>
      <c r="Y62" s="16"/>
      <c r="Z62" s="16"/>
      <c r="AA62" s="16"/>
      <c r="AB62" s="16"/>
      <c r="AC62" s="16"/>
      <c r="AD62" s="28" t="e">
        <f>AVERAGE(AD59:AD61)</f>
        <v>#DIV/0!</v>
      </c>
      <c r="AE62" s="28"/>
      <c r="AF62" s="16"/>
      <c r="AG62" s="16"/>
      <c r="AH62" s="16"/>
      <c r="AI62" s="16"/>
      <c r="AJ62" s="16"/>
      <c r="AK62" s="28" t="e">
        <f>AVERAGE(AK59:AK61)</f>
        <v>#DIV/0!</v>
      </c>
      <c r="AL62" s="28"/>
      <c r="AM62" s="16"/>
      <c r="AN62" s="16"/>
      <c r="AO62" s="16"/>
      <c r="AP62" s="16"/>
      <c r="AQ62" s="16"/>
      <c r="AR62" s="28">
        <f>AVERAGE(AR59:AR60)</f>
        <v>34.333333333333329</v>
      </c>
      <c r="AS62" s="28"/>
      <c r="AT62" s="16"/>
      <c r="AU62" s="16"/>
      <c r="AV62" s="16"/>
      <c r="AW62" s="16"/>
      <c r="AX62" s="16"/>
      <c r="AY62" s="28">
        <f>AVERAGE(AY59:AY60)</f>
        <v>2.5</v>
      </c>
      <c r="AZ62" s="28"/>
      <c r="BA62" s="16"/>
      <c r="BB62" s="16"/>
      <c r="BC62" s="16"/>
      <c r="BD62" s="16"/>
      <c r="BE62" s="16"/>
      <c r="BF62" s="28">
        <f>AVERAGE(BF59:BF60)</f>
        <v>0.5</v>
      </c>
      <c r="BG62" s="28"/>
    </row>
    <row r="63" spans="1:59" x14ac:dyDescent="0.35">
      <c r="A63" s="24" t="s">
        <v>26</v>
      </c>
      <c r="D63" s="16"/>
      <c r="E63" s="16"/>
      <c r="F63" s="16"/>
      <c r="G63" s="16"/>
      <c r="H63" s="16"/>
      <c r="I63" s="28" t="e">
        <f>1/3*(SUM(J59:J61))</f>
        <v>#DIV/0!</v>
      </c>
      <c r="J63" s="28"/>
      <c r="K63" s="16"/>
      <c r="L63" s="16"/>
      <c r="M63" s="16"/>
      <c r="N63" s="16"/>
      <c r="O63" s="16"/>
      <c r="P63" s="28" t="e">
        <f>SUM(Q59:Q61)</f>
        <v>#DIV/0!</v>
      </c>
      <c r="Q63" s="28"/>
      <c r="R63" s="16"/>
      <c r="S63" s="16"/>
      <c r="T63" s="16"/>
      <c r="U63" s="16"/>
      <c r="V63" s="16"/>
      <c r="W63" s="28" t="e">
        <f>SUM(X59:X61)</f>
        <v>#DIV/0!</v>
      </c>
      <c r="X63" s="28"/>
      <c r="Y63" s="16"/>
      <c r="Z63" s="16"/>
      <c r="AA63" s="16"/>
      <c r="AB63" s="16"/>
      <c r="AC63" s="16"/>
      <c r="AD63" s="28" t="e">
        <f>SUM(AE59:AE61)</f>
        <v>#DIV/0!</v>
      </c>
      <c r="AE63" s="28"/>
      <c r="AF63" s="16"/>
      <c r="AG63" s="16"/>
      <c r="AH63" s="16"/>
      <c r="AI63" s="16"/>
      <c r="AJ63" s="16"/>
      <c r="AK63" s="28" t="e">
        <f>SUM(AL59:AL61)</f>
        <v>#DIV/0!</v>
      </c>
      <c r="AL63" s="28"/>
      <c r="AM63" s="16"/>
      <c r="AN63" s="16"/>
      <c r="AO63" s="16"/>
      <c r="AP63" s="16"/>
      <c r="AQ63" s="16"/>
      <c r="AR63" s="28">
        <f>SUM(AS59:AS60)</f>
        <v>24.326522696280179</v>
      </c>
      <c r="AS63" s="28"/>
      <c r="AT63" s="16"/>
      <c r="AU63" s="16"/>
      <c r="AV63" s="16"/>
      <c r="AW63" s="16"/>
      <c r="AX63" s="16"/>
      <c r="AY63" s="28">
        <f>SUM(AZ59:AZ60)</f>
        <v>2.6457513110645907</v>
      </c>
      <c r="AZ63" s="28"/>
      <c r="BA63" s="16"/>
      <c r="BB63" s="16"/>
      <c r="BC63" s="16"/>
      <c r="BD63" s="16"/>
      <c r="BE63" s="16"/>
      <c r="BF63" s="28">
        <f>SUM(BG59:BG61)</f>
        <v>1.442149748505082</v>
      </c>
      <c r="BG63" s="28"/>
    </row>
    <row r="64" spans="1:59" x14ac:dyDescent="0.35">
      <c r="A64" s="21" t="s">
        <v>27</v>
      </c>
      <c r="B64" s="22">
        <v>1</v>
      </c>
      <c r="D64" s="16" t="s">
        <v>23</v>
      </c>
      <c r="E64" s="16" t="s">
        <v>23</v>
      </c>
      <c r="F64" s="16" t="s">
        <v>23</v>
      </c>
      <c r="G64" s="16" t="s">
        <v>23</v>
      </c>
      <c r="H64" s="16" t="s">
        <v>23</v>
      </c>
      <c r="I64" s="3" t="e">
        <f t="shared" ref="I64:I66" si="118">AVERAGE(D64:H64)</f>
        <v>#DIV/0!</v>
      </c>
      <c r="J64" s="3" t="e">
        <f>STDEV(D64:H64)</f>
        <v>#DIV/0!</v>
      </c>
      <c r="K64" s="16" t="s">
        <v>23</v>
      </c>
      <c r="L64" s="16" t="s">
        <v>23</v>
      </c>
      <c r="M64" s="16" t="s">
        <v>23</v>
      </c>
      <c r="N64" s="16" t="s">
        <v>23</v>
      </c>
      <c r="O64" s="16" t="s">
        <v>23</v>
      </c>
      <c r="P64" s="3" t="e">
        <f t="shared" ref="P64:P66" si="119">AVERAGE(K64:O64)</f>
        <v>#DIV/0!</v>
      </c>
      <c r="Q64" s="3" t="e">
        <f>STDEV(K64:O64)</f>
        <v>#DIV/0!</v>
      </c>
      <c r="R64" s="16" t="s">
        <v>23</v>
      </c>
      <c r="S64" s="16" t="s">
        <v>23</v>
      </c>
      <c r="T64" s="16" t="s">
        <v>23</v>
      </c>
      <c r="U64" s="16" t="s">
        <v>23</v>
      </c>
      <c r="V64" s="16" t="s">
        <v>23</v>
      </c>
      <c r="W64" s="3" t="e">
        <f t="shared" ref="W64:W66" si="120">AVERAGE(R64:V64)</f>
        <v>#DIV/0!</v>
      </c>
      <c r="X64" s="3" t="e">
        <f>STDEV(R64:V64)</f>
        <v>#DIV/0!</v>
      </c>
      <c r="Y64" s="16" t="s">
        <v>23</v>
      </c>
      <c r="Z64" s="16" t="s">
        <v>23</v>
      </c>
      <c r="AA64" s="16" t="s">
        <v>23</v>
      </c>
      <c r="AB64" s="16" t="s">
        <v>23</v>
      </c>
      <c r="AC64" s="16" t="s">
        <v>23</v>
      </c>
      <c r="AD64" s="3" t="e">
        <f t="shared" ref="AD64:AD66" si="121">AVERAGE(Y64:AC64)</f>
        <v>#DIV/0!</v>
      </c>
      <c r="AE64" s="3" t="e">
        <f>STDEV(Y64:AC64)</f>
        <v>#DIV/0!</v>
      </c>
      <c r="AF64" s="16" t="s">
        <v>23</v>
      </c>
      <c r="AG64" s="16" t="s">
        <v>23</v>
      </c>
      <c r="AH64" s="16" t="s">
        <v>23</v>
      </c>
      <c r="AI64" s="16" t="s">
        <v>23</v>
      </c>
      <c r="AJ64" s="16" t="s">
        <v>23</v>
      </c>
      <c r="AK64" s="3" t="e">
        <f t="shared" ref="AK64:AK66" si="122">AVERAGE(AF64:AJ64)</f>
        <v>#DIV/0!</v>
      </c>
      <c r="AL64" s="3" t="e">
        <f>STDEV(AF64:AJ64)</f>
        <v>#DIV/0!</v>
      </c>
      <c r="AM64" s="16">
        <v>20</v>
      </c>
      <c r="AN64" s="16">
        <v>10</v>
      </c>
      <c r="AO64" s="16">
        <v>14</v>
      </c>
      <c r="AP64" s="16">
        <v>15</v>
      </c>
      <c r="AQ64" s="16">
        <v>20</v>
      </c>
      <c r="AR64" s="3">
        <f t="shared" ref="AR64:AR66" si="123">AVERAGE(AM64:AQ64)</f>
        <v>15.8</v>
      </c>
      <c r="AS64" s="3">
        <f>STDEV(AM64:AQ64)</f>
        <v>4.2661458015403069</v>
      </c>
      <c r="AT64" s="16">
        <v>2</v>
      </c>
      <c r="AU64" s="16">
        <v>1</v>
      </c>
      <c r="AV64" s="16">
        <v>3</v>
      </c>
      <c r="AW64" s="16">
        <v>2</v>
      </c>
      <c r="AX64" s="16">
        <v>0</v>
      </c>
      <c r="AY64" s="3">
        <f t="shared" ref="AY64:AY66" si="124">AVERAGE(AT64:AX64)</f>
        <v>1.6</v>
      </c>
      <c r="AZ64" s="3">
        <f>STDEV(AT64:AX64)</f>
        <v>1.1401754250991378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3">
        <f t="shared" ref="BF64:BF66" si="125">AVERAGE(BA64:BE64)</f>
        <v>0</v>
      </c>
      <c r="BG64" s="3">
        <f>STDEV(BA64:BE64)</f>
        <v>0</v>
      </c>
    </row>
    <row r="65" spans="1:59" x14ac:dyDescent="0.35">
      <c r="A65" s="21" t="s">
        <v>15</v>
      </c>
      <c r="B65" s="22">
        <v>2</v>
      </c>
      <c r="D65" s="16" t="s">
        <v>23</v>
      </c>
      <c r="E65" s="16" t="s">
        <v>23</v>
      </c>
      <c r="F65" s="16" t="s">
        <v>23</v>
      </c>
      <c r="G65" s="16" t="s">
        <v>23</v>
      </c>
      <c r="H65" s="16" t="s">
        <v>23</v>
      </c>
      <c r="I65" s="3" t="e">
        <f t="shared" si="118"/>
        <v>#DIV/0!</v>
      </c>
      <c r="J65" s="3" t="e">
        <f t="shared" ref="J65:J66" si="126">STDEV(D65:H65)</f>
        <v>#DIV/0!</v>
      </c>
      <c r="K65" s="16" t="s">
        <v>23</v>
      </c>
      <c r="L65" s="16" t="s">
        <v>23</v>
      </c>
      <c r="M65" s="16" t="s">
        <v>23</v>
      </c>
      <c r="N65" s="16" t="s">
        <v>23</v>
      </c>
      <c r="O65" s="16" t="s">
        <v>23</v>
      </c>
      <c r="P65" s="3" t="e">
        <f t="shared" si="119"/>
        <v>#DIV/0!</v>
      </c>
      <c r="Q65" s="3" t="e">
        <f t="shared" ref="Q65:Q66" si="127">STDEV(K65:O65)</f>
        <v>#DIV/0!</v>
      </c>
      <c r="R65" s="16" t="s">
        <v>23</v>
      </c>
      <c r="S65" s="16" t="s">
        <v>23</v>
      </c>
      <c r="T65" s="16" t="s">
        <v>23</v>
      </c>
      <c r="U65" s="16" t="s">
        <v>23</v>
      </c>
      <c r="V65" s="16" t="s">
        <v>23</v>
      </c>
      <c r="W65" s="3" t="e">
        <f t="shared" si="120"/>
        <v>#DIV/0!</v>
      </c>
      <c r="X65" s="3" t="e">
        <f t="shared" ref="X65:X66" si="128">STDEV(R65:V65)</f>
        <v>#DIV/0!</v>
      </c>
      <c r="Y65" s="16" t="s">
        <v>23</v>
      </c>
      <c r="Z65" s="16" t="s">
        <v>23</v>
      </c>
      <c r="AA65" s="16" t="s">
        <v>23</v>
      </c>
      <c r="AB65" s="16" t="s">
        <v>23</v>
      </c>
      <c r="AC65" s="16" t="s">
        <v>23</v>
      </c>
      <c r="AD65" s="3" t="e">
        <f t="shared" si="121"/>
        <v>#DIV/0!</v>
      </c>
      <c r="AE65" s="3" t="e">
        <f t="shared" ref="AE65:AE66" si="129">STDEV(Y65:AC65)</f>
        <v>#DIV/0!</v>
      </c>
      <c r="AF65" s="16" t="s">
        <v>23</v>
      </c>
      <c r="AG65" s="16" t="s">
        <v>23</v>
      </c>
      <c r="AH65" s="16" t="s">
        <v>23</v>
      </c>
      <c r="AI65" s="16" t="s">
        <v>23</v>
      </c>
      <c r="AJ65" s="16" t="s">
        <v>23</v>
      </c>
      <c r="AK65" s="3" t="e">
        <f t="shared" si="122"/>
        <v>#DIV/0!</v>
      </c>
      <c r="AL65" s="3" t="e">
        <f t="shared" ref="AL65:AL66" si="130">STDEV(AF65:AJ65)</f>
        <v>#DIV/0!</v>
      </c>
      <c r="AM65" s="16">
        <v>14</v>
      </c>
      <c r="AN65" s="16">
        <v>23</v>
      </c>
      <c r="AO65" s="16">
        <v>20</v>
      </c>
      <c r="AP65" s="16">
        <v>18</v>
      </c>
      <c r="AQ65" s="16">
        <v>19</v>
      </c>
      <c r="AR65" s="3">
        <f t="shared" si="123"/>
        <v>18.8</v>
      </c>
      <c r="AS65" s="3">
        <f t="shared" ref="AS65:AS66" si="131">STDEV(AM65:AQ65)</f>
        <v>3.2710854467592236</v>
      </c>
      <c r="AT65" s="16">
        <v>0</v>
      </c>
      <c r="AU65" s="16">
        <v>3</v>
      </c>
      <c r="AV65" s="16">
        <v>0</v>
      </c>
      <c r="AW65" s="16">
        <v>0</v>
      </c>
      <c r="AX65" s="16">
        <v>3</v>
      </c>
      <c r="AY65" s="3">
        <f t="shared" si="124"/>
        <v>1.2</v>
      </c>
      <c r="AZ65" s="3">
        <f t="shared" ref="AZ65:AZ66" si="132">STDEV(AT65:AX65)</f>
        <v>1.6431676725154984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3">
        <f t="shared" si="125"/>
        <v>0</v>
      </c>
      <c r="BG65" s="3">
        <f t="shared" ref="BG65:BG66" si="133">STDEV(BA65:BE65)</f>
        <v>0</v>
      </c>
    </row>
    <row r="66" spans="1:59" x14ac:dyDescent="0.35">
      <c r="B66" s="22">
        <v>3</v>
      </c>
      <c r="D66" s="16" t="s">
        <v>23</v>
      </c>
      <c r="E66" s="16" t="s">
        <v>23</v>
      </c>
      <c r="F66" s="16" t="s">
        <v>23</v>
      </c>
      <c r="G66" s="16" t="s">
        <v>23</v>
      </c>
      <c r="H66" s="16" t="s">
        <v>23</v>
      </c>
      <c r="I66" s="3" t="e">
        <f t="shared" si="118"/>
        <v>#DIV/0!</v>
      </c>
      <c r="J66" s="3" t="e">
        <f t="shared" si="126"/>
        <v>#DIV/0!</v>
      </c>
      <c r="K66" s="16" t="s">
        <v>23</v>
      </c>
      <c r="L66" s="16" t="s">
        <v>23</v>
      </c>
      <c r="M66" s="16" t="s">
        <v>23</v>
      </c>
      <c r="N66" s="16" t="s">
        <v>23</v>
      </c>
      <c r="O66" s="16" t="s">
        <v>23</v>
      </c>
      <c r="P66" s="3" t="e">
        <f t="shared" si="119"/>
        <v>#DIV/0!</v>
      </c>
      <c r="Q66" s="3" t="e">
        <f t="shared" si="127"/>
        <v>#DIV/0!</v>
      </c>
      <c r="R66" s="16" t="s">
        <v>23</v>
      </c>
      <c r="S66" s="16" t="s">
        <v>23</v>
      </c>
      <c r="T66" s="16" t="s">
        <v>23</v>
      </c>
      <c r="U66" s="16" t="s">
        <v>23</v>
      </c>
      <c r="V66" s="16" t="s">
        <v>23</v>
      </c>
      <c r="W66" s="3" t="e">
        <f t="shared" si="120"/>
        <v>#DIV/0!</v>
      </c>
      <c r="X66" s="3" t="e">
        <f t="shared" si="128"/>
        <v>#DIV/0!</v>
      </c>
      <c r="Y66" s="16" t="s">
        <v>23</v>
      </c>
      <c r="Z66" s="16" t="s">
        <v>23</v>
      </c>
      <c r="AA66" s="16" t="s">
        <v>23</v>
      </c>
      <c r="AB66" s="16" t="s">
        <v>23</v>
      </c>
      <c r="AC66" s="16" t="s">
        <v>23</v>
      </c>
      <c r="AD66" s="3" t="e">
        <f t="shared" si="121"/>
        <v>#DIV/0!</v>
      </c>
      <c r="AE66" s="3" t="e">
        <f t="shared" si="129"/>
        <v>#DIV/0!</v>
      </c>
      <c r="AF66" s="16" t="s">
        <v>23</v>
      </c>
      <c r="AG66" s="16" t="s">
        <v>23</v>
      </c>
      <c r="AH66" s="16" t="s">
        <v>23</v>
      </c>
      <c r="AI66" s="16" t="s">
        <v>23</v>
      </c>
      <c r="AJ66" s="16" t="s">
        <v>23</v>
      </c>
      <c r="AK66" s="3" t="e">
        <f t="shared" si="122"/>
        <v>#DIV/0!</v>
      </c>
      <c r="AL66" s="3" t="e">
        <f t="shared" si="130"/>
        <v>#DIV/0!</v>
      </c>
      <c r="AM66" s="16" t="s">
        <v>23</v>
      </c>
      <c r="AN66" s="16" t="s">
        <v>23</v>
      </c>
      <c r="AO66" s="16" t="s">
        <v>23</v>
      </c>
      <c r="AP66" s="16" t="s">
        <v>23</v>
      </c>
      <c r="AQ66" s="16" t="s">
        <v>23</v>
      </c>
      <c r="AR66" s="3" t="e">
        <f t="shared" si="123"/>
        <v>#DIV/0!</v>
      </c>
      <c r="AS66" s="3" t="e">
        <f t="shared" si="131"/>
        <v>#DIV/0!</v>
      </c>
      <c r="AT66" s="16" t="s">
        <v>23</v>
      </c>
      <c r="AU66" s="16" t="s">
        <v>23</v>
      </c>
      <c r="AV66" s="16" t="s">
        <v>23</v>
      </c>
      <c r="AW66" s="16" t="s">
        <v>23</v>
      </c>
      <c r="AX66" s="16" t="s">
        <v>23</v>
      </c>
      <c r="AY66" s="3" t="e">
        <f t="shared" si="124"/>
        <v>#DIV/0!</v>
      </c>
      <c r="AZ66" s="3" t="e">
        <f t="shared" si="132"/>
        <v>#DIV/0!</v>
      </c>
      <c r="BA66" s="16" t="s">
        <v>23</v>
      </c>
      <c r="BB66" s="16" t="s">
        <v>23</v>
      </c>
      <c r="BC66" s="16" t="s">
        <v>23</v>
      </c>
      <c r="BD66" s="16" t="s">
        <v>23</v>
      </c>
      <c r="BE66" s="16" t="s">
        <v>23</v>
      </c>
      <c r="BF66" s="3" t="e">
        <f t="shared" si="125"/>
        <v>#DIV/0!</v>
      </c>
      <c r="BG66" s="3" t="e">
        <f t="shared" si="133"/>
        <v>#DIV/0!</v>
      </c>
    </row>
    <row r="67" spans="1:59" x14ac:dyDescent="0.35">
      <c r="A67" s="24" t="s">
        <v>25</v>
      </c>
      <c r="D67" s="16"/>
      <c r="E67" s="16"/>
      <c r="F67" s="16"/>
      <c r="G67" s="16"/>
      <c r="H67" s="16"/>
      <c r="I67" s="28" t="e">
        <f>AVERAGE(I64:I66)</f>
        <v>#DIV/0!</v>
      </c>
      <c r="J67" s="28"/>
      <c r="K67" s="16"/>
      <c r="L67" s="16"/>
      <c r="M67" s="16"/>
      <c r="N67" s="16"/>
      <c r="O67" s="16"/>
      <c r="P67" s="28" t="e">
        <f>AVERAGE(P64:P66)</f>
        <v>#DIV/0!</v>
      </c>
      <c r="Q67" s="28"/>
      <c r="R67" s="16"/>
      <c r="S67" s="16"/>
      <c r="T67" s="16"/>
      <c r="U67" s="16"/>
      <c r="V67" s="16"/>
      <c r="W67" s="28" t="e">
        <f>AVERAGE(W64:W66)</f>
        <v>#DIV/0!</v>
      </c>
      <c r="X67" s="28"/>
      <c r="Y67" s="16"/>
      <c r="Z67" s="16"/>
      <c r="AA67" s="16"/>
      <c r="AB67" s="16"/>
      <c r="AC67" s="16"/>
      <c r="AD67" s="28" t="e">
        <f>AVERAGE(AD64:AD66)</f>
        <v>#DIV/0!</v>
      </c>
      <c r="AE67" s="28"/>
      <c r="AF67" s="16"/>
      <c r="AG67" s="16"/>
      <c r="AH67" s="16"/>
      <c r="AI67" s="16"/>
      <c r="AJ67" s="16"/>
      <c r="AK67" s="28" t="e">
        <f>AVERAGE(AK64:AK66)</f>
        <v>#DIV/0!</v>
      </c>
      <c r="AL67" s="28"/>
      <c r="AM67" s="16"/>
      <c r="AN67" s="16"/>
      <c r="AO67" s="16"/>
      <c r="AP67" s="16"/>
      <c r="AQ67" s="16"/>
      <c r="AR67" s="28">
        <f>AVERAGE(AR64:AR65)</f>
        <v>17.3</v>
      </c>
      <c r="AS67" s="28"/>
      <c r="AT67" s="16"/>
      <c r="AU67" s="16"/>
      <c r="AV67" s="16"/>
      <c r="AW67" s="16"/>
      <c r="AX67" s="16"/>
      <c r="AY67" s="28">
        <f>AVERAGE(AY64:AY65)</f>
        <v>1.4</v>
      </c>
      <c r="AZ67" s="28"/>
      <c r="BA67" s="16"/>
      <c r="BB67" s="16"/>
      <c r="BC67" s="16"/>
      <c r="BD67" s="16"/>
      <c r="BE67" s="16"/>
      <c r="BF67" s="28">
        <f>AVERAGE(BF64:BF65)</f>
        <v>0</v>
      </c>
      <c r="BG67" s="28"/>
    </row>
    <row r="68" spans="1:59" x14ac:dyDescent="0.35">
      <c r="A68" s="24" t="s">
        <v>26</v>
      </c>
      <c r="D68" s="16"/>
      <c r="E68" s="16"/>
      <c r="F68" s="16"/>
      <c r="G68" s="16"/>
      <c r="H68" s="16"/>
      <c r="I68" s="28" t="e">
        <f>1/3*(SUM(J64:J66))</f>
        <v>#DIV/0!</v>
      </c>
      <c r="J68" s="28"/>
      <c r="K68" s="16"/>
      <c r="L68" s="16"/>
      <c r="M68" s="16"/>
      <c r="N68" s="16"/>
      <c r="O68" s="16"/>
      <c r="P68" s="28" t="e">
        <f>SUM(Q64:Q66)</f>
        <v>#DIV/0!</v>
      </c>
      <c r="Q68" s="28"/>
      <c r="R68" s="16"/>
      <c r="S68" s="16"/>
      <c r="T68" s="16"/>
      <c r="U68" s="16"/>
      <c r="V68" s="16"/>
      <c r="W68" s="28" t="e">
        <f>SUM(X64:X66)</f>
        <v>#DIV/0!</v>
      </c>
      <c r="X68" s="28"/>
      <c r="Y68" s="16"/>
      <c r="Z68" s="16"/>
      <c r="AA68" s="16"/>
      <c r="AB68" s="16"/>
      <c r="AC68" s="16"/>
      <c r="AD68" s="28" t="e">
        <f>SUM(AE64:AE66)</f>
        <v>#DIV/0!</v>
      </c>
      <c r="AE68" s="28"/>
      <c r="AF68" s="16"/>
      <c r="AG68" s="16"/>
      <c r="AH68" s="16"/>
      <c r="AI68" s="16"/>
      <c r="AJ68" s="16"/>
      <c r="AK68" s="28" t="e">
        <f>SUM(AL64:AL66)</f>
        <v>#DIV/0!</v>
      </c>
      <c r="AL68" s="28"/>
      <c r="AM68" s="16"/>
      <c r="AN68" s="16"/>
      <c r="AO68" s="16"/>
      <c r="AP68" s="16"/>
      <c r="AQ68" s="16"/>
      <c r="AR68" s="28">
        <f>SUM(AS64:AS65)</f>
        <v>7.5372312482995305</v>
      </c>
      <c r="AS68" s="28"/>
      <c r="AT68" s="16"/>
      <c r="AU68" s="16"/>
      <c r="AV68" s="16"/>
      <c r="AW68" s="16"/>
      <c r="AX68" s="16"/>
      <c r="AY68" s="28">
        <f>SUM(AZ64:AZ65)</f>
        <v>2.7833430976146363</v>
      </c>
      <c r="AZ68" s="28"/>
      <c r="BA68" s="16"/>
      <c r="BB68" s="16"/>
      <c r="BC68" s="16"/>
      <c r="BD68" s="16"/>
      <c r="BE68" s="16"/>
      <c r="BF68" s="28" t="e">
        <f>SUM(BG64:BG66)</f>
        <v>#DIV/0!</v>
      </c>
      <c r="BG68" s="28"/>
    </row>
    <row r="69" spans="1:59" x14ac:dyDescent="0.35">
      <c r="A69" s="21" t="s">
        <v>16</v>
      </c>
      <c r="B69" s="22">
        <v>1</v>
      </c>
      <c r="D69" s="16" t="s">
        <v>23</v>
      </c>
      <c r="E69" s="16" t="s">
        <v>23</v>
      </c>
      <c r="F69" s="16" t="s">
        <v>23</v>
      </c>
      <c r="G69" s="16" t="s">
        <v>23</v>
      </c>
      <c r="H69" s="16" t="s">
        <v>23</v>
      </c>
      <c r="I69" s="3" t="e">
        <f t="shared" ref="I69:I71" si="134">AVERAGE(D69:H69)</f>
        <v>#DIV/0!</v>
      </c>
      <c r="J69" s="3" t="e">
        <f>STDEV(D69:H69)</f>
        <v>#DIV/0!</v>
      </c>
      <c r="K69" s="16" t="s">
        <v>23</v>
      </c>
      <c r="L69" s="16" t="s">
        <v>23</v>
      </c>
      <c r="M69" s="16" t="s">
        <v>23</v>
      </c>
      <c r="N69" s="16" t="s">
        <v>23</v>
      </c>
      <c r="O69" s="16" t="s">
        <v>23</v>
      </c>
      <c r="P69" s="3" t="e">
        <f t="shared" ref="P69:P71" si="135">AVERAGE(K69:O69)</f>
        <v>#DIV/0!</v>
      </c>
      <c r="Q69" s="3" t="e">
        <f>STDEV(K69:O69)</f>
        <v>#DIV/0!</v>
      </c>
      <c r="R69" s="16" t="s">
        <v>23</v>
      </c>
      <c r="S69" s="16" t="s">
        <v>23</v>
      </c>
      <c r="T69" s="16" t="s">
        <v>23</v>
      </c>
      <c r="U69" s="16" t="s">
        <v>23</v>
      </c>
      <c r="V69" s="16" t="s">
        <v>23</v>
      </c>
      <c r="W69" s="3" t="e">
        <f t="shared" ref="W69:W71" si="136">AVERAGE(R69:V69)</f>
        <v>#DIV/0!</v>
      </c>
      <c r="X69" s="3" t="e">
        <f>STDEV(R69:V69)</f>
        <v>#DIV/0!</v>
      </c>
      <c r="Y69" s="16" t="s">
        <v>23</v>
      </c>
      <c r="Z69" s="16" t="s">
        <v>23</v>
      </c>
      <c r="AA69" s="16" t="s">
        <v>23</v>
      </c>
      <c r="AB69" s="16" t="s">
        <v>23</v>
      </c>
      <c r="AC69" s="16" t="s">
        <v>23</v>
      </c>
      <c r="AD69" s="3" t="e">
        <f t="shared" ref="AD69:AD71" si="137">AVERAGE(Y69:AC69)</f>
        <v>#DIV/0!</v>
      </c>
      <c r="AE69" s="3" t="e">
        <f>STDEV(Y69:AC69)</f>
        <v>#DIV/0!</v>
      </c>
      <c r="AF69" s="16" t="s">
        <v>23</v>
      </c>
      <c r="AG69" s="16" t="s">
        <v>23</v>
      </c>
      <c r="AH69" s="16" t="s">
        <v>23</v>
      </c>
      <c r="AI69" s="16" t="s">
        <v>23</v>
      </c>
      <c r="AJ69" s="16" t="s">
        <v>23</v>
      </c>
      <c r="AK69" s="3" t="e">
        <f t="shared" ref="AK69:AK71" si="138">AVERAGE(AF69:AJ69)</f>
        <v>#DIV/0!</v>
      </c>
      <c r="AL69" s="3" t="e">
        <f>STDEV(AF69:AJ69)</f>
        <v>#DIV/0!</v>
      </c>
      <c r="AM69" s="16">
        <v>22</v>
      </c>
      <c r="AN69" s="16">
        <v>20</v>
      </c>
      <c r="AO69" s="16">
        <v>21</v>
      </c>
      <c r="AP69" s="16">
        <v>18</v>
      </c>
      <c r="AQ69" s="16">
        <v>24</v>
      </c>
      <c r="AR69" s="3">
        <f t="shared" ref="AR69:AR71" si="139">AVERAGE(AM69:AQ69)</f>
        <v>21</v>
      </c>
      <c r="AS69" s="3">
        <f>STDEV(AM69:AQ69)</f>
        <v>2.2360679774997898</v>
      </c>
      <c r="AT69" s="16">
        <v>3</v>
      </c>
      <c r="AU69" s="16">
        <v>3</v>
      </c>
      <c r="AV69" s="16">
        <v>1</v>
      </c>
      <c r="AW69" s="16">
        <v>2</v>
      </c>
      <c r="AX69" s="16">
        <v>3</v>
      </c>
      <c r="AY69" s="3">
        <f t="shared" ref="AY69:AY71" si="140">AVERAGE(AT69:AX69)</f>
        <v>2.4</v>
      </c>
      <c r="AZ69" s="3">
        <f>STDEV(AT69:AX69)</f>
        <v>0.89442719099991574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3">
        <f t="shared" ref="BF69:BF71" si="141">AVERAGE(BA69:BE69)</f>
        <v>0</v>
      </c>
      <c r="BG69" s="3">
        <f>STDEV(BA69:BE69)</f>
        <v>0</v>
      </c>
    </row>
    <row r="70" spans="1:59" x14ac:dyDescent="0.35">
      <c r="B70" s="22">
        <v>2</v>
      </c>
      <c r="D70" s="16" t="s">
        <v>23</v>
      </c>
      <c r="E70" s="16" t="s">
        <v>23</v>
      </c>
      <c r="F70" s="16" t="s">
        <v>23</v>
      </c>
      <c r="G70" s="16" t="s">
        <v>23</v>
      </c>
      <c r="H70" s="16" t="s">
        <v>23</v>
      </c>
      <c r="I70" s="3" t="e">
        <f t="shared" si="134"/>
        <v>#DIV/0!</v>
      </c>
      <c r="J70" s="3" t="e">
        <f t="shared" ref="J70:J71" si="142">STDEV(D70:H70)</f>
        <v>#DIV/0!</v>
      </c>
      <c r="K70" s="16" t="s">
        <v>23</v>
      </c>
      <c r="L70" s="16" t="s">
        <v>23</v>
      </c>
      <c r="M70" s="16" t="s">
        <v>23</v>
      </c>
      <c r="N70" s="16" t="s">
        <v>23</v>
      </c>
      <c r="O70" s="16" t="s">
        <v>23</v>
      </c>
      <c r="P70" s="3" t="e">
        <f t="shared" si="135"/>
        <v>#DIV/0!</v>
      </c>
      <c r="Q70" s="3" t="e">
        <f t="shared" ref="Q70:Q71" si="143">STDEV(K70:O70)</f>
        <v>#DIV/0!</v>
      </c>
      <c r="R70" s="16" t="s">
        <v>23</v>
      </c>
      <c r="S70" s="16" t="s">
        <v>23</v>
      </c>
      <c r="T70" s="16" t="s">
        <v>23</v>
      </c>
      <c r="U70" s="16" t="s">
        <v>23</v>
      </c>
      <c r="V70" s="16" t="s">
        <v>23</v>
      </c>
      <c r="W70" s="3" t="e">
        <f t="shared" si="136"/>
        <v>#DIV/0!</v>
      </c>
      <c r="X70" s="3" t="e">
        <f t="shared" ref="X70:X71" si="144">STDEV(R70:V70)</f>
        <v>#DIV/0!</v>
      </c>
      <c r="Y70" s="16" t="s">
        <v>23</v>
      </c>
      <c r="Z70" s="16" t="s">
        <v>23</v>
      </c>
      <c r="AA70" s="16" t="s">
        <v>23</v>
      </c>
      <c r="AB70" s="16" t="s">
        <v>23</v>
      </c>
      <c r="AC70" s="16" t="s">
        <v>23</v>
      </c>
      <c r="AD70" s="3" t="e">
        <f t="shared" si="137"/>
        <v>#DIV/0!</v>
      </c>
      <c r="AE70" s="3" t="e">
        <f t="shared" ref="AE70:AE71" si="145">STDEV(Y70:AC70)</f>
        <v>#DIV/0!</v>
      </c>
      <c r="AF70" s="16" t="s">
        <v>23</v>
      </c>
      <c r="AG70" s="16" t="s">
        <v>23</v>
      </c>
      <c r="AH70" s="16" t="s">
        <v>23</v>
      </c>
      <c r="AI70" s="16" t="s">
        <v>23</v>
      </c>
      <c r="AJ70" s="16" t="s">
        <v>23</v>
      </c>
      <c r="AK70" s="3" t="e">
        <f t="shared" si="138"/>
        <v>#DIV/0!</v>
      </c>
      <c r="AL70" s="3" t="e">
        <f t="shared" ref="AL70:AL71" si="146">STDEV(AF70:AJ70)</f>
        <v>#DIV/0!</v>
      </c>
      <c r="AM70" s="16">
        <v>26</v>
      </c>
      <c r="AN70" s="16" t="s">
        <v>23</v>
      </c>
      <c r="AO70" s="16" t="s">
        <v>23</v>
      </c>
      <c r="AP70" s="16" t="s">
        <v>23</v>
      </c>
      <c r="AQ70" s="16">
        <v>30</v>
      </c>
      <c r="AR70" s="3">
        <f t="shared" si="139"/>
        <v>28</v>
      </c>
      <c r="AS70" s="3">
        <f t="shared" ref="AS70:AS71" si="147">STDEV(AM70:AQ70)</f>
        <v>2.8284271247461903</v>
      </c>
      <c r="AT70" s="16">
        <v>2</v>
      </c>
      <c r="AU70" s="16" t="s">
        <v>23</v>
      </c>
      <c r="AV70" s="16">
        <v>0</v>
      </c>
      <c r="AW70" s="16" t="s">
        <v>23</v>
      </c>
      <c r="AX70" s="16">
        <v>21</v>
      </c>
      <c r="AY70" s="3">
        <f t="shared" si="140"/>
        <v>7.666666666666667</v>
      </c>
      <c r="AZ70" s="3">
        <f t="shared" ref="AZ70:AZ71" si="148">STDEV(AT70:AX70)</f>
        <v>11.590225767142472</v>
      </c>
      <c r="BA70" s="16">
        <v>0</v>
      </c>
      <c r="BB70" s="16">
        <v>0</v>
      </c>
      <c r="BC70" s="16">
        <v>0</v>
      </c>
      <c r="BD70" s="16">
        <v>0</v>
      </c>
      <c r="BE70" s="16">
        <v>2</v>
      </c>
      <c r="BF70" s="3">
        <f t="shared" si="141"/>
        <v>0.4</v>
      </c>
      <c r="BG70" s="3">
        <f t="shared" ref="BG70:BG71" si="149">STDEV(BA70:BE70)</f>
        <v>0.89442719099991586</v>
      </c>
    </row>
    <row r="71" spans="1:59" x14ac:dyDescent="0.35">
      <c r="B71" s="22">
        <v>3</v>
      </c>
      <c r="D71" s="16" t="s">
        <v>23</v>
      </c>
      <c r="E71" s="16" t="s">
        <v>23</v>
      </c>
      <c r="F71" s="16" t="s">
        <v>23</v>
      </c>
      <c r="G71" s="16" t="s">
        <v>23</v>
      </c>
      <c r="H71" s="16" t="s">
        <v>23</v>
      </c>
      <c r="I71" s="3" t="e">
        <f t="shared" si="134"/>
        <v>#DIV/0!</v>
      </c>
      <c r="J71" s="3" t="e">
        <f t="shared" si="142"/>
        <v>#DIV/0!</v>
      </c>
      <c r="K71" s="16" t="s">
        <v>23</v>
      </c>
      <c r="L71" s="16" t="s">
        <v>23</v>
      </c>
      <c r="M71" s="16" t="s">
        <v>23</v>
      </c>
      <c r="N71" s="16" t="s">
        <v>23</v>
      </c>
      <c r="O71" s="16" t="s">
        <v>23</v>
      </c>
      <c r="P71" s="3" t="e">
        <f t="shared" si="135"/>
        <v>#DIV/0!</v>
      </c>
      <c r="Q71" s="3" t="e">
        <f t="shared" si="143"/>
        <v>#DIV/0!</v>
      </c>
      <c r="R71" s="16" t="s">
        <v>23</v>
      </c>
      <c r="S71" s="16" t="s">
        <v>23</v>
      </c>
      <c r="T71" s="16" t="s">
        <v>23</v>
      </c>
      <c r="U71" s="16" t="s">
        <v>23</v>
      </c>
      <c r="V71" s="16" t="s">
        <v>23</v>
      </c>
      <c r="W71" s="3" t="e">
        <f t="shared" si="136"/>
        <v>#DIV/0!</v>
      </c>
      <c r="X71" s="3" t="e">
        <f t="shared" si="144"/>
        <v>#DIV/0!</v>
      </c>
      <c r="Y71" s="16" t="s">
        <v>23</v>
      </c>
      <c r="Z71" s="16" t="s">
        <v>23</v>
      </c>
      <c r="AA71" s="16" t="s">
        <v>23</v>
      </c>
      <c r="AB71" s="16" t="s">
        <v>23</v>
      </c>
      <c r="AC71" s="16" t="s">
        <v>23</v>
      </c>
      <c r="AD71" s="3" t="e">
        <f t="shared" si="137"/>
        <v>#DIV/0!</v>
      </c>
      <c r="AE71" s="3" t="e">
        <f t="shared" si="145"/>
        <v>#DIV/0!</v>
      </c>
      <c r="AF71" s="16" t="s">
        <v>23</v>
      </c>
      <c r="AG71" s="16" t="s">
        <v>23</v>
      </c>
      <c r="AH71" s="16" t="s">
        <v>23</v>
      </c>
      <c r="AI71" s="16" t="s">
        <v>23</v>
      </c>
      <c r="AJ71" s="16" t="s">
        <v>23</v>
      </c>
      <c r="AK71" s="3" t="e">
        <f t="shared" si="138"/>
        <v>#DIV/0!</v>
      </c>
      <c r="AL71" s="3" t="e">
        <f t="shared" si="146"/>
        <v>#DIV/0!</v>
      </c>
      <c r="AM71" s="16">
        <v>27</v>
      </c>
      <c r="AN71" s="16">
        <v>50</v>
      </c>
      <c r="AO71" s="16">
        <v>50</v>
      </c>
      <c r="AP71" s="16">
        <v>28</v>
      </c>
      <c r="AQ71" s="16">
        <v>31</v>
      </c>
      <c r="AR71" s="3">
        <f t="shared" si="139"/>
        <v>37.200000000000003</v>
      </c>
      <c r="AS71" s="3">
        <f t="shared" si="147"/>
        <v>11.777096416349831</v>
      </c>
      <c r="AT71" s="16">
        <v>6</v>
      </c>
      <c r="AU71" s="16">
        <v>2</v>
      </c>
      <c r="AV71" s="16">
        <v>6</v>
      </c>
      <c r="AW71" s="16">
        <v>2</v>
      </c>
      <c r="AX71" s="16">
        <v>1</v>
      </c>
      <c r="AY71" s="3">
        <f t="shared" si="140"/>
        <v>3.4</v>
      </c>
      <c r="AZ71" s="3">
        <f t="shared" si="148"/>
        <v>2.4083189157584592</v>
      </c>
      <c r="BA71" s="16">
        <v>0</v>
      </c>
      <c r="BB71" s="16">
        <v>0</v>
      </c>
      <c r="BC71" s="16">
        <v>0</v>
      </c>
      <c r="BD71" s="16">
        <v>0</v>
      </c>
      <c r="BE71" s="16">
        <v>1</v>
      </c>
      <c r="BF71" s="3">
        <f t="shared" si="141"/>
        <v>0.2</v>
      </c>
      <c r="BG71" s="3">
        <f t="shared" si="149"/>
        <v>0.44721359549995793</v>
      </c>
    </row>
    <row r="72" spans="1:59" x14ac:dyDescent="0.35">
      <c r="A72" s="24" t="s">
        <v>25</v>
      </c>
      <c r="D72" s="16"/>
      <c r="E72" s="16"/>
      <c r="F72" s="16"/>
      <c r="G72" s="16"/>
      <c r="H72" s="16"/>
      <c r="I72" s="28" t="e">
        <f>AVERAGE(I69:I71)</f>
        <v>#DIV/0!</v>
      </c>
      <c r="J72" s="28"/>
      <c r="K72" s="16"/>
      <c r="L72" s="16"/>
      <c r="M72" s="16"/>
      <c r="N72" s="16"/>
      <c r="O72" s="16"/>
      <c r="P72" s="28" t="e">
        <f>AVERAGE(P69:P71)</f>
        <v>#DIV/0!</v>
      </c>
      <c r="Q72" s="28"/>
      <c r="R72" s="16"/>
      <c r="S72" s="16"/>
      <c r="T72" s="16"/>
      <c r="U72" s="16"/>
      <c r="V72" s="16"/>
      <c r="W72" s="28" t="e">
        <f>AVERAGE(W69:W71)</f>
        <v>#DIV/0!</v>
      </c>
      <c r="X72" s="28"/>
      <c r="Y72" s="16"/>
      <c r="Z72" s="16"/>
      <c r="AA72" s="16"/>
      <c r="AB72" s="16"/>
      <c r="AC72" s="16"/>
      <c r="AD72" s="28" t="e">
        <f>AVERAGE(AD69:AD71)</f>
        <v>#DIV/0!</v>
      </c>
      <c r="AE72" s="28"/>
      <c r="AF72" s="16"/>
      <c r="AG72" s="16"/>
      <c r="AH72" s="16"/>
      <c r="AI72" s="16"/>
      <c r="AJ72" s="16"/>
      <c r="AK72" s="28" t="e">
        <f>AVERAGE(AK69:AK71)</f>
        <v>#DIV/0!</v>
      </c>
      <c r="AL72" s="28"/>
      <c r="AM72" s="16"/>
      <c r="AN72" s="16"/>
      <c r="AO72" s="16"/>
      <c r="AP72" s="16"/>
      <c r="AQ72" s="16"/>
      <c r="AR72" s="28">
        <f>AVERAGE(AR70:AR71)</f>
        <v>32.6</v>
      </c>
      <c r="AS72" s="28"/>
      <c r="AT72" s="16"/>
      <c r="AU72" s="16"/>
      <c r="AV72" s="16"/>
      <c r="AW72" s="16"/>
      <c r="AX72" s="16"/>
      <c r="AY72" s="28">
        <f>AVERAGE(AY70:AY71)</f>
        <v>5.5333333333333332</v>
      </c>
      <c r="AZ72" s="28"/>
      <c r="BA72" s="16"/>
      <c r="BB72" s="16"/>
      <c r="BC72" s="16"/>
      <c r="BD72" s="16"/>
      <c r="BE72" s="16"/>
      <c r="BF72" s="28">
        <f>AVERAGE(BF70:BF71)</f>
        <v>0.30000000000000004</v>
      </c>
      <c r="BG72" s="28"/>
    </row>
    <row r="73" spans="1:59" x14ac:dyDescent="0.35">
      <c r="A73" s="24" t="s">
        <v>26</v>
      </c>
      <c r="D73" s="16"/>
      <c r="E73" s="16"/>
      <c r="F73" s="16"/>
      <c r="G73" s="16"/>
      <c r="H73" s="16"/>
      <c r="I73" s="28" t="e">
        <f>1/3*(SUM(J69:J71))</f>
        <v>#DIV/0!</v>
      </c>
      <c r="J73" s="28"/>
      <c r="K73" s="16"/>
      <c r="L73" s="16"/>
      <c r="M73" s="16"/>
      <c r="N73" s="16"/>
      <c r="O73" s="16"/>
      <c r="P73" s="28" t="e">
        <f>SUM(Q69:Q71)</f>
        <v>#DIV/0!</v>
      </c>
      <c r="Q73" s="28"/>
      <c r="R73" s="16"/>
      <c r="S73" s="16"/>
      <c r="T73" s="16"/>
      <c r="U73" s="16"/>
      <c r="V73" s="16"/>
      <c r="W73" s="28" t="e">
        <f>SUM(X69:X71)</f>
        <v>#DIV/0!</v>
      </c>
      <c r="X73" s="28"/>
      <c r="Y73" s="16"/>
      <c r="Z73" s="16"/>
      <c r="AA73" s="16"/>
      <c r="AB73" s="16"/>
      <c r="AC73" s="16"/>
      <c r="AD73" s="28" t="e">
        <f>SUM(AE69:AE71)</f>
        <v>#DIV/0!</v>
      </c>
      <c r="AE73" s="28"/>
      <c r="AF73" s="16"/>
      <c r="AG73" s="16"/>
      <c r="AH73" s="16"/>
      <c r="AI73" s="16"/>
      <c r="AJ73" s="16"/>
      <c r="AK73" s="28" t="e">
        <f>SUM(AL69:AL71)</f>
        <v>#DIV/0!</v>
      </c>
      <c r="AL73" s="28"/>
      <c r="AM73" s="16"/>
      <c r="AN73" s="16"/>
      <c r="AO73" s="16"/>
      <c r="AP73" s="16"/>
      <c r="AQ73" s="16"/>
      <c r="AR73" s="28">
        <f>SUM(AS69:AS70)</f>
        <v>5.0644951022459797</v>
      </c>
      <c r="AS73" s="28"/>
      <c r="AT73" s="16"/>
      <c r="AU73" s="16"/>
      <c r="AV73" s="16"/>
      <c r="AW73" s="16"/>
      <c r="AX73" s="16"/>
      <c r="AY73" s="28">
        <f>SUM(AZ69:AZ70)</f>
        <v>12.484652958142387</v>
      </c>
      <c r="AZ73" s="28"/>
      <c r="BA73" s="16"/>
      <c r="BB73" s="16"/>
      <c r="BC73" s="16"/>
      <c r="BD73" s="16"/>
      <c r="BE73" s="16"/>
      <c r="BF73" s="28">
        <f>SUM(BG69:BG71)</f>
        <v>1.3416407864998738</v>
      </c>
      <c r="BG73" s="28"/>
    </row>
    <row r="74" spans="1:59" x14ac:dyDescent="0.35">
      <c r="A74" s="21" t="s">
        <v>13</v>
      </c>
      <c r="B74" s="22">
        <v>1</v>
      </c>
      <c r="D74" s="16" t="s">
        <v>23</v>
      </c>
      <c r="E74" s="16" t="s">
        <v>23</v>
      </c>
      <c r="F74" s="16" t="s">
        <v>23</v>
      </c>
      <c r="G74" s="16" t="s">
        <v>23</v>
      </c>
      <c r="H74" s="16" t="s">
        <v>23</v>
      </c>
      <c r="I74" s="3" t="e">
        <f t="shared" ref="I74:I76" si="150">AVERAGE(D74:H74)</f>
        <v>#DIV/0!</v>
      </c>
      <c r="J74" s="3" t="e">
        <f>STDEV(D74:H74)</f>
        <v>#DIV/0!</v>
      </c>
      <c r="K74" s="16" t="s">
        <v>23</v>
      </c>
      <c r="L74" s="16" t="s">
        <v>23</v>
      </c>
      <c r="M74" s="16" t="s">
        <v>23</v>
      </c>
      <c r="N74" s="16" t="s">
        <v>23</v>
      </c>
      <c r="O74" s="16" t="s">
        <v>23</v>
      </c>
      <c r="P74" s="3" t="e">
        <f t="shared" ref="P74:P76" si="151">AVERAGE(K74:O74)</f>
        <v>#DIV/0!</v>
      </c>
      <c r="Q74" s="3" t="e">
        <f>STDEV(K74:O74)</f>
        <v>#DIV/0!</v>
      </c>
      <c r="R74" s="16" t="s">
        <v>23</v>
      </c>
      <c r="S74" s="16" t="s">
        <v>23</v>
      </c>
      <c r="T74" s="16" t="s">
        <v>23</v>
      </c>
      <c r="U74" s="16" t="s">
        <v>23</v>
      </c>
      <c r="V74" s="16" t="s">
        <v>23</v>
      </c>
      <c r="W74" s="3" t="e">
        <f t="shared" ref="W74:W76" si="152">AVERAGE(R74:V74)</f>
        <v>#DIV/0!</v>
      </c>
      <c r="X74" s="3" t="e">
        <f>STDEV(R74:V74)</f>
        <v>#DIV/0!</v>
      </c>
      <c r="Y74" s="16" t="s">
        <v>23</v>
      </c>
      <c r="Z74" s="16" t="s">
        <v>23</v>
      </c>
      <c r="AA74" s="16" t="s">
        <v>23</v>
      </c>
      <c r="AB74" s="16" t="s">
        <v>23</v>
      </c>
      <c r="AC74" s="16" t="s">
        <v>23</v>
      </c>
      <c r="AD74" s="3" t="e">
        <f t="shared" ref="AD74:AD75" si="153">AVERAGE(Y74:AC74)</f>
        <v>#DIV/0!</v>
      </c>
      <c r="AE74" s="3" t="e">
        <f>STDEV(Y74:AC74)</f>
        <v>#DIV/0!</v>
      </c>
      <c r="AF74" s="16" t="s">
        <v>23</v>
      </c>
      <c r="AG74" s="16" t="s">
        <v>23</v>
      </c>
      <c r="AH74" s="16" t="s">
        <v>23</v>
      </c>
      <c r="AI74" s="16" t="s">
        <v>23</v>
      </c>
      <c r="AJ74" s="16" t="s">
        <v>23</v>
      </c>
      <c r="AK74" s="3" t="e">
        <f t="shared" ref="AK74:AK75" si="154">AVERAGE(AF74:AJ74)</f>
        <v>#DIV/0!</v>
      </c>
      <c r="AL74" s="3" t="e">
        <f>STDEV(AF74:AJ74)</f>
        <v>#DIV/0!</v>
      </c>
      <c r="AM74" s="16">
        <v>11</v>
      </c>
      <c r="AN74" s="16">
        <v>12</v>
      </c>
      <c r="AO74" s="16">
        <v>11</v>
      </c>
      <c r="AP74" s="16">
        <v>8</v>
      </c>
      <c r="AQ74" s="16">
        <v>16</v>
      </c>
      <c r="AR74" s="3">
        <f t="shared" ref="AR74:AR76" si="155">AVERAGE(AM74:AQ74)</f>
        <v>11.6</v>
      </c>
      <c r="AS74" s="3">
        <f>STDEV(AM74:AQ74)</f>
        <v>2.8809720581775888</v>
      </c>
      <c r="AT74" s="16">
        <v>0</v>
      </c>
      <c r="AU74" s="16">
        <v>2</v>
      </c>
      <c r="AV74" s="16">
        <v>2</v>
      </c>
      <c r="AW74" s="16">
        <v>0</v>
      </c>
      <c r="AX74" s="16">
        <v>0</v>
      </c>
      <c r="AY74" s="3">
        <f t="shared" ref="AY74:AY76" si="156">AVERAGE(AT74:AX74)</f>
        <v>0.8</v>
      </c>
      <c r="AZ74" s="3">
        <f>STDEV(AT74:AX74)</f>
        <v>1.0954451150103321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3">
        <f t="shared" ref="BF74:BF76" si="157">AVERAGE(BA74:BE74)</f>
        <v>0</v>
      </c>
      <c r="BG74" s="3">
        <f>STDEV(BA74:BE74)</f>
        <v>0</v>
      </c>
    </row>
    <row r="75" spans="1:59" x14ac:dyDescent="0.35">
      <c r="A75" s="21" t="s">
        <v>15</v>
      </c>
      <c r="B75" s="22">
        <v>2</v>
      </c>
      <c r="D75" s="16" t="s">
        <v>23</v>
      </c>
      <c r="E75" s="16" t="s">
        <v>23</v>
      </c>
      <c r="F75" s="16" t="s">
        <v>23</v>
      </c>
      <c r="G75" s="16" t="s">
        <v>23</v>
      </c>
      <c r="H75" s="16" t="s">
        <v>23</v>
      </c>
      <c r="I75" s="3" t="e">
        <f t="shared" si="150"/>
        <v>#DIV/0!</v>
      </c>
      <c r="J75" s="3" t="e">
        <f t="shared" ref="J75:J76" si="158">STDEV(D75:H75)</f>
        <v>#DIV/0!</v>
      </c>
      <c r="K75" s="16" t="s">
        <v>23</v>
      </c>
      <c r="L75" s="16" t="s">
        <v>23</v>
      </c>
      <c r="M75" s="16" t="s">
        <v>23</v>
      </c>
      <c r="N75" s="16" t="s">
        <v>23</v>
      </c>
      <c r="O75" s="16" t="s">
        <v>23</v>
      </c>
      <c r="P75" s="3" t="e">
        <f t="shared" si="151"/>
        <v>#DIV/0!</v>
      </c>
      <c r="Q75" s="3" t="e">
        <f t="shared" ref="Q75:Q76" si="159">STDEV(K75:O75)</f>
        <v>#DIV/0!</v>
      </c>
      <c r="R75" s="16" t="s">
        <v>23</v>
      </c>
      <c r="S75" s="16" t="s">
        <v>23</v>
      </c>
      <c r="T75" s="16" t="s">
        <v>23</v>
      </c>
      <c r="U75" s="16" t="s">
        <v>23</v>
      </c>
      <c r="V75" s="16" t="s">
        <v>23</v>
      </c>
      <c r="W75" s="3" t="e">
        <f t="shared" si="152"/>
        <v>#DIV/0!</v>
      </c>
      <c r="X75" s="3" t="e">
        <f t="shared" ref="X75:X76" si="160">STDEV(R75:V75)</f>
        <v>#DIV/0!</v>
      </c>
      <c r="Y75" s="16" t="s">
        <v>23</v>
      </c>
      <c r="Z75" s="16" t="s">
        <v>23</v>
      </c>
      <c r="AA75" s="16" t="s">
        <v>23</v>
      </c>
      <c r="AB75" s="16" t="s">
        <v>23</v>
      </c>
      <c r="AC75" s="16" t="s">
        <v>23</v>
      </c>
      <c r="AD75" s="3" t="e">
        <f t="shared" si="153"/>
        <v>#DIV/0!</v>
      </c>
      <c r="AE75" s="3" t="e">
        <f t="shared" ref="AE75:AE76" si="161">STDEV(Y75:AC75)</f>
        <v>#DIV/0!</v>
      </c>
      <c r="AF75" s="16" t="s">
        <v>23</v>
      </c>
      <c r="AG75" s="16" t="s">
        <v>23</v>
      </c>
      <c r="AH75" s="16" t="s">
        <v>23</v>
      </c>
      <c r="AI75" s="16" t="s">
        <v>23</v>
      </c>
      <c r="AJ75" s="16" t="s">
        <v>23</v>
      </c>
      <c r="AK75" s="3" t="e">
        <f t="shared" si="154"/>
        <v>#DIV/0!</v>
      </c>
      <c r="AL75" s="3" t="e">
        <f t="shared" ref="AL75:AL76" si="162">STDEV(AF75:AJ75)</f>
        <v>#DIV/0!</v>
      </c>
      <c r="AM75" s="16">
        <v>18</v>
      </c>
      <c r="AN75" s="16">
        <v>15</v>
      </c>
      <c r="AO75" s="16">
        <v>17</v>
      </c>
      <c r="AP75" s="16">
        <v>14</v>
      </c>
      <c r="AQ75" s="16">
        <v>23</v>
      </c>
      <c r="AR75" s="3">
        <f t="shared" si="155"/>
        <v>17.399999999999999</v>
      </c>
      <c r="AS75" s="3">
        <f t="shared" ref="AS75:AS76" si="163">STDEV(AM75:AQ75)</f>
        <v>3.5071355833500379</v>
      </c>
      <c r="AT75" s="16">
        <v>3</v>
      </c>
      <c r="AU75" s="16">
        <v>0</v>
      </c>
      <c r="AV75" s="16">
        <v>2</v>
      </c>
      <c r="AW75" s="16">
        <v>0</v>
      </c>
      <c r="AX75" s="16">
        <v>2</v>
      </c>
      <c r="AY75" s="3">
        <f t="shared" si="156"/>
        <v>1.4</v>
      </c>
      <c r="AZ75" s="3">
        <f t="shared" ref="AZ75:AZ76" si="164">STDEV(AT75:AX75)</f>
        <v>1.3416407864998738</v>
      </c>
      <c r="BA75" s="16">
        <v>0</v>
      </c>
      <c r="BB75" s="16">
        <v>0</v>
      </c>
      <c r="BC75" s="16">
        <v>0</v>
      </c>
      <c r="BD75" s="16">
        <v>0</v>
      </c>
      <c r="BE75" s="16">
        <v>1</v>
      </c>
      <c r="BF75" s="3">
        <f t="shared" si="157"/>
        <v>0.2</v>
      </c>
      <c r="BG75" s="3">
        <f t="shared" ref="BG75:BG76" si="165">STDEV(BA75:BE75)</f>
        <v>0.44721359549995793</v>
      </c>
    </row>
    <row r="76" spans="1:59" x14ac:dyDescent="0.35">
      <c r="B76" s="22">
        <v>3</v>
      </c>
      <c r="D76" s="16" t="s">
        <v>23</v>
      </c>
      <c r="E76" s="16" t="s">
        <v>23</v>
      </c>
      <c r="F76" s="16" t="s">
        <v>23</v>
      </c>
      <c r="G76" s="16" t="s">
        <v>23</v>
      </c>
      <c r="H76" s="16" t="s">
        <v>23</v>
      </c>
      <c r="I76" s="3" t="e">
        <f t="shared" si="150"/>
        <v>#DIV/0!</v>
      </c>
      <c r="J76" s="3" t="e">
        <f t="shared" si="158"/>
        <v>#DIV/0!</v>
      </c>
      <c r="K76" s="16" t="s">
        <v>23</v>
      </c>
      <c r="L76" s="16" t="s">
        <v>23</v>
      </c>
      <c r="M76" s="16" t="s">
        <v>23</v>
      </c>
      <c r="N76" s="16" t="s">
        <v>23</v>
      </c>
      <c r="O76" s="16" t="s">
        <v>23</v>
      </c>
      <c r="P76" s="3" t="e">
        <f t="shared" si="151"/>
        <v>#DIV/0!</v>
      </c>
      <c r="Q76" s="3" t="e">
        <f t="shared" si="159"/>
        <v>#DIV/0!</v>
      </c>
      <c r="R76" s="16" t="s">
        <v>23</v>
      </c>
      <c r="S76" s="16" t="s">
        <v>23</v>
      </c>
      <c r="T76" s="16" t="s">
        <v>23</v>
      </c>
      <c r="U76" s="16" t="s">
        <v>23</v>
      </c>
      <c r="V76" s="16" t="s">
        <v>23</v>
      </c>
      <c r="W76" s="3" t="e">
        <f t="shared" si="152"/>
        <v>#DIV/0!</v>
      </c>
      <c r="X76" s="3" t="e">
        <f t="shared" si="160"/>
        <v>#DIV/0!</v>
      </c>
      <c r="Y76" s="16" t="s">
        <v>23</v>
      </c>
      <c r="Z76" s="16" t="s">
        <v>23</v>
      </c>
      <c r="AA76" s="16" t="s">
        <v>23</v>
      </c>
      <c r="AB76" s="16" t="s">
        <v>23</v>
      </c>
      <c r="AC76" s="16" t="s">
        <v>23</v>
      </c>
      <c r="AD76" s="3" t="e">
        <f>AVERAGE(Y76:AC76)</f>
        <v>#DIV/0!</v>
      </c>
      <c r="AE76" s="3" t="e">
        <f t="shared" si="161"/>
        <v>#DIV/0!</v>
      </c>
      <c r="AF76" s="16" t="s">
        <v>23</v>
      </c>
      <c r="AG76" s="16" t="s">
        <v>23</v>
      </c>
      <c r="AH76" s="16" t="s">
        <v>23</v>
      </c>
      <c r="AI76" s="16" t="s">
        <v>23</v>
      </c>
      <c r="AJ76" s="16" t="s">
        <v>23</v>
      </c>
      <c r="AK76" s="3" t="e">
        <f>AVERAGE(AF76:AJ76)</f>
        <v>#DIV/0!</v>
      </c>
      <c r="AL76" s="3" t="e">
        <f t="shared" si="162"/>
        <v>#DIV/0!</v>
      </c>
      <c r="AM76" s="16">
        <v>14</v>
      </c>
      <c r="AN76" s="16">
        <v>22</v>
      </c>
      <c r="AO76" s="16">
        <v>13</v>
      </c>
      <c r="AP76" s="16">
        <v>13</v>
      </c>
      <c r="AQ76" s="16">
        <v>11</v>
      </c>
      <c r="AR76" s="3">
        <f t="shared" si="155"/>
        <v>14.6</v>
      </c>
      <c r="AS76" s="3">
        <f t="shared" si="163"/>
        <v>4.2778499272414887</v>
      </c>
      <c r="AT76" s="16">
        <v>0</v>
      </c>
      <c r="AU76" s="16">
        <v>3</v>
      </c>
      <c r="AV76" s="16">
        <v>2</v>
      </c>
      <c r="AW76" s="16">
        <v>0</v>
      </c>
      <c r="AX76" s="16">
        <v>1</v>
      </c>
      <c r="AY76" s="3">
        <f t="shared" si="156"/>
        <v>1.2</v>
      </c>
      <c r="AZ76" s="3">
        <f t="shared" si="164"/>
        <v>1.3038404810405297</v>
      </c>
      <c r="BA76" s="16">
        <v>0</v>
      </c>
      <c r="BB76" s="16">
        <v>0</v>
      </c>
      <c r="BC76" s="16">
        <v>0</v>
      </c>
      <c r="BD76" s="16">
        <v>0</v>
      </c>
      <c r="BE76" s="16">
        <v>1</v>
      </c>
      <c r="BF76" s="3">
        <f t="shared" si="157"/>
        <v>0.2</v>
      </c>
      <c r="BG76" s="3">
        <f t="shared" si="165"/>
        <v>0.44721359549995793</v>
      </c>
    </row>
    <row r="77" spans="1:59" x14ac:dyDescent="0.35">
      <c r="A77" s="24" t="s">
        <v>25</v>
      </c>
      <c r="D77" s="16"/>
      <c r="E77" s="16"/>
      <c r="F77" s="16"/>
      <c r="G77" s="16"/>
      <c r="H77" s="16"/>
      <c r="I77" s="28" t="e">
        <f>AVERAGE(I74:I76)</f>
        <v>#DIV/0!</v>
      </c>
      <c r="J77" s="28"/>
      <c r="K77" s="16"/>
      <c r="L77" s="16"/>
      <c r="M77" s="16"/>
      <c r="N77" s="16"/>
      <c r="O77" s="16"/>
      <c r="P77" s="28" t="e">
        <f>AVERAGE(P74:P76)</f>
        <v>#DIV/0!</v>
      </c>
      <c r="Q77" s="28"/>
      <c r="R77" s="16"/>
      <c r="S77" s="16"/>
      <c r="T77" s="16"/>
      <c r="U77" s="16"/>
      <c r="V77" s="16"/>
      <c r="W77" s="28" t="e">
        <f>AVERAGE(W74:W76)</f>
        <v>#DIV/0!</v>
      </c>
      <c r="X77" s="28"/>
      <c r="Y77" s="16"/>
      <c r="Z77" s="16"/>
      <c r="AA77" s="16"/>
      <c r="AB77" s="16"/>
      <c r="AC77" s="16"/>
      <c r="AD77" s="28" t="e">
        <f>AVERAGE(AD74:AD76)</f>
        <v>#DIV/0!</v>
      </c>
      <c r="AE77" s="28"/>
      <c r="AF77" s="16"/>
      <c r="AG77" s="16"/>
      <c r="AH77" s="16"/>
      <c r="AI77" s="16"/>
      <c r="AJ77" s="16"/>
      <c r="AK77" s="28" t="e">
        <f>AVERAGE(AK74:AK76)</f>
        <v>#DIV/0!</v>
      </c>
      <c r="AL77" s="28"/>
      <c r="AM77" s="16"/>
      <c r="AN77" s="16"/>
      <c r="AO77" s="16"/>
      <c r="AP77" s="16"/>
      <c r="AQ77" s="16"/>
      <c r="AR77" s="28">
        <f>AVERAGE(AR74:AR76)</f>
        <v>14.533333333333333</v>
      </c>
      <c r="AS77" s="28"/>
      <c r="AT77" s="16"/>
      <c r="AU77" s="16"/>
      <c r="AV77" s="16"/>
      <c r="AW77" s="16"/>
      <c r="AX77" s="16"/>
      <c r="AY77" s="28">
        <f>AVERAGE(AY74:AY76)</f>
        <v>1.1333333333333335</v>
      </c>
      <c r="AZ77" s="28"/>
      <c r="BA77" s="16"/>
      <c r="BB77" s="16"/>
      <c r="BC77" s="16"/>
      <c r="BD77" s="16"/>
      <c r="BE77" s="16"/>
      <c r="BF77" s="28">
        <f>AVERAGE(BF74:BF76)</f>
        <v>0.13333333333333333</v>
      </c>
      <c r="BG77" s="28"/>
    </row>
    <row r="78" spans="1:59" x14ac:dyDescent="0.35">
      <c r="A78" s="24" t="s">
        <v>26</v>
      </c>
      <c r="D78" s="16"/>
      <c r="E78" s="16"/>
      <c r="F78" s="16"/>
      <c r="G78" s="16"/>
      <c r="H78" s="16"/>
      <c r="I78" s="28" t="e">
        <f>1/3*(SUM(J74:J76))</f>
        <v>#DIV/0!</v>
      </c>
      <c r="J78" s="28"/>
      <c r="K78" s="16"/>
      <c r="L78" s="16"/>
      <c r="M78" s="16"/>
      <c r="N78" s="16"/>
      <c r="O78" s="16"/>
      <c r="P78" s="28" t="e">
        <f>SUM(Q74:Q76)</f>
        <v>#DIV/0!</v>
      </c>
      <c r="Q78" s="28"/>
      <c r="R78" s="16"/>
      <c r="S78" s="16"/>
      <c r="T78" s="16"/>
      <c r="U78" s="16"/>
      <c r="V78" s="16"/>
      <c r="W78" s="28" t="e">
        <f>SUM(X74:X76)</f>
        <v>#DIV/0!</v>
      </c>
      <c r="X78" s="28"/>
      <c r="Y78" s="16"/>
      <c r="Z78" s="16"/>
      <c r="AA78" s="16"/>
      <c r="AB78" s="16"/>
      <c r="AC78" s="16"/>
      <c r="AD78" s="28" t="e">
        <f>SUM(AE74:AE76)</f>
        <v>#DIV/0!</v>
      </c>
      <c r="AE78" s="28"/>
      <c r="AF78" s="16"/>
      <c r="AG78" s="16"/>
      <c r="AH78" s="16"/>
      <c r="AI78" s="16"/>
      <c r="AJ78" s="16"/>
      <c r="AK78" s="28" t="e">
        <f>SUM(AL74:AL76)</f>
        <v>#DIV/0!</v>
      </c>
      <c r="AL78" s="28"/>
      <c r="AM78" s="16"/>
      <c r="AN78" s="16"/>
      <c r="AO78" s="16"/>
      <c r="AP78" s="16"/>
      <c r="AQ78" s="16"/>
      <c r="AR78" s="28">
        <f>SUM(AS74:AS75)</f>
        <v>6.3881076415276272</v>
      </c>
      <c r="AS78" s="28"/>
      <c r="AT78" s="16"/>
      <c r="AU78" s="16"/>
      <c r="AV78" s="16"/>
      <c r="AW78" s="16"/>
      <c r="AX78" s="16"/>
      <c r="AY78" s="28">
        <f>SUM(AZ74:AZ75)</f>
        <v>2.4370859015102058</v>
      </c>
      <c r="AZ78" s="28"/>
      <c r="BA78" s="16"/>
      <c r="BB78" s="16"/>
      <c r="BC78" s="16"/>
      <c r="BD78" s="16"/>
      <c r="BE78" s="16"/>
      <c r="BF78" s="28">
        <f>SUM(BG74:BG76)</f>
        <v>0.89442719099991586</v>
      </c>
      <c r="BG78" s="28"/>
    </row>
    <row r="79" spans="1:59" x14ac:dyDescent="0.35">
      <c r="A79" s="21" t="s">
        <v>16</v>
      </c>
      <c r="B79" s="22">
        <v>1</v>
      </c>
      <c r="D79" s="16" t="s">
        <v>23</v>
      </c>
      <c r="E79" s="16" t="s">
        <v>23</v>
      </c>
      <c r="F79" s="16" t="s">
        <v>23</v>
      </c>
      <c r="G79" s="16" t="s">
        <v>23</v>
      </c>
      <c r="H79" s="16" t="s">
        <v>23</v>
      </c>
      <c r="I79" s="3" t="e">
        <f t="shared" ref="I79:I81" si="166">AVERAGE(D79:H79)</f>
        <v>#DIV/0!</v>
      </c>
      <c r="J79" s="3" t="e">
        <f>STDEV(D79:H79)</f>
        <v>#DIV/0!</v>
      </c>
      <c r="K79" s="16" t="s">
        <v>23</v>
      </c>
      <c r="L79" s="16" t="s">
        <v>23</v>
      </c>
      <c r="M79" s="16" t="s">
        <v>23</v>
      </c>
      <c r="N79" s="16" t="s">
        <v>23</v>
      </c>
      <c r="O79" s="16" t="s">
        <v>23</v>
      </c>
      <c r="P79" s="3" t="e">
        <f t="shared" ref="P79:P81" si="167">AVERAGE(K79:O79)</f>
        <v>#DIV/0!</v>
      </c>
      <c r="Q79" s="3" t="e">
        <f>STDEV(K79:O79)</f>
        <v>#DIV/0!</v>
      </c>
      <c r="R79" s="16" t="s">
        <v>23</v>
      </c>
      <c r="S79" s="16" t="s">
        <v>23</v>
      </c>
      <c r="T79" s="16" t="s">
        <v>23</v>
      </c>
      <c r="U79" s="16" t="s">
        <v>23</v>
      </c>
      <c r="V79" s="16" t="s">
        <v>23</v>
      </c>
      <c r="W79" s="3" t="e">
        <f t="shared" ref="W79:W81" si="168">AVERAGE(R79:V79)</f>
        <v>#DIV/0!</v>
      </c>
      <c r="X79" s="3" t="e">
        <f>STDEV(R79:V79)</f>
        <v>#DIV/0!</v>
      </c>
      <c r="Y79" s="16" t="s">
        <v>23</v>
      </c>
      <c r="Z79" s="16" t="s">
        <v>23</v>
      </c>
      <c r="AA79" s="16" t="s">
        <v>23</v>
      </c>
      <c r="AB79" s="16" t="s">
        <v>23</v>
      </c>
      <c r="AC79" s="16" t="s">
        <v>23</v>
      </c>
      <c r="AD79" s="3" t="e">
        <f t="shared" ref="AD79:AD81" si="169">AVERAGE(Y79:AC79)</f>
        <v>#DIV/0!</v>
      </c>
      <c r="AE79" s="3" t="e">
        <f>STDEV(Y79:AC79)</f>
        <v>#DIV/0!</v>
      </c>
      <c r="AF79" s="16" t="s">
        <v>23</v>
      </c>
      <c r="AG79" s="16" t="s">
        <v>23</v>
      </c>
      <c r="AH79" s="16" t="s">
        <v>23</v>
      </c>
      <c r="AI79" s="16" t="s">
        <v>23</v>
      </c>
      <c r="AJ79" s="16" t="s">
        <v>23</v>
      </c>
      <c r="AK79" s="3" t="e">
        <f>AVERAGE(AF79:AJ79)</f>
        <v>#DIV/0!</v>
      </c>
      <c r="AL79" s="3" t="e">
        <f>STDEV(AF79:AJ79)</f>
        <v>#DIV/0!</v>
      </c>
      <c r="AM79" s="16">
        <v>29</v>
      </c>
      <c r="AN79" s="16">
        <v>31</v>
      </c>
      <c r="AO79" s="16">
        <v>28</v>
      </c>
      <c r="AP79" s="16">
        <v>22</v>
      </c>
      <c r="AQ79" s="16">
        <v>26</v>
      </c>
      <c r="AR79" s="3">
        <f t="shared" ref="AR79:AR81" si="170">AVERAGE(AM79:AQ79)</f>
        <v>27.2</v>
      </c>
      <c r="AS79" s="3">
        <f>STDEV(AM79:AQ79)</f>
        <v>3.4205262752974206</v>
      </c>
      <c r="AT79" s="16">
        <v>2</v>
      </c>
      <c r="AU79" s="16">
        <v>3</v>
      </c>
      <c r="AV79" s="16">
        <v>1</v>
      </c>
      <c r="AW79" s="16">
        <v>3</v>
      </c>
      <c r="AX79" s="16">
        <v>3</v>
      </c>
      <c r="AY79" s="3">
        <f t="shared" ref="AY79:AY81" si="171">AVERAGE(AT79:AX79)</f>
        <v>2.4</v>
      </c>
      <c r="AZ79" s="3">
        <f>STDEV(AT79:AX79)</f>
        <v>0.89442719099991574</v>
      </c>
      <c r="BA79" s="16">
        <v>0</v>
      </c>
      <c r="BB79" s="16">
        <v>0</v>
      </c>
      <c r="BC79" s="16">
        <v>0</v>
      </c>
      <c r="BD79" s="16">
        <v>0</v>
      </c>
      <c r="BE79" s="16">
        <v>1</v>
      </c>
      <c r="BF79" s="3">
        <f t="shared" ref="BF79:BF81" si="172">AVERAGE(BA79:BE79)</f>
        <v>0.2</v>
      </c>
      <c r="BG79" s="3">
        <f>STDEV(BA79:BE79)</f>
        <v>0.44721359549995793</v>
      </c>
    </row>
    <row r="80" spans="1:59" x14ac:dyDescent="0.35">
      <c r="B80" s="22">
        <v>2</v>
      </c>
      <c r="D80" s="16" t="s">
        <v>23</v>
      </c>
      <c r="E80" s="16" t="s">
        <v>23</v>
      </c>
      <c r="F80" s="16" t="s">
        <v>23</v>
      </c>
      <c r="G80" s="16" t="s">
        <v>23</v>
      </c>
      <c r="H80" s="16" t="s">
        <v>23</v>
      </c>
      <c r="I80" s="3" t="e">
        <f t="shared" si="166"/>
        <v>#DIV/0!</v>
      </c>
      <c r="J80" s="3" t="e">
        <f t="shared" ref="J80:J81" si="173">STDEV(D80:H80)</f>
        <v>#DIV/0!</v>
      </c>
      <c r="K80" s="16" t="s">
        <v>23</v>
      </c>
      <c r="L80" s="16" t="s">
        <v>23</v>
      </c>
      <c r="M80" s="16" t="s">
        <v>23</v>
      </c>
      <c r="N80" s="16" t="s">
        <v>23</v>
      </c>
      <c r="O80" s="16" t="s">
        <v>23</v>
      </c>
      <c r="P80" s="3" t="e">
        <f t="shared" si="167"/>
        <v>#DIV/0!</v>
      </c>
      <c r="Q80" s="3" t="e">
        <f t="shared" ref="Q80:Q81" si="174">STDEV(K80:O80)</f>
        <v>#DIV/0!</v>
      </c>
      <c r="R80" s="16" t="s">
        <v>23</v>
      </c>
      <c r="S80" s="16" t="s">
        <v>23</v>
      </c>
      <c r="T80" s="16" t="s">
        <v>23</v>
      </c>
      <c r="U80" s="16" t="s">
        <v>23</v>
      </c>
      <c r="V80" s="16" t="s">
        <v>23</v>
      </c>
      <c r="W80" s="3" t="e">
        <f t="shared" si="168"/>
        <v>#DIV/0!</v>
      </c>
      <c r="X80" s="3" t="e">
        <f t="shared" ref="X80:X81" si="175">STDEV(R80:V80)</f>
        <v>#DIV/0!</v>
      </c>
      <c r="Y80" s="16" t="s">
        <v>23</v>
      </c>
      <c r="Z80" s="16" t="s">
        <v>23</v>
      </c>
      <c r="AA80" s="16" t="s">
        <v>23</v>
      </c>
      <c r="AB80" s="16" t="s">
        <v>23</v>
      </c>
      <c r="AC80" s="16" t="s">
        <v>23</v>
      </c>
      <c r="AD80" s="3" t="e">
        <f t="shared" si="169"/>
        <v>#DIV/0!</v>
      </c>
      <c r="AE80" s="3" t="e">
        <f t="shared" ref="AE80:AE81" si="176">STDEV(Y80:AC80)</f>
        <v>#DIV/0!</v>
      </c>
      <c r="AF80" s="16" t="s">
        <v>23</v>
      </c>
      <c r="AG80" s="16" t="s">
        <v>23</v>
      </c>
      <c r="AH80" s="16" t="s">
        <v>23</v>
      </c>
      <c r="AI80" s="16" t="s">
        <v>23</v>
      </c>
      <c r="AJ80" s="16" t="s">
        <v>23</v>
      </c>
      <c r="AK80" s="3" t="e">
        <f t="shared" ref="AK80:AK81" si="177">AVERAGE(AF80:AJ80)</f>
        <v>#DIV/0!</v>
      </c>
      <c r="AL80" s="3" t="e">
        <f t="shared" ref="AL80:AL81" si="178">STDEV(AF80:AJ80)</f>
        <v>#DIV/0!</v>
      </c>
      <c r="AM80" s="16">
        <v>31</v>
      </c>
      <c r="AN80" s="16">
        <v>41</v>
      </c>
      <c r="AO80" s="16">
        <v>46</v>
      </c>
      <c r="AP80" s="16">
        <v>28</v>
      </c>
      <c r="AQ80" s="16">
        <v>29</v>
      </c>
      <c r="AR80" s="3">
        <f t="shared" si="170"/>
        <v>35</v>
      </c>
      <c r="AS80" s="3">
        <f t="shared" ref="AS80:AS81" si="179">STDEV(AM80:AQ80)</f>
        <v>8.031189202104505</v>
      </c>
      <c r="AT80" s="16">
        <v>2</v>
      </c>
      <c r="AU80" s="16">
        <v>2</v>
      </c>
      <c r="AV80" s="16">
        <v>4</v>
      </c>
      <c r="AW80" s="16">
        <v>4</v>
      </c>
      <c r="AX80" s="16">
        <v>4</v>
      </c>
      <c r="AY80" s="3">
        <f t="shared" si="171"/>
        <v>3.2</v>
      </c>
      <c r="AZ80" s="3">
        <f t="shared" ref="AZ80:AZ81" si="180">STDEV(AT80:AX80)</f>
        <v>1.0954451150103319</v>
      </c>
      <c r="BA80" s="16">
        <v>0</v>
      </c>
      <c r="BB80" s="16">
        <v>0</v>
      </c>
      <c r="BC80" s="16">
        <v>0</v>
      </c>
      <c r="BD80" s="16">
        <v>0</v>
      </c>
      <c r="BE80" s="16">
        <v>1</v>
      </c>
      <c r="BF80" s="3">
        <f t="shared" si="172"/>
        <v>0.2</v>
      </c>
      <c r="BG80" s="3">
        <f t="shared" ref="BG80:BG81" si="181">STDEV(BA80:BE80)</f>
        <v>0.44721359549995793</v>
      </c>
    </row>
    <row r="81" spans="1:59" x14ac:dyDescent="0.35">
      <c r="B81" s="22">
        <v>3</v>
      </c>
      <c r="D81" s="16" t="s">
        <v>23</v>
      </c>
      <c r="E81" s="16" t="s">
        <v>23</v>
      </c>
      <c r="F81" s="16" t="s">
        <v>23</v>
      </c>
      <c r="G81" s="16" t="s">
        <v>23</v>
      </c>
      <c r="H81" s="16" t="s">
        <v>23</v>
      </c>
      <c r="I81" s="3" t="e">
        <f t="shared" si="166"/>
        <v>#DIV/0!</v>
      </c>
      <c r="J81" s="3" t="e">
        <f t="shared" si="173"/>
        <v>#DIV/0!</v>
      </c>
      <c r="K81" s="16" t="s">
        <v>23</v>
      </c>
      <c r="L81" s="16" t="s">
        <v>23</v>
      </c>
      <c r="M81" s="16" t="s">
        <v>23</v>
      </c>
      <c r="N81" s="16" t="s">
        <v>23</v>
      </c>
      <c r="O81" s="16" t="s">
        <v>23</v>
      </c>
      <c r="P81" s="3" t="e">
        <f t="shared" si="167"/>
        <v>#DIV/0!</v>
      </c>
      <c r="Q81" s="3" t="e">
        <f t="shared" si="174"/>
        <v>#DIV/0!</v>
      </c>
      <c r="R81" s="16" t="s">
        <v>23</v>
      </c>
      <c r="S81" s="16" t="s">
        <v>23</v>
      </c>
      <c r="T81" s="16" t="s">
        <v>23</v>
      </c>
      <c r="U81" s="16" t="s">
        <v>23</v>
      </c>
      <c r="V81" s="16" t="s">
        <v>23</v>
      </c>
      <c r="W81" s="3" t="e">
        <f t="shared" si="168"/>
        <v>#DIV/0!</v>
      </c>
      <c r="X81" s="3" t="e">
        <f t="shared" si="175"/>
        <v>#DIV/0!</v>
      </c>
      <c r="Y81" s="16" t="s">
        <v>23</v>
      </c>
      <c r="Z81" s="16" t="s">
        <v>23</v>
      </c>
      <c r="AA81" s="16" t="s">
        <v>23</v>
      </c>
      <c r="AB81" s="16" t="s">
        <v>23</v>
      </c>
      <c r="AC81" s="16" t="s">
        <v>23</v>
      </c>
      <c r="AD81" s="3" t="e">
        <f t="shared" si="169"/>
        <v>#DIV/0!</v>
      </c>
      <c r="AE81" s="3" t="e">
        <f t="shared" si="176"/>
        <v>#DIV/0!</v>
      </c>
      <c r="AF81" s="16" t="s">
        <v>23</v>
      </c>
      <c r="AG81" s="16" t="s">
        <v>23</v>
      </c>
      <c r="AH81" s="16" t="s">
        <v>23</v>
      </c>
      <c r="AI81" s="16" t="s">
        <v>23</v>
      </c>
      <c r="AJ81" s="16" t="s">
        <v>23</v>
      </c>
      <c r="AK81" s="3" t="e">
        <f t="shared" si="177"/>
        <v>#DIV/0!</v>
      </c>
      <c r="AL81" s="3" t="e">
        <f t="shared" si="178"/>
        <v>#DIV/0!</v>
      </c>
      <c r="AM81" s="16">
        <v>26</v>
      </c>
      <c r="AN81" s="16">
        <v>21</v>
      </c>
      <c r="AO81" s="16">
        <v>49</v>
      </c>
      <c r="AP81" s="16">
        <v>34</v>
      </c>
      <c r="AQ81" s="16">
        <v>17</v>
      </c>
      <c r="AR81" s="3">
        <f t="shared" si="170"/>
        <v>29.4</v>
      </c>
      <c r="AS81" s="3">
        <f t="shared" si="179"/>
        <v>12.660963628413121</v>
      </c>
      <c r="AT81" s="16">
        <v>1</v>
      </c>
      <c r="AU81" s="16">
        <v>4</v>
      </c>
      <c r="AV81" s="16">
        <v>5</v>
      </c>
      <c r="AW81" s="16">
        <v>0</v>
      </c>
      <c r="AX81" s="16">
        <v>5</v>
      </c>
      <c r="AY81" s="3">
        <f t="shared" si="171"/>
        <v>3</v>
      </c>
      <c r="AZ81" s="3">
        <f t="shared" si="180"/>
        <v>2.3452078799117149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3">
        <f t="shared" si="172"/>
        <v>0</v>
      </c>
      <c r="BG81" s="3">
        <f t="shared" si="181"/>
        <v>0</v>
      </c>
    </row>
    <row r="82" spans="1:59" x14ac:dyDescent="0.35">
      <c r="A82" s="24" t="s">
        <v>25</v>
      </c>
      <c r="D82" s="16"/>
      <c r="E82" s="16"/>
      <c r="F82" s="16"/>
      <c r="G82" s="16"/>
      <c r="H82" s="16"/>
      <c r="I82" s="28" t="e">
        <f>AVERAGE(I79:I81)</f>
        <v>#DIV/0!</v>
      </c>
      <c r="J82" s="28"/>
      <c r="K82" s="16"/>
      <c r="L82" s="16"/>
      <c r="M82" s="16"/>
      <c r="N82" s="16"/>
      <c r="O82" s="16"/>
      <c r="P82" s="28" t="e">
        <f>AVERAGE(P79:P81)</f>
        <v>#DIV/0!</v>
      </c>
      <c r="Q82" s="28"/>
      <c r="R82" s="16"/>
      <c r="S82" s="16"/>
      <c r="T82" s="16"/>
      <c r="U82" s="16"/>
      <c r="V82" s="16"/>
      <c r="W82" s="28" t="e">
        <f>AVERAGE(W79:W81)</f>
        <v>#DIV/0!</v>
      </c>
      <c r="X82" s="28"/>
      <c r="Y82" s="16"/>
      <c r="Z82" s="16"/>
      <c r="AA82" s="16"/>
      <c r="AB82" s="16"/>
      <c r="AC82" s="16"/>
      <c r="AD82" s="28" t="e">
        <f>AVERAGE(AD79:AD81)</f>
        <v>#DIV/0!</v>
      </c>
      <c r="AE82" s="28"/>
      <c r="AF82" s="16"/>
      <c r="AG82" s="16"/>
      <c r="AH82" s="16"/>
      <c r="AI82" s="16"/>
      <c r="AJ82" s="16"/>
      <c r="AK82" s="28" t="e">
        <f>AVERAGE(AK79:AK81)</f>
        <v>#DIV/0!</v>
      </c>
      <c r="AL82" s="28"/>
      <c r="AM82" s="16"/>
      <c r="AN82" s="16"/>
      <c r="AO82" s="16"/>
      <c r="AP82" s="16"/>
      <c r="AQ82" s="16"/>
      <c r="AR82" s="28">
        <f>AVERAGE(AR79:AR81)</f>
        <v>30.533333333333331</v>
      </c>
      <c r="AS82" s="28"/>
      <c r="AT82" s="16"/>
      <c r="AU82" s="16"/>
      <c r="AV82" s="16"/>
      <c r="AW82" s="16"/>
      <c r="AX82" s="16"/>
      <c r="AY82" s="28">
        <f>AVERAGE(AY79:AY81)</f>
        <v>2.8666666666666667</v>
      </c>
      <c r="AZ82" s="28"/>
      <c r="BA82" s="16"/>
      <c r="BB82" s="16"/>
      <c r="BC82" s="16"/>
      <c r="BD82" s="16"/>
      <c r="BE82" s="16"/>
      <c r="BF82" s="28">
        <f>AVERAGE(BF79:BF81)</f>
        <v>0.13333333333333333</v>
      </c>
      <c r="BG82" s="28"/>
    </row>
    <row r="83" spans="1:59" x14ac:dyDescent="0.35">
      <c r="A83" s="24" t="s">
        <v>26</v>
      </c>
      <c r="D83" s="16"/>
      <c r="E83" s="16"/>
      <c r="F83" s="16"/>
      <c r="G83" s="16"/>
      <c r="H83" s="16"/>
      <c r="I83" s="28" t="e">
        <f>1/3*(SUM(J79:J81))</f>
        <v>#DIV/0!</v>
      </c>
      <c r="J83" s="28"/>
      <c r="K83" s="16"/>
      <c r="L83" s="16"/>
      <c r="M83" s="16"/>
      <c r="N83" s="16"/>
      <c r="O83" s="16"/>
      <c r="P83" s="28" t="e">
        <f>SUM(Q79:Q81)</f>
        <v>#DIV/0!</v>
      </c>
      <c r="Q83" s="28"/>
      <c r="R83" s="16"/>
      <c r="S83" s="16"/>
      <c r="T83" s="16"/>
      <c r="U83" s="16"/>
      <c r="V83" s="16"/>
      <c r="W83" s="28" t="e">
        <f>SUM(X79:X81)</f>
        <v>#DIV/0!</v>
      </c>
      <c r="X83" s="28"/>
      <c r="Y83" s="16"/>
      <c r="Z83" s="16"/>
      <c r="AA83" s="16"/>
      <c r="AB83" s="16"/>
      <c r="AC83" s="16"/>
      <c r="AD83" s="28" t="e">
        <f>SUM(AE79:AE81)</f>
        <v>#DIV/0!</v>
      </c>
      <c r="AE83" s="28"/>
      <c r="AF83" s="16"/>
      <c r="AG83" s="16"/>
      <c r="AH83" s="16"/>
      <c r="AI83" s="16"/>
      <c r="AJ83" s="16"/>
      <c r="AK83" s="28" t="e">
        <f>SUM(AL79:AL81)</f>
        <v>#DIV/0!</v>
      </c>
      <c r="AL83" s="28"/>
      <c r="AM83" s="16"/>
      <c r="AN83" s="16"/>
      <c r="AO83" s="16"/>
      <c r="AP83" s="16"/>
      <c r="AQ83" s="16"/>
      <c r="AR83" s="28">
        <f>SUM(AS79:AS80)</f>
        <v>11.451715477401926</v>
      </c>
      <c r="AS83" s="28"/>
      <c r="AT83" s="16"/>
      <c r="AU83" s="16"/>
      <c r="AV83" s="16"/>
      <c r="AW83" s="16"/>
      <c r="AX83" s="16"/>
      <c r="AY83" s="28">
        <f>SUM(AZ79:AZ80)</f>
        <v>1.9898723060102477</v>
      </c>
      <c r="AZ83" s="28"/>
      <c r="BA83" s="16"/>
      <c r="BB83" s="16"/>
      <c r="BC83" s="16"/>
      <c r="BD83" s="16"/>
      <c r="BE83" s="16"/>
      <c r="BF83" s="28">
        <f>SUM(BG79:BG81)</f>
        <v>0.89442719099991586</v>
      </c>
      <c r="BG83" s="28"/>
    </row>
    <row r="84" spans="1:59" x14ac:dyDescent="0.35">
      <c r="A84" s="21" t="s">
        <v>14</v>
      </c>
      <c r="B84" s="22">
        <v>1</v>
      </c>
      <c r="D84" s="16" t="s">
        <v>23</v>
      </c>
      <c r="E84" s="16" t="s">
        <v>23</v>
      </c>
      <c r="F84" s="16" t="s">
        <v>23</v>
      </c>
      <c r="G84" s="16" t="s">
        <v>23</v>
      </c>
      <c r="H84" s="16" t="s">
        <v>23</v>
      </c>
      <c r="I84" s="3" t="e">
        <f t="shared" ref="I84:I86" si="182">AVERAGE(D84:H84)</f>
        <v>#DIV/0!</v>
      </c>
      <c r="J84" s="3" t="e">
        <f>STDEV(D84:H84)</f>
        <v>#DIV/0!</v>
      </c>
      <c r="K84" s="16" t="s">
        <v>23</v>
      </c>
      <c r="L84" s="16" t="s">
        <v>23</v>
      </c>
      <c r="M84" s="16" t="s">
        <v>23</v>
      </c>
      <c r="N84" s="16" t="s">
        <v>23</v>
      </c>
      <c r="O84" s="16" t="s">
        <v>23</v>
      </c>
      <c r="P84" s="3" t="e">
        <f t="shared" ref="P84:P86" si="183">AVERAGE(K84:O84)</f>
        <v>#DIV/0!</v>
      </c>
      <c r="Q84" s="3" t="e">
        <f>STDEV(K84:O84)</f>
        <v>#DIV/0!</v>
      </c>
      <c r="R84" s="16" t="s">
        <v>23</v>
      </c>
      <c r="S84" s="16" t="s">
        <v>23</v>
      </c>
      <c r="T84" s="16" t="s">
        <v>23</v>
      </c>
      <c r="U84" s="16" t="s">
        <v>23</v>
      </c>
      <c r="V84" s="16" t="s">
        <v>23</v>
      </c>
      <c r="W84" s="3" t="e">
        <f t="shared" ref="W84:W86" si="184">AVERAGE(R84:V84)</f>
        <v>#DIV/0!</v>
      </c>
      <c r="X84" s="3" t="e">
        <f>STDEV(R84:V84)</f>
        <v>#DIV/0!</v>
      </c>
      <c r="Y84" s="16" t="s">
        <v>23</v>
      </c>
      <c r="Z84" s="16" t="s">
        <v>23</v>
      </c>
      <c r="AA84" s="16" t="s">
        <v>23</v>
      </c>
      <c r="AB84" s="16" t="s">
        <v>23</v>
      </c>
      <c r="AC84" s="16" t="s">
        <v>23</v>
      </c>
      <c r="AD84" s="3" t="e">
        <f t="shared" ref="AD84:AD86" si="185">AVERAGE(Y84:AC84)</f>
        <v>#DIV/0!</v>
      </c>
      <c r="AE84" s="3" t="e">
        <f>STDEV(Y84:AC84)</f>
        <v>#DIV/0!</v>
      </c>
      <c r="AF84" s="16" t="s">
        <v>23</v>
      </c>
      <c r="AG84" s="16" t="s">
        <v>23</v>
      </c>
      <c r="AH84" s="16" t="s">
        <v>23</v>
      </c>
      <c r="AI84" s="16" t="s">
        <v>23</v>
      </c>
      <c r="AJ84" s="16" t="s">
        <v>23</v>
      </c>
      <c r="AK84" s="3" t="e">
        <f>AVERAGE(AF84:AJ84)</f>
        <v>#DIV/0!</v>
      </c>
      <c r="AL84" s="3" t="e">
        <f>STDEV(AF84:AJ84)</f>
        <v>#DIV/0!</v>
      </c>
      <c r="AM84" s="16">
        <v>25</v>
      </c>
      <c r="AN84" s="16">
        <v>27</v>
      </c>
      <c r="AO84" s="16" t="s">
        <v>23</v>
      </c>
      <c r="AP84" s="16" t="s">
        <v>23</v>
      </c>
      <c r="AQ84" s="16">
        <v>21</v>
      </c>
      <c r="AR84" s="3">
        <f t="shared" ref="AR84:AR86" si="186">AVERAGE(AM84:AQ84)</f>
        <v>24.333333333333332</v>
      </c>
      <c r="AS84" s="3">
        <f>STDEV(AM84:AQ84)</f>
        <v>3.0550504633038997</v>
      </c>
      <c r="AT84" s="16">
        <v>0</v>
      </c>
      <c r="AU84" s="16">
        <v>4</v>
      </c>
      <c r="AV84" s="16">
        <v>7</v>
      </c>
      <c r="AW84" s="16">
        <v>1</v>
      </c>
      <c r="AX84" s="16">
        <v>0</v>
      </c>
      <c r="AY84" s="3">
        <f t="shared" ref="AY84:AY86" si="187">AVERAGE(AT84:AX84)</f>
        <v>2.4</v>
      </c>
      <c r="AZ84" s="3">
        <f>STDEV(AT84:AX84)</f>
        <v>3.0495901363953815</v>
      </c>
      <c r="BA84" s="16">
        <v>0</v>
      </c>
      <c r="BB84" s="16">
        <v>1</v>
      </c>
      <c r="BC84" s="16">
        <v>1</v>
      </c>
      <c r="BD84" s="16">
        <v>1</v>
      </c>
      <c r="BE84" s="16">
        <v>0</v>
      </c>
      <c r="BF84" s="3">
        <f t="shared" ref="BF84:BF86" si="188">AVERAGE(BA84:BE84)</f>
        <v>0.6</v>
      </c>
      <c r="BG84" s="3">
        <f>STDEV(BA84:BE84)</f>
        <v>0.54772255750516607</v>
      </c>
    </row>
    <row r="85" spans="1:59" x14ac:dyDescent="0.35">
      <c r="A85" s="21" t="s">
        <v>15</v>
      </c>
      <c r="B85" s="22">
        <v>2</v>
      </c>
      <c r="D85" s="16" t="s">
        <v>23</v>
      </c>
      <c r="E85" s="16" t="s">
        <v>23</v>
      </c>
      <c r="F85" s="16" t="s">
        <v>23</v>
      </c>
      <c r="G85" s="16" t="s">
        <v>23</v>
      </c>
      <c r="H85" s="16" t="s">
        <v>23</v>
      </c>
      <c r="I85" s="3" t="e">
        <f t="shared" si="182"/>
        <v>#DIV/0!</v>
      </c>
      <c r="J85" s="3" t="e">
        <f t="shared" ref="J85:J86" si="189">STDEV(D85:H85)</f>
        <v>#DIV/0!</v>
      </c>
      <c r="K85" s="16" t="s">
        <v>23</v>
      </c>
      <c r="L85" s="16" t="s">
        <v>23</v>
      </c>
      <c r="M85" s="16" t="s">
        <v>23</v>
      </c>
      <c r="N85" s="16" t="s">
        <v>23</v>
      </c>
      <c r="O85" s="16" t="s">
        <v>23</v>
      </c>
      <c r="P85" s="3" t="e">
        <f t="shared" si="183"/>
        <v>#DIV/0!</v>
      </c>
      <c r="Q85" s="3" t="e">
        <f t="shared" ref="Q85:Q86" si="190">STDEV(K85:O85)</f>
        <v>#DIV/0!</v>
      </c>
      <c r="R85" s="16" t="s">
        <v>23</v>
      </c>
      <c r="S85" s="16" t="s">
        <v>23</v>
      </c>
      <c r="T85" s="16" t="s">
        <v>23</v>
      </c>
      <c r="U85" s="16" t="s">
        <v>23</v>
      </c>
      <c r="V85" s="16" t="s">
        <v>23</v>
      </c>
      <c r="W85" s="3" t="e">
        <f t="shared" si="184"/>
        <v>#DIV/0!</v>
      </c>
      <c r="X85" s="3" t="e">
        <f t="shared" ref="X85:X86" si="191">STDEV(R85:V85)</f>
        <v>#DIV/0!</v>
      </c>
      <c r="Y85" s="16" t="s">
        <v>23</v>
      </c>
      <c r="Z85" s="16" t="s">
        <v>23</v>
      </c>
      <c r="AA85" s="16" t="s">
        <v>23</v>
      </c>
      <c r="AB85" s="16" t="s">
        <v>23</v>
      </c>
      <c r="AC85" s="16" t="s">
        <v>23</v>
      </c>
      <c r="AD85" s="3" t="e">
        <f t="shared" si="185"/>
        <v>#DIV/0!</v>
      </c>
      <c r="AE85" s="3" t="e">
        <f t="shared" ref="AE85:AE86" si="192">STDEV(Y85:AC85)</f>
        <v>#DIV/0!</v>
      </c>
      <c r="AF85" s="16" t="s">
        <v>23</v>
      </c>
      <c r="AG85" s="16" t="s">
        <v>23</v>
      </c>
      <c r="AH85" s="16" t="s">
        <v>23</v>
      </c>
      <c r="AI85" s="16" t="s">
        <v>23</v>
      </c>
      <c r="AJ85" s="16" t="s">
        <v>23</v>
      </c>
      <c r="AK85" s="3" t="e">
        <f t="shared" ref="AK85:AK86" si="193">AVERAGE(AF85:AJ85)</f>
        <v>#DIV/0!</v>
      </c>
      <c r="AL85" s="3" t="e">
        <f t="shared" ref="AL85:AL86" si="194">STDEV(AF85:AJ85)</f>
        <v>#DIV/0!</v>
      </c>
      <c r="AM85" s="16">
        <v>22</v>
      </c>
      <c r="AN85" s="16">
        <v>52</v>
      </c>
      <c r="AO85" s="16">
        <v>74</v>
      </c>
      <c r="AP85" s="16">
        <v>81</v>
      </c>
      <c r="AQ85" s="16">
        <v>16</v>
      </c>
      <c r="AR85" s="3">
        <f t="shared" si="186"/>
        <v>49</v>
      </c>
      <c r="AS85" s="3">
        <f t="shared" ref="AS85:AS86" si="195">STDEV(AM85:AQ85)</f>
        <v>29.478805945967352</v>
      </c>
      <c r="AT85" s="16">
        <v>4</v>
      </c>
      <c r="AU85" s="16">
        <v>4</v>
      </c>
      <c r="AV85" s="16">
        <v>2</v>
      </c>
      <c r="AW85" s="16">
        <v>1</v>
      </c>
      <c r="AX85" s="16">
        <v>2</v>
      </c>
      <c r="AY85" s="3">
        <f t="shared" si="187"/>
        <v>2.6</v>
      </c>
      <c r="AZ85" s="3">
        <f t="shared" ref="AZ85:AZ86" si="196">STDEV(AT85:AX85)</f>
        <v>1.3416407864998741</v>
      </c>
      <c r="BA85" s="16">
        <v>0</v>
      </c>
      <c r="BB85" s="16">
        <v>0</v>
      </c>
      <c r="BC85" s="16">
        <v>0</v>
      </c>
      <c r="BD85" s="16">
        <v>1</v>
      </c>
      <c r="BE85" s="16">
        <v>2</v>
      </c>
      <c r="BF85" s="3">
        <f t="shared" si="188"/>
        <v>0.6</v>
      </c>
      <c r="BG85" s="3">
        <f t="shared" ref="BG85:BG86" si="197">STDEV(BA85:BE85)</f>
        <v>0.89442719099991586</v>
      </c>
    </row>
    <row r="86" spans="1:59" x14ac:dyDescent="0.35">
      <c r="B86" s="22">
        <v>3</v>
      </c>
      <c r="D86" s="16" t="s">
        <v>23</v>
      </c>
      <c r="E86" s="16" t="s">
        <v>23</v>
      </c>
      <c r="F86" s="16" t="s">
        <v>23</v>
      </c>
      <c r="G86" s="16" t="s">
        <v>23</v>
      </c>
      <c r="H86" s="16" t="s">
        <v>23</v>
      </c>
      <c r="I86" s="3" t="e">
        <f t="shared" si="182"/>
        <v>#DIV/0!</v>
      </c>
      <c r="J86" s="3" t="e">
        <f t="shared" si="189"/>
        <v>#DIV/0!</v>
      </c>
      <c r="K86" s="16" t="s">
        <v>23</v>
      </c>
      <c r="L86" s="16" t="s">
        <v>23</v>
      </c>
      <c r="M86" s="16" t="s">
        <v>23</v>
      </c>
      <c r="N86" s="16" t="s">
        <v>23</v>
      </c>
      <c r="O86" s="16" t="s">
        <v>23</v>
      </c>
      <c r="P86" s="3" t="e">
        <f t="shared" si="183"/>
        <v>#DIV/0!</v>
      </c>
      <c r="Q86" s="3" t="e">
        <f t="shared" si="190"/>
        <v>#DIV/0!</v>
      </c>
      <c r="R86" s="16" t="s">
        <v>23</v>
      </c>
      <c r="S86" s="16" t="s">
        <v>23</v>
      </c>
      <c r="T86" s="16" t="s">
        <v>23</v>
      </c>
      <c r="U86" s="16" t="s">
        <v>23</v>
      </c>
      <c r="V86" s="16" t="s">
        <v>23</v>
      </c>
      <c r="W86" s="3" t="e">
        <f t="shared" si="184"/>
        <v>#DIV/0!</v>
      </c>
      <c r="X86" s="3" t="e">
        <f t="shared" si="191"/>
        <v>#DIV/0!</v>
      </c>
      <c r="Y86" s="16" t="s">
        <v>23</v>
      </c>
      <c r="Z86" s="16" t="s">
        <v>23</v>
      </c>
      <c r="AA86" s="16" t="s">
        <v>23</v>
      </c>
      <c r="AB86" s="16" t="s">
        <v>23</v>
      </c>
      <c r="AC86" s="16" t="s">
        <v>23</v>
      </c>
      <c r="AD86" s="3" t="e">
        <f t="shared" si="185"/>
        <v>#DIV/0!</v>
      </c>
      <c r="AE86" s="3" t="e">
        <f t="shared" si="192"/>
        <v>#DIV/0!</v>
      </c>
      <c r="AF86" s="16" t="s">
        <v>23</v>
      </c>
      <c r="AG86" s="16" t="s">
        <v>23</v>
      </c>
      <c r="AH86" s="16" t="s">
        <v>23</v>
      </c>
      <c r="AI86" s="16" t="s">
        <v>23</v>
      </c>
      <c r="AJ86" s="16" t="s">
        <v>23</v>
      </c>
      <c r="AK86" s="3" t="e">
        <f t="shared" si="193"/>
        <v>#DIV/0!</v>
      </c>
      <c r="AL86" s="3" t="e">
        <f t="shared" si="194"/>
        <v>#DIV/0!</v>
      </c>
      <c r="AM86" s="16">
        <v>22</v>
      </c>
      <c r="AN86" s="16">
        <v>24</v>
      </c>
      <c r="AO86" s="16">
        <v>26</v>
      </c>
      <c r="AP86" s="16">
        <v>20</v>
      </c>
      <c r="AQ86" s="16">
        <v>19</v>
      </c>
      <c r="AR86" s="3">
        <f t="shared" si="186"/>
        <v>22.2</v>
      </c>
      <c r="AS86" s="3">
        <f t="shared" si="195"/>
        <v>2.8635642126552785</v>
      </c>
      <c r="AT86" s="16">
        <v>2</v>
      </c>
      <c r="AU86" s="16">
        <v>3</v>
      </c>
      <c r="AV86" s="16">
        <v>3</v>
      </c>
      <c r="AW86" s="16">
        <v>9</v>
      </c>
      <c r="AX86" s="16">
        <v>3</v>
      </c>
      <c r="AY86" s="3">
        <f t="shared" si="187"/>
        <v>4</v>
      </c>
      <c r="AZ86" s="3">
        <f t="shared" si="196"/>
        <v>2.8284271247461903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3">
        <f t="shared" si="188"/>
        <v>0</v>
      </c>
      <c r="BG86" s="3">
        <f t="shared" si="197"/>
        <v>0</v>
      </c>
    </row>
    <row r="87" spans="1:59" x14ac:dyDescent="0.35">
      <c r="A87" s="24" t="s">
        <v>25</v>
      </c>
      <c r="D87" s="16"/>
      <c r="E87" s="16"/>
      <c r="F87" s="16"/>
      <c r="G87" s="16"/>
      <c r="H87" s="16"/>
      <c r="I87" s="28" t="e">
        <f>AVERAGE(I84:I86)</f>
        <v>#DIV/0!</v>
      </c>
      <c r="J87" s="28"/>
      <c r="K87" s="16"/>
      <c r="L87" s="16"/>
      <c r="M87" s="16"/>
      <c r="N87" s="16"/>
      <c r="O87" s="16"/>
      <c r="P87" s="28" t="e">
        <f>AVERAGE(P84:P86)</f>
        <v>#DIV/0!</v>
      </c>
      <c r="Q87" s="28"/>
      <c r="R87" s="16"/>
      <c r="S87" s="16"/>
      <c r="T87" s="16"/>
      <c r="U87" s="16"/>
      <c r="V87" s="16"/>
      <c r="W87" s="28" t="e">
        <f>AVERAGE(W84:W86)</f>
        <v>#DIV/0!</v>
      </c>
      <c r="X87" s="28"/>
      <c r="Y87" s="16"/>
      <c r="Z87" s="16"/>
      <c r="AA87" s="16"/>
      <c r="AB87" s="16"/>
      <c r="AC87" s="16"/>
      <c r="AD87" s="28" t="e">
        <f>AVERAGE(AD84:AD86)</f>
        <v>#DIV/0!</v>
      </c>
      <c r="AE87" s="28"/>
      <c r="AF87" s="16"/>
      <c r="AG87" s="16"/>
      <c r="AH87" s="16"/>
      <c r="AI87" s="16"/>
      <c r="AJ87" s="16"/>
      <c r="AK87" s="28" t="e">
        <f>AVERAGE(AK84:AK86)</f>
        <v>#DIV/0!</v>
      </c>
      <c r="AL87" s="28"/>
      <c r="AM87" s="16"/>
      <c r="AN87" s="16"/>
      <c r="AO87" s="16"/>
      <c r="AP87" s="16"/>
      <c r="AQ87" s="16"/>
      <c r="AR87" s="28">
        <f>AVERAGE(AR84:AR86)</f>
        <v>31.844444444444445</v>
      </c>
      <c r="AS87" s="28"/>
      <c r="AT87" s="16"/>
      <c r="AU87" s="16"/>
      <c r="AV87" s="16"/>
      <c r="AW87" s="16"/>
      <c r="AX87" s="16"/>
      <c r="AY87" s="28">
        <f>AVERAGE(AY84:AY86)</f>
        <v>3</v>
      </c>
      <c r="AZ87" s="28"/>
      <c r="BA87" s="16"/>
      <c r="BB87" s="16"/>
      <c r="BC87" s="16"/>
      <c r="BD87" s="16"/>
      <c r="BE87" s="16"/>
      <c r="BF87" s="28">
        <f>AVERAGE(BF84:BF86)</f>
        <v>0.39999999999999997</v>
      </c>
      <c r="BG87" s="28"/>
    </row>
    <row r="88" spans="1:59" x14ac:dyDescent="0.35">
      <c r="A88" s="24" t="s">
        <v>26</v>
      </c>
      <c r="D88" s="16"/>
      <c r="E88" s="16"/>
      <c r="F88" s="16"/>
      <c r="G88" s="16"/>
      <c r="H88" s="16"/>
      <c r="I88" s="28" t="e">
        <f>1/3*(SUM(J84:J86))</f>
        <v>#DIV/0!</v>
      </c>
      <c r="J88" s="28"/>
      <c r="K88" s="16"/>
      <c r="L88" s="16"/>
      <c r="M88" s="16"/>
      <c r="N88" s="16"/>
      <c r="O88" s="16"/>
      <c r="P88" s="28" t="e">
        <f>SUM(Q84:Q86)</f>
        <v>#DIV/0!</v>
      </c>
      <c r="Q88" s="28"/>
      <c r="R88" s="16"/>
      <c r="S88" s="16"/>
      <c r="T88" s="16"/>
      <c r="U88" s="16"/>
      <c r="V88" s="16"/>
      <c r="W88" s="28" t="e">
        <f>SUM(X84:X86)</f>
        <v>#DIV/0!</v>
      </c>
      <c r="X88" s="28"/>
      <c r="Y88" s="16"/>
      <c r="Z88" s="16"/>
      <c r="AA88" s="16"/>
      <c r="AB88" s="16"/>
      <c r="AC88" s="16"/>
      <c r="AD88" s="28" t="e">
        <f>SUM(AE84:AE86)</f>
        <v>#DIV/0!</v>
      </c>
      <c r="AE88" s="28"/>
      <c r="AF88" s="16"/>
      <c r="AG88" s="16"/>
      <c r="AH88" s="16"/>
      <c r="AI88" s="16"/>
      <c r="AJ88" s="16"/>
      <c r="AK88" s="28" t="e">
        <f>SUM(AL84:AL86)</f>
        <v>#DIV/0!</v>
      </c>
      <c r="AL88" s="28"/>
      <c r="AM88" s="16"/>
      <c r="AN88" s="16"/>
      <c r="AO88" s="16"/>
      <c r="AP88" s="16"/>
      <c r="AQ88" s="16"/>
      <c r="AR88" s="28">
        <f>SUM(AS84:AS85)</f>
        <v>32.533856409271252</v>
      </c>
      <c r="AS88" s="28"/>
      <c r="AT88" s="16"/>
      <c r="AU88" s="16"/>
      <c r="AV88" s="16"/>
      <c r="AW88" s="16"/>
      <c r="AX88" s="16"/>
      <c r="AY88" s="28">
        <f>SUM(AZ84:AZ85)</f>
        <v>4.3912309228952555</v>
      </c>
      <c r="AZ88" s="28"/>
      <c r="BA88" s="16"/>
      <c r="BB88" s="16"/>
      <c r="BC88" s="16"/>
      <c r="BD88" s="16"/>
      <c r="BE88" s="16"/>
      <c r="BF88" s="28">
        <f>SUM(BG84:BG86)</f>
        <v>1.442149748505082</v>
      </c>
      <c r="BG88" s="28"/>
    </row>
    <row r="89" spans="1:59" x14ac:dyDescent="0.35">
      <c r="A89" s="21" t="s">
        <v>16</v>
      </c>
      <c r="B89" s="22">
        <v>1</v>
      </c>
      <c r="D89" s="16" t="s">
        <v>23</v>
      </c>
      <c r="E89" s="16" t="s">
        <v>23</v>
      </c>
      <c r="F89" s="16" t="s">
        <v>23</v>
      </c>
      <c r="G89" s="16" t="s">
        <v>23</v>
      </c>
      <c r="H89" s="16" t="s">
        <v>23</v>
      </c>
      <c r="I89" s="3" t="e">
        <f t="shared" ref="I89:I91" si="198">AVERAGE(D89:H89)</f>
        <v>#DIV/0!</v>
      </c>
      <c r="J89" s="3" t="e">
        <f>STDEV(D89:H89)</f>
        <v>#DIV/0!</v>
      </c>
      <c r="K89" s="16" t="s">
        <v>23</v>
      </c>
      <c r="L89" s="16" t="s">
        <v>23</v>
      </c>
      <c r="M89" s="16" t="s">
        <v>23</v>
      </c>
      <c r="N89" s="16" t="s">
        <v>23</v>
      </c>
      <c r="O89" s="16" t="s">
        <v>23</v>
      </c>
      <c r="P89" s="3" t="e">
        <f t="shared" ref="P89:P91" si="199">AVERAGE(K89:O89)</f>
        <v>#DIV/0!</v>
      </c>
      <c r="Q89" s="3" t="e">
        <f>STDEV(K89:O89)</f>
        <v>#DIV/0!</v>
      </c>
      <c r="R89" s="16" t="s">
        <v>23</v>
      </c>
      <c r="S89" s="16" t="s">
        <v>23</v>
      </c>
      <c r="T89" s="16" t="s">
        <v>23</v>
      </c>
      <c r="U89" s="16" t="s">
        <v>23</v>
      </c>
      <c r="V89" s="16" t="s">
        <v>23</v>
      </c>
      <c r="W89" s="3" t="e">
        <f t="shared" ref="W89:W91" si="200">AVERAGE(R89:V89)</f>
        <v>#DIV/0!</v>
      </c>
      <c r="X89" s="3" t="e">
        <f>STDEV(R89:V89)</f>
        <v>#DIV/0!</v>
      </c>
      <c r="Y89" s="16" t="s">
        <v>23</v>
      </c>
      <c r="Z89" s="16" t="s">
        <v>23</v>
      </c>
      <c r="AA89" s="16" t="s">
        <v>23</v>
      </c>
      <c r="AB89" s="16" t="s">
        <v>23</v>
      </c>
      <c r="AC89" s="16" t="s">
        <v>23</v>
      </c>
      <c r="AD89" s="3" t="e">
        <f t="shared" ref="AD89:AD90" si="201">AVERAGE(Y89:AC89)</f>
        <v>#DIV/0!</v>
      </c>
      <c r="AE89" s="3" t="e">
        <f>STDEV(Y89:AC89)</f>
        <v>#DIV/0!</v>
      </c>
      <c r="AF89" s="16" t="s">
        <v>23</v>
      </c>
      <c r="AG89" s="16" t="s">
        <v>23</v>
      </c>
      <c r="AH89" s="16" t="s">
        <v>23</v>
      </c>
      <c r="AI89" s="16" t="s">
        <v>23</v>
      </c>
      <c r="AJ89" s="16" t="s">
        <v>23</v>
      </c>
      <c r="AK89" s="3" t="e">
        <f t="shared" ref="AK89:AK91" si="202">AVERAGE(AF89:AJ89)</f>
        <v>#DIV/0!</v>
      </c>
      <c r="AL89" s="3" t="e">
        <f>STDEV(AF89:AJ89)</f>
        <v>#DIV/0!</v>
      </c>
      <c r="AM89" s="16">
        <v>30</v>
      </c>
      <c r="AN89" s="16">
        <v>30</v>
      </c>
      <c r="AO89" s="16">
        <v>29</v>
      </c>
      <c r="AP89" s="16">
        <v>27</v>
      </c>
      <c r="AQ89" s="16">
        <v>26</v>
      </c>
      <c r="AR89" s="3">
        <f t="shared" ref="AR89:AR91" si="203">AVERAGE(AM89:AQ89)</f>
        <v>28.4</v>
      </c>
      <c r="AS89" s="3">
        <f>STDEV(AM89:AQ89)</f>
        <v>1.8165902124584949</v>
      </c>
      <c r="AT89" s="16">
        <v>5</v>
      </c>
      <c r="AU89" s="16">
        <v>2</v>
      </c>
      <c r="AV89" s="16">
        <v>1</v>
      </c>
      <c r="AW89" s="16">
        <v>4</v>
      </c>
      <c r="AX89" s="16">
        <v>3</v>
      </c>
      <c r="AY89" s="3">
        <f t="shared" ref="AY89:AY91" si="204">AVERAGE(AT89:AX89)</f>
        <v>3</v>
      </c>
      <c r="AZ89" s="3">
        <f>STDEV(AT89:AX89)</f>
        <v>1.5811388300841898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3">
        <f t="shared" ref="BF89:BF91" si="205">AVERAGE(BA89:BE89)</f>
        <v>0</v>
      </c>
      <c r="BG89" s="3">
        <f>STDEV(BA89:BE89)</f>
        <v>0</v>
      </c>
    </row>
    <row r="90" spans="1:59" x14ac:dyDescent="0.35">
      <c r="B90" s="22">
        <v>2</v>
      </c>
      <c r="D90" s="16" t="s">
        <v>23</v>
      </c>
      <c r="E90" s="16" t="s">
        <v>23</v>
      </c>
      <c r="F90" s="16" t="s">
        <v>23</v>
      </c>
      <c r="G90" s="16" t="s">
        <v>23</v>
      </c>
      <c r="H90" s="16" t="s">
        <v>23</v>
      </c>
      <c r="I90" s="3" t="e">
        <f t="shared" si="198"/>
        <v>#DIV/0!</v>
      </c>
      <c r="J90" s="3" t="e">
        <f t="shared" ref="J90:J91" si="206">STDEV(D90:H90)</f>
        <v>#DIV/0!</v>
      </c>
      <c r="K90" s="16" t="s">
        <v>23</v>
      </c>
      <c r="L90" s="16" t="s">
        <v>23</v>
      </c>
      <c r="M90" s="16" t="s">
        <v>23</v>
      </c>
      <c r="N90" s="16" t="s">
        <v>23</v>
      </c>
      <c r="O90" s="16" t="s">
        <v>23</v>
      </c>
      <c r="P90" s="3" t="e">
        <f t="shared" si="199"/>
        <v>#DIV/0!</v>
      </c>
      <c r="Q90" s="3" t="e">
        <f t="shared" ref="Q90:Q91" si="207">STDEV(K90:O90)</f>
        <v>#DIV/0!</v>
      </c>
      <c r="R90" s="16" t="s">
        <v>23</v>
      </c>
      <c r="S90" s="16" t="s">
        <v>23</v>
      </c>
      <c r="T90" s="16" t="s">
        <v>23</v>
      </c>
      <c r="U90" s="16" t="s">
        <v>23</v>
      </c>
      <c r="V90" s="16" t="s">
        <v>23</v>
      </c>
      <c r="W90" s="3" t="e">
        <f t="shared" si="200"/>
        <v>#DIV/0!</v>
      </c>
      <c r="X90" s="3" t="e">
        <f t="shared" ref="X90:X91" si="208">STDEV(R90:V90)</f>
        <v>#DIV/0!</v>
      </c>
      <c r="Y90" s="16" t="s">
        <v>23</v>
      </c>
      <c r="Z90" s="16" t="s">
        <v>23</v>
      </c>
      <c r="AA90" s="16" t="s">
        <v>23</v>
      </c>
      <c r="AB90" s="16" t="s">
        <v>23</v>
      </c>
      <c r="AC90" s="16" t="s">
        <v>23</v>
      </c>
      <c r="AD90" s="3" t="e">
        <f t="shared" si="201"/>
        <v>#DIV/0!</v>
      </c>
      <c r="AE90" s="3" t="e">
        <f t="shared" ref="AE90:AE91" si="209">STDEV(Y90:AC90)</f>
        <v>#DIV/0!</v>
      </c>
      <c r="AF90" s="16" t="s">
        <v>23</v>
      </c>
      <c r="AG90" s="16" t="s">
        <v>23</v>
      </c>
      <c r="AH90" s="16" t="s">
        <v>23</v>
      </c>
      <c r="AI90" s="16" t="s">
        <v>23</v>
      </c>
      <c r="AJ90" s="16" t="s">
        <v>23</v>
      </c>
      <c r="AK90" s="3" t="e">
        <f t="shared" si="202"/>
        <v>#DIV/0!</v>
      </c>
      <c r="AL90" s="3" t="e">
        <f t="shared" ref="AL90:AL91" si="210">STDEV(AF90:AJ90)</f>
        <v>#DIV/0!</v>
      </c>
      <c r="AM90" s="16" t="s">
        <v>23</v>
      </c>
      <c r="AN90" s="16" t="s">
        <v>23</v>
      </c>
      <c r="AO90" s="16" t="s">
        <v>23</v>
      </c>
      <c r="AP90" s="16">
        <v>18</v>
      </c>
      <c r="AQ90" s="16">
        <v>13</v>
      </c>
      <c r="AR90" s="3">
        <f t="shared" si="203"/>
        <v>15.5</v>
      </c>
      <c r="AS90" s="3">
        <f t="shared" ref="AS90:AS91" si="211">STDEV(AM90:AQ90)</f>
        <v>3.5355339059327378</v>
      </c>
      <c r="AT90" s="16">
        <v>2</v>
      </c>
      <c r="AU90" s="16">
        <v>1</v>
      </c>
      <c r="AV90" s="16">
        <v>4</v>
      </c>
      <c r="AW90" s="16">
        <v>2</v>
      </c>
      <c r="AX90" s="16">
        <v>4</v>
      </c>
      <c r="AY90" s="3">
        <f t="shared" si="204"/>
        <v>2.6</v>
      </c>
      <c r="AZ90" s="3">
        <f t="shared" ref="AZ90:AZ91" si="212">STDEV(AT90:AX90)</f>
        <v>1.3416407864998741</v>
      </c>
      <c r="BA90" s="16">
        <v>1</v>
      </c>
      <c r="BB90" s="16">
        <v>0</v>
      </c>
      <c r="BC90" s="16">
        <v>0</v>
      </c>
      <c r="BD90" s="16">
        <v>0</v>
      </c>
      <c r="BE90" s="16">
        <v>0</v>
      </c>
      <c r="BF90" s="3">
        <f t="shared" si="205"/>
        <v>0.2</v>
      </c>
      <c r="BG90" s="3">
        <f t="shared" ref="BG90:BG91" si="213">STDEV(BA90:BE90)</f>
        <v>0.44721359549995793</v>
      </c>
    </row>
    <row r="91" spans="1:59" x14ac:dyDescent="0.35">
      <c r="B91" s="22">
        <v>3</v>
      </c>
      <c r="D91" s="16" t="s">
        <v>23</v>
      </c>
      <c r="E91" s="16" t="s">
        <v>23</v>
      </c>
      <c r="F91" s="16" t="s">
        <v>23</v>
      </c>
      <c r="G91" s="16" t="s">
        <v>23</v>
      </c>
      <c r="H91" s="16" t="s">
        <v>23</v>
      </c>
      <c r="I91" s="3" t="e">
        <f t="shared" si="198"/>
        <v>#DIV/0!</v>
      </c>
      <c r="J91" s="3" t="e">
        <f t="shared" si="206"/>
        <v>#DIV/0!</v>
      </c>
      <c r="K91" s="16" t="s">
        <v>23</v>
      </c>
      <c r="L91" s="16" t="s">
        <v>23</v>
      </c>
      <c r="M91" s="16" t="s">
        <v>23</v>
      </c>
      <c r="N91" s="16" t="s">
        <v>23</v>
      </c>
      <c r="O91" s="16" t="s">
        <v>23</v>
      </c>
      <c r="P91" s="3" t="e">
        <f t="shared" si="199"/>
        <v>#DIV/0!</v>
      </c>
      <c r="Q91" s="3" t="e">
        <f t="shared" si="207"/>
        <v>#DIV/0!</v>
      </c>
      <c r="R91" s="16" t="s">
        <v>23</v>
      </c>
      <c r="S91" s="16" t="s">
        <v>23</v>
      </c>
      <c r="T91" s="16" t="s">
        <v>23</v>
      </c>
      <c r="U91" s="16" t="s">
        <v>23</v>
      </c>
      <c r="V91" s="16" t="s">
        <v>23</v>
      </c>
      <c r="W91" s="3" t="e">
        <f t="shared" si="200"/>
        <v>#DIV/0!</v>
      </c>
      <c r="X91" s="3" t="e">
        <f t="shared" si="208"/>
        <v>#DIV/0!</v>
      </c>
      <c r="Y91" s="16" t="s">
        <v>23</v>
      </c>
      <c r="Z91" s="16" t="s">
        <v>23</v>
      </c>
      <c r="AA91" s="16" t="s">
        <v>23</v>
      </c>
      <c r="AB91" s="16" t="s">
        <v>23</v>
      </c>
      <c r="AC91" s="16" t="s">
        <v>23</v>
      </c>
      <c r="AD91" s="3" t="e">
        <f t="shared" ref="AD91" si="214">AVERAGE(Y91:AC91)</f>
        <v>#DIV/0!</v>
      </c>
      <c r="AE91" s="3" t="e">
        <f t="shared" si="209"/>
        <v>#DIV/0!</v>
      </c>
      <c r="AF91" s="16" t="s">
        <v>23</v>
      </c>
      <c r="AG91" s="16" t="s">
        <v>23</v>
      </c>
      <c r="AH91" s="16" t="s">
        <v>23</v>
      </c>
      <c r="AI91" s="16" t="s">
        <v>23</v>
      </c>
      <c r="AJ91" s="16" t="s">
        <v>23</v>
      </c>
      <c r="AK91" s="3" t="e">
        <f t="shared" si="202"/>
        <v>#DIV/0!</v>
      </c>
      <c r="AL91" s="3" t="e">
        <f t="shared" si="210"/>
        <v>#DIV/0!</v>
      </c>
      <c r="AM91" s="16">
        <v>27</v>
      </c>
      <c r="AN91" s="16" t="s">
        <v>23</v>
      </c>
      <c r="AO91" s="16" t="s">
        <v>23</v>
      </c>
      <c r="AP91" s="16" t="s">
        <v>23</v>
      </c>
      <c r="AQ91" s="16" t="s">
        <v>23</v>
      </c>
      <c r="AR91" s="3">
        <f t="shared" si="203"/>
        <v>27</v>
      </c>
      <c r="AS91" s="3" t="e">
        <f t="shared" si="211"/>
        <v>#DIV/0!</v>
      </c>
      <c r="AT91" s="16">
        <v>2</v>
      </c>
      <c r="AU91" s="16">
        <v>2</v>
      </c>
      <c r="AV91" s="16">
        <v>3</v>
      </c>
      <c r="AW91" s="16">
        <v>4</v>
      </c>
      <c r="AX91" s="16">
        <v>2</v>
      </c>
      <c r="AY91" s="3">
        <f t="shared" si="204"/>
        <v>2.6</v>
      </c>
      <c r="AZ91" s="3">
        <f t="shared" si="212"/>
        <v>0.8944271909999163</v>
      </c>
      <c r="BA91" s="16">
        <v>1</v>
      </c>
      <c r="BB91" s="16">
        <v>0</v>
      </c>
      <c r="BC91" s="16">
        <v>0</v>
      </c>
      <c r="BD91" s="16">
        <v>0</v>
      </c>
      <c r="BE91" s="16">
        <v>0</v>
      </c>
      <c r="BF91" s="3">
        <f t="shared" si="205"/>
        <v>0.2</v>
      </c>
      <c r="BG91" s="3">
        <f t="shared" si="213"/>
        <v>0.44721359549995793</v>
      </c>
    </row>
    <row r="92" spans="1:59" x14ac:dyDescent="0.35">
      <c r="A92" s="24" t="s">
        <v>25</v>
      </c>
      <c r="I92" s="28" t="e">
        <f>AVERAGE(I89:I91)</f>
        <v>#DIV/0!</v>
      </c>
      <c r="J92" s="28"/>
      <c r="K92" s="16"/>
      <c r="L92" s="16"/>
      <c r="M92" s="16"/>
      <c r="N92" s="16"/>
      <c r="O92" s="16"/>
      <c r="P92" s="28" t="e">
        <f>AVERAGE(P89:P91)</f>
        <v>#DIV/0!</v>
      </c>
      <c r="Q92" s="28"/>
      <c r="R92" s="16"/>
      <c r="S92" s="16"/>
      <c r="T92" s="16"/>
      <c r="U92" s="16"/>
      <c r="V92" s="16"/>
      <c r="W92" s="28" t="e">
        <f>AVERAGE(W89:W91)</f>
        <v>#DIV/0!</v>
      </c>
      <c r="X92" s="28"/>
      <c r="Y92" s="16"/>
      <c r="Z92" s="16"/>
      <c r="AA92" s="16"/>
      <c r="AB92" s="16"/>
      <c r="AC92" s="16"/>
      <c r="AD92" s="28" t="e">
        <f>AVERAGE(AD89:AD91)</f>
        <v>#DIV/0!</v>
      </c>
      <c r="AE92" s="28"/>
      <c r="AF92" s="16"/>
      <c r="AG92" s="16"/>
      <c r="AH92" s="16"/>
      <c r="AI92" s="16"/>
      <c r="AJ92" s="16"/>
      <c r="AK92" s="28" t="e">
        <f>AVERAGE(AK89:AK91)</f>
        <v>#DIV/0!</v>
      </c>
      <c r="AL92" s="28"/>
      <c r="AM92" s="16"/>
      <c r="AN92" s="16"/>
      <c r="AO92" s="16"/>
      <c r="AP92" s="16"/>
      <c r="AQ92" s="16"/>
      <c r="AR92" s="28">
        <f>AVERAGE(AR89:AR91)</f>
        <v>23.633333333333336</v>
      </c>
      <c r="AS92" s="28"/>
      <c r="AT92" s="16"/>
      <c r="AU92" s="16"/>
      <c r="AV92" s="16"/>
      <c r="AW92" s="16"/>
      <c r="AX92" s="16"/>
      <c r="AY92" s="28">
        <f>AVERAGE(AY89:AY91)</f>
        <v>2.7333333333333329</v>
      </c>
      <c r="AZ92" s="28"/>
      <c r="BA92" s="16"/>
      <c r="BB92" s="16"/>
      <c r="BC92" s="16"/>
      <c r="BD92" s="16"/>
      <c r="BE92" s="16"/>
      <c r="BF92" s="28">
        <f>AVERAGE(BF89:BF91)</f>
        <v>0.13333333333333333</v>
      </c>
      <c r="BG92" s="28"/>
    </row>
    <row r="93" spans="1:59" x14ac:dyDescent="0.35">
      <c r="A93" s="24" t="s">
        <v>26</v>
      </c>
      <c r="I93" s="28" t="e">
        <f>1/3*(SUM(J89:J91))</f>
        <v>#DIV/0!</v>
      </c>
      <c r="J93" s="28"/>
      <c r="K93" s="16"/>
      <c r="L93" s="16"/>
      <c r="M93" s="16"/>
      <c r="N93" s="16"/>
      <c r="O93" s="16"/>
      <c r="P93" s="28" t="e">
        <f>SUM(Q89:Q91)</f>
        <v>#DIV/0!</v>
      </c>
      <c r="Q93" s="28"/>
      <c r="R93" s="16"/>
      <c r="S93" s="16"/>
      <c r="T93" s="16"/>
      <c r="U93" s="16"/>
      <c r="V93" s="16"/>
      <c r="W93" s="28" t="e">
        <f>SUM(X89:X91)</f>
        <v>#DIV/0!</v>
      </c>
      <c r="X93" s="28"/>
      <c r="Y93" s="16"/>
      <c r="Z93" s="16"/>
      <c r="AA93" s="16"/>
      <c r="AB93" s="16"/>
      <c r="AC93" s="16"/>
      <c r="AD93" s="28" t="e">
        <f>SUM(AE89:AE91)</f>
        <v>#DIV/0!</v>
      </c>
      <c r="AE93" s="28"/>
      <c r="AF93" s="16"/>
      <c r="AG93" s="16"/>
      <c r="AH93" s="16"/>
      <c r="AI93" s="16"/>
      <c r="AJ93" s="16"/>
      <c r="AK93" s="28" t="e">
        <f>SUM(AL89:AL91)</f>
        <v>#DIV/0!</v>
      </c>
      <c r="AL93" s="28"/>
      <c r="AM93" s="16"/>
      <c r="AN93" s="16"/>
      <c r="AO93" s="16"/>
      <c r="AP93" s="16"/>
      <c r="AQ93" s="16"/>
      <c r="AR93" s="28">
        <f>SUM(AS89:AS90)</f>
        <v>5.3521241183912327</v>
      </c>
      <c r="AS93" s="28"/>
      <c r="AT93" s="16"/>
      <c r="AU93" s="16"/>
      <c r="AV93" s="16"/>
      <c r="AW93" s="16"/>
      <c r="AX93" s="16"/>
      <c r="AY93" s="28">
        <f>SUM(AZ89:AZ90)</f>
        <v>2.922779616584064</v>
      </c>
      <c r="AZ93" s="28"/>
      <c r="BA93" s="16"/>
      <c r="BB93" s="16"/>
      <c r="BC93" s="16"/>
      <c r="BD93" s="16"/>
      <c r="BE93" s="16"/>
      <c r="BF93" s="28">
        <f>SUM(BG89:BG91)</f>
        <v>0.89442719099991586</v>
      </c>
      <c r="BG93" s="28"/>
    </row>
    <row r="96" spans="1:59" x14ac:dyDescent="0.35">
      <c r="A96" s="21" t="s">
        <v>30</v>
      </c>
      <c r="B96" s="26">
        <v>42915</v>
      </c>
    </row>
    <row r="97" spans="1:59" x14ac:dyDescent="0.35">
      <c r="A97" s="21" t="s">
        <v>18</v>
      </c>
      <c r="B97" s="22" t="s">
        <v>19</v>
      </c>
      <c r="D97" s="21">
        <v>1</v>
      </c>
      <c r="I97" s="23" t="s">
        <v>20</v>
      </c>
      <c r="J97" s="23"/>
      <c r="K97" s="21">
        <f>10^-1</f>
        <v>0.1</v>
      </c>
      <c r="P97" s="23" t="s">
        <v>20</v>
      </c>
      <c r="Q97" s="23"/>
      <c r="R97" s="21">
        <f>10^-2</f>
        <v>0.01</v>
      </c>
      <c r="W97" s="23" t="s">
        <v>20</v>
      </c>
      <c r="X97" s="23"/>
      <c r="Y97" s="27">
        <f>10^-3</f>
        <v>1E-3</v>
      </c>
      <c r="Z97" s="27"/>
      <c r="AA97" s="27"/>
      <c r="AB97" s="27"/>
      <c r="AC97" s="27"/>
      <c r="AD97" s="29" t="s">
        <v>20</v>
      </c>
      <c r="AE97" s="23"/>
      <c r="AF97" s="27">
        <f>10^-4</f>
        <v>1E-4</v>
      </c>
      <c r="AG97" s="27"/>
      <c r="AH97" s="27"/>
      <c r="AI97" s="27"/>
      <c r="AJ97" s="27"/>
      <c r="AK97" s="29" t="s">
        <v>20</v>
      </c>
      <c r="AL97" s="23"/>
      <c r="AM97" s="27">
        <f>10^-5</f>
        <v>1.0000000000000001E-5</v>
      </c>
      <c r="AN97" s="27"/>
      <c r="AO97" s="27"/>
      <c r="AP97" s="27"/>
      <c r="AQ97" s="27"/>
      <c r="AR97" s="29" t="s">
        <v>20</v>
      </c>
      <c r="AS97" s="23"/>
      <c r="AT97" s="27">
        <f>10^-5</f>
        <v>1.0000000000000001E-5</v>
      </c>
      <c r="AU97" s="27"/>
      <c r="AV97" s="27"/>
      <c r="AW97" s="27"/>
      <c r="AX97" s="27"/>
      <c r="AY97" s="29" t="s">
        <v>20</v>
      </c>
      <c r="AZ97" s="23"/>
      <c r="BA97" s="27">
        <f>10^-5</f>
        <v>1.0000000000000001E-5</v>
      </c>
      <c r="BB97" s="27"/>
      <c r="BC97" s="27"/>
      <c r="BD97" s="27"/>
      <c r="BE97" s="27"/>
      <c r="BF97" s="29" t="s">
        <v>20</v>
      </c>
      <c r="BG97" s="23"/>
    </row>
    <row r="98" spans="1:59" x14ac:dyDescent="0.35">
      <c r="A98" s="21" t="s">
        <v>22</v>
      </c>
      <c r="B98" s="22">
        <v>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3">
        <f>AVERAGE(D98:H98)</f>
        <v>0</v>
      </c>
      <c r="J98" s="3">
        <f>STDEV(D98:H98)</f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3">
        <f>AVERAGE(K98:O98)</f>
        <v>0</v>
      </c>
      <c r="Q98" s="3">
        <f>STDEV(K98:O98)</f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3">
        <f>AVERAGE(R98:V98)</f>
        <v>0</v>
      </c>
      <c r="X98" s="3">
        <f>STDEV(R98:V98)</f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3">
        <f>AVERAGE(Y98:AC98)</f>
        <v>0</v>
      </c>
      <c r="AE98" s="3">
        <f>STDEV(Y98:AC98)</f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3">
        <f>AVERAGE(AF98:AJ98)</f>
        <v>0</v>
      </c>
      <c r="AL98" s="3">
        <f>STDEV(AF98:AJ98)</f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3">
        <f>AVERAGE(AM98:AQ98)</f>
        <v>0</v>
      </c>
      <c r="AS98" s="3">
        <f>STDEV(AM98:AQ98)</f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3">
        <f>AVERAGE(AT98:AX98)</f>
        <v>0</v>
      </c>
      <c r="AZ98" s="3">
        <f>STDEV(AT98:AX98)</f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3">
        <f>AVERAGE(BA98:BE98)</f>
        <v>0</v>
      </c>
      <c r="BG98" s="3">
        <f>STDEV(BA98:BE98)</f>
        <v>0</v>
      </c>
    </row>
    <row r="99" spans="1:59" x14ac:dyDescent="0.35">
      <c r="B99" s="22">
        <v>2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3">
        <f t="shared" ref="I99:I100" si="215">AVERAGE(D99:H99)</f>
        <v>0</v>
      </c>
      <c r="J99" s="3">
        <f t="shared" ref="J99:J100" si="216">STDEV(D99:H99)</f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3">
        <f t="shared" ref="P99:P100" si="217">AVERAGE(K99:O99)</f>
        <v>0</v>
      </c>
      <c r="Q99" s="3">
        <f t="shared" ref="Q99:Q100" si="218">STDEV(K99:O99)</f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3">
        <f t="shared" ref="W99:W100" si="219">AVERAGE(R99:V99)</f>
        <v>0</v>
      </c>
      <c r="X99" s="3">
        <f t="shared" ref="X99:X100" si="220">STDEV(R99:V99)</f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3">
        <f t="shared" ref="AD99:AD100" si="221">AVERAGE(Y99:AC99)</f>
        <v>0</v>
      </c>
      <c r="AE99" s="3">
        <f t="shared" ref="AE99:AE100" si="222">STDEV(Y99:AC99)</f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3">
        <f t="shared" ref="AK99:AK100" si="223">AVERAGE(AF99:AJ99)</f>
        <v>0</v>
      </c>
      <c r="AL99" s="3">
        <f t="shared" ref="AL99:AL100" si="224">STDEV(AF99:AJ99)</f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3">
        <f t="shared" ref="AR99:AR100" si="225">AVERAGE(AM99:AQ99)</f>
        <v>0</v>
      </c>
      <c r="AS99" s="3">
        <f t="shared" ref="AS99:AS100" si="226">STDEV(AM99:AQ99)</f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3">
        <f t="shared" ref="AY99:AY100" si="227">AVERAGE(AT99:AX99)</f>
        <v>0</v>
      </c>
      <c r="AZ99" s="3">
        <f t="shared" ref="AZ99:AZ100" si="228">STDEV(AT99:AX99)</f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3">
        <f t="shared" ref="BF99:BF100" si="229">AVERAGE(BA99:BE99)</f>
        <v>0</v>
      </c>
      <c r="BG99" s="3">
        <f t="shared" ref="BG99:BG100" si="230">STDEV(BA99:BE99)</f>
        <v>0</v>
      </c>
    </row>
    <row r="100" spans="1:59" x14ac:dyDescent="0.35">
      <c r="B100" s="22">
        <v>3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3">
        <f t="shared" si="215"/>
        <v>0</v>
      </c>
      <c r="J100" s="3">
        <f t="shared" si="216"/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3">
        <f t="shared" si="217"/>
        <v>0</v>
      </c>
      <c r="Q100" s="3">
        <f t="shared" si="218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3">
        <f t="shared" si="219"/>
        <v>0</v>
      </c>
      <c r="X100" s="3">
        <f t="shared" si="220"/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3">
        <f t="shared" si="221"/>
        <v>0</v>
      </c>
      <c r="AE100" s="3">
        <f t="shared" si="222"/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3">
        <f t="shared" si="223"/>
        <v>0</v>
      </c>
      <c r="AL100" s="3">
        <f t="shared" si="224"/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3">
        <f t="shared" si="225"/>
        <v>0</v>
      </c>
      <c r="AS100" s="3">
        <f t="shared" si="226"/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3">
        <f t="shared" si="227"/>
        <v>0</v>
      </c>
      <c r="AZ100" s="3">
        <f t="shared" si="228"/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3">
        <f t="shared" si="229"/>
        <v>0</v>
      </c>
      <c r="BG100" s="3">
        <f t="shared" si="230"/>
        <v>0</v>
      </c>
    </row>
    <row r="101" spans="1:59" x14ac:dyDescent="0.35">
      <c r="D101" s="16"/>
      <c r="E101" s="16"/>
      <c r="F101" s="16"/>
      <c r="G101" s="16"/>
      <c r="H101" s="16"/>
      <c r="I101" s="28">
        <f>AVERAGE(I98:I100)</f>
        <v>0</v>
      </c>
      <c r="J101" s="28"/>
      <c r="K101" s="16"/>
      <c r="L101" s="16"/>
      <c r="M101" s="16"/>
      <c r="N101" s="16"/>
      <c r="O101" s="16"/>
      <c r="P101" s="28">
        <f>AVERAGE(P98:P100)</f>
        <v>0</v>
      </c>
      <c r="Q101" s="28"/>
      <c r="R101" s="16"/>
      <c r="S101" s="16"/>
      <c r="T101" s="16"/>
      <c r="U101" s="16"/>
      <c r="V101" s="16"/>
      <c r="W101" s="28">
        <f>AVERAGE(W98:W100)</f>
        <v>0</v>
      </c>
      <c r="X101" s="28"/>
      <c r="Y101" s="16"/>
      <c r="Z101" s="16"/>
      <c r="AA101" s="16"/>
      <c r="AB101" s="16"/>
      <c r="AC101" s="16"/>
      <c r="AD101" s="28">
        <f>AVERAGE(AD98:AD100)</f>
        <v>0</v>
      </c>
      <c r="AE101" s="28"/>
      <c r="AF101" s="16"/>
      <c r="AG101" s="16"/>
      <c r="AH101" s="16"/>
      <c r="AI101" s="16"/>
      <c r="AJ101" s="16"/>
      <c r="AK101" s="28">
        <f>AVERAGE(AK98:AK100)</f>
        <v>0</v>
      </c>
      <c r="AL101" s="28"/>
      <c r="AM101" s="16"/>
      <c r="AN101" s="16"/>
      <c r="AO101" s="16"/>
      <c r="AP101" s="16"/>
      <c r="AQ101" s="16"/>
      <c r="AR101" s="28">
        <f>AVERAGE(AR98:AR100)</f>
        <v>0</v>
      </c>
      <c r="AS101" s="28"/>
      <c r="AT101" s="16"/>
      <c r="AU101" s="16"/>
      <c r="AV101" s="16"/>
      <c r="AW101" s="16"/>
      <c r="AX101" s="16"/>
      <c r="AY101" s="28">
        <f>AVERAGE(AY98:AY100)</f>
        <v>0</v>
      </c>
      <c r="AZ101" s="28"/>
      <c r="BA101" s="16"/>
      <c r="BB101" s="16"/>
      <c r="BC101" s="16"/>
      <c r="BD101" s="16"/>
      <c r="BE101" s="16"/>
      <c r="BF101" s="28">
        <f>AVERAGE(BF98:BF100)</f>
        <v>0</v>
      </c>
      <c r="BG101" s="28"/>
    </row>
    <row r="102" spans="1:59" x14ac:dyDescent="0.35">
      <c r="D102" s="16"/>
      <c r="E102" s="16"/>
      <c r="F102" s="16"/>
      <c r="G102" s="16"/>
      <c r="H102" s="16"/>
      <c r="I102" s="28">
        <f>1/3*(SUM(J98:J100))</f>
        <v>0</v>
      </c>
      <c r="J102" s="28"/>
      <c r="K102" s="16"/>
      <c r="L102" s="16"/>
      <c r="M102" s="16"/>
      <c r="N102" s="16"/>
      <c r="O102" s="16"/>
      <c r="P102" s="28">
        <f>SUM(Q98:Q100)</f>
        <v>0</v>
      </c>
      <c r="Q102" s="28"/>
      <c r="R102" s="16"/>
      <c r="S102" s="16"/>
      <c r="T102" s="16"/>
      <c r="U102" s="16"/>
      <c r="V102" s="16"/>
      <c r="W102" s="28">
        <f>SUM(X98:X100)</f>
        <v>0</v>
      </c>
      <c r="X102" s="28"/>
      <c r="Y102" s="16"/>
      <c r="Z102" s="16"/>
      <c r="AA102" s="16"/>
      <c r="AB102" s="16"/>
      <c r="AC102" s="16"/>
      <c r="AD102" s="28">
        <f>SUM(AE98:AE100)</f>
        <v>0</v>
      </c>
      <c r="AE102" s="28"/>
      <c r="AF102" s="16"/>
      <c r="AG102" s="16"/>
      <c r="AH102" s="16"/>
      <c r="AI102" s="16"/>
      <c r="AJ102" s="16"/>
      <c r="AK102" s="28">
        <f>SUM(AL98:AL100)</f>
        <v>0</v>
      </c>
      <c r="AL102" s="28"/>
      <c r="AM102" s="16"/>
      <c r="AN102" s="16"/>
      <c r="AO102" s="16"/>
      <c r="AP102" s="16"/>
      <c r="AQ102" s="16"/>
      <c r="AR102" s="28">
        <f>SUM(AS98:AS99)</f>
        <v>0</v>
      </c>
      <c r="AS102" s="28"/>
      <c r="AT102" s="16"/>
      <c r="AU102" s="16"/>
      <c r="AV102" s="16"/>
      <c r="AW102" s="16"/>
      <c r="AX102" s="16"/>
      <c r="AY102" s="28">
        <f>SUM(AZ98:AZ99)</f>
        <v>0</v>
      </c>
      <c r="AZ102" s="28"/>
      <c r="BA102" s="16"/>
      <c r="BB102" s="16"/>
      <c r="BC102" s="16"/>
      <c r="BD102" s="16"/>
      <c r="BE102" s="16"/>
      <c r="BF102" s="28">
        <f>SUM(BG98:BG100)</f>
        <v>0</v>
      </c>
      <c r="BG102" s="28"/>
    </row>
    <row r="103" spans="1:59" x14ac:dyDescent="0.35">
      <c r="A103" s="21" t="s">
        <v>24</v>
      </c>
      <c r="B103" s="22">
        <v>1</v>
      </c>
      <c r="D103" s="16" t="s">
        <v>23</v>
      </c>
      <c r="E103" s="16" t="s">
        <v>23</v>
      </c>
      <c r="F103" s="16" t="s">
        <v>23</v>
      </c>
      <c r="G103" s="16" t="s">
        <v>23</v>
      </c>
      <c r="H103" s="16" t="s">
        <v>23</v>
      </c>
      <c r="I103" s="3" t="e">
        <f>AVERAGE(D103:H103)</f>
        <v>#DIV/0!</v>
      </c>
      <c r="J103" s="3" t="e">
        <f>STDEV(D103:H103)</f>
        <v>#DIV/0!</v>
      </c>
      <c r="K103" s="16" t="s">
        <v>23</v>
      </c>
      <c r="L103" s="16" t="s">
        <v>23</v>
      </c>
      <c r="M103" s="16" t="s">
        <v>23</v>
      </c>
      <c r="N103" s="16" t="s">
        <v>23</v>
      </c>
      <c r="O103" s="16" t="s">
        <v>23</v>
      </c>
      <c r="P103" s="3" t="e">
        <f t="shared" ref="P103:P105" si="231">AVERAGE(K103:O103)</f>
        <v>#DIV/0!</v>
      </c>
      <c r="Q103" s="3" t="e">
        <f>STDEV(K103:O103)</f>
        <v>#DIV/0!</v>
      </c>
      <c r="R103" s="16" t="s">
        <v>23</v>
      </c>
      <c r="S103" s="16" t="s">
        <v>23</v>
      </c>
      <c r="T103" s="16" t="s">
        <v>23</v>
      </c>
      <c r="U103" s="16" t="s">
        <v>23</v>
      </c>
      <c r="V103" s="16" t="s">
        <v>23</v>
      </c>
      <c r="W103" s="3" t="e">
        <f t="shared" ref="W103:W105" si="232">AVERAGE(R103:V103)</f>
        <v>#DIV/0!</v>
      </c>
      <c r="X103" s="3" t="e">
        <f>STDEV(R103:V103)</f>
        <v>#DIV/0!</v>
      </c>
      <c r="Y103" s="16" t="s">
        <v>23</v>
      </c>
      <c r="Z103" s="16" t="s">
        <v>23</v>
      </c>
      <c r="AA103" s="16" t="s">
        <v>23</v>
      </c>
      <c r="AB103" s="16" t="s">
        <v>23</v>
      </c>
      <c r="AC103" s="16" t="s">
        <v>23</v>
      </c>
      <c r="AD103" s="3" t="e">
        <f t="shared" ref="AD103:AD105" si="233">AVERAGE(Y103:AC103)</f>
        <v>#DIV/0!</v>
      </c>
      <c r="AE103" s="3" t="e">
        <f>STDEV(Y103:AC103)</f>
        <v>#DIV/0!</v>
      </c>
      <c r="AF103" s="16" t="s">
        <v>23</v>
      </c>
      <c r="AG103" s="16" t="s">
        <v>23</v>
      </c>
      <c r="AH103" s="16" t="s">
        <v>23</v>
      </c>
      <c r="AI103" s="16" t="s">
        <v>23</v>
      </c>
      <c r="AJ103" s="16" t="s">
        <v>23</v>
      </c>
      <c r="AK103" s="3" t="e">
        <f t="shared" ref="AK103:AK105" si="234">AVERAGE(AF103:AJ103)</f>
        <v>#DIV/0!</v>
      </c>
      <c r="AL103" s="3" t="e">
        <f>STDEV(AF103:AJ103)</f>
        <v>#DIV/0!</v>
      </c>
      <c r="AM103" s="16">
        <v>19</v>
      </c>
      <c r="AN103" s="16">
        <v>22</v>
      </c>
      <c r="AO103" s="16">
        <v>21</v>
      </c>
      <c r="AP103" s="16">
        <v>19</v>
      </c>
      <c r="AQ103" s="16">
        <v>17</v>
      </c>
      <c r="AR103" s="3">
        <f t="shared" ref="AR103:AR105" si="235">AVERAGE(AM103:AQ103)</f>
        <v>19.600000000000001</v>
      </c>
      <c r="AS103" s="3">
        <f>STDEV(AM103:AQ103)</f>
        <v>1.9493588689617927</v>
      </c>
      <c r="AT103" s="16">
        <v>5</v>
      </c>
      <c r="AU103" s="16">
        <v>2</v>
      </c>
      <c r="AV103" s="16">
        <v>3</v>
      </c>
      <c r="AW103" s="16">
        <v>3</v>
      </c>
      <c r="AX103" s="16">
        <v>1</v>
      </c>
      <c r="AY103" s="3">
        <f t="shared" ref="AY103:AY105" si="236">AVERAGE(AT103:AX103)</f>
        <v>2.8</v>
      </c>
      <c r="AZ103" s="3">
        <f>STDEV(AT103:AX103)</f>
        <v>1.4832396974191324</v>
      </c>
      <c r="BA103" s="16">
        <v>0</v>
      </c>
      <c r="BB103" s="16">
        <v>0</v>
      </c>
      <c r="BC103" s="16">
        <v>0</v>
      </c>
      <c r="BD103" s="16">
        <v>1</v>
      </c>
      <c r="BE103" s="16">
        <v>1</v>
      </c>
      <c r="BF103" s="3">
        <f t="shared" ref="BF103:BF105" si="237">AVERAGE(BA103:BE103)</f>
        <v>0.4</v>
      </c>
      <c r="BG103" s="3">
        <f>STDEV(BA103:BE103)</f>
        <v>0.54772255750516607</v>
      </c>
    </row>
    <row r="104" spans="1:59" x14ac:dyDescent="0.35">
      <c r="B104" s="22">
        <v>2</v>
      </c>
      <c r="D104" s="16" t="s">
        <v>23</v>
      </c>
      <c r="E104" s="16" t="s">
        <v>23</v>
      </c>
      <c r="F104" s="16" t="s">
        <v>23</v>
      </c>
      <c r="G104" s="16" t="s">
        <v>23</v>
      </c>
      <c r="H104" s="16" t="s">
        <v>23</v>
      </c>
      <c r="I104" s="3" t="e">
        <f t="shared" ref="I104:I105" si="238">AVERAGE(D104:H104)</f>
        <v>#DIV/0!</v>
      </c>
      <c r="J104" s="3" t="e">
        <f t="shared" ref="J104:J105" si="239">STDEV(D104:H104)</f>
        <v>#DIV/0!</v>
      </c>
      <c r="K104" s="16" t="s">
        <v>23</v>
      </c>
      <c r="L104" s="16" t="s">
        <v>23</v>
      </c>
      <c r="M104" s="16" t="s">
        <v>23</v>
      </c>
      <c r="N104" s="16" t="s">
        <v>23</v>
      </c>
      <c r="O104" s="16" t="s">
        <v>23</v>
      </c>
      <c r="P104" s="3" t="e">
        <f t="shared" si="231"/>
        <v>#DIV/0!</v>
      </c>
      <c r="Q104" s="3" t="e">
        <f t="shared" ref="Q104:Q105" si="240">STDEV(K104:O104)</f>
        <v>#DIV/0!</v>
      </c>
      <c r="R104" s="16" t="s">
        <v>23</v>
      </c>
      <c r="S104" s="16" t="s">
        <v>23</v>
      </c>
      <c r="T104" s="16" t="s">
        <v>23</v>
      </c>
      <c r="U104" s="16" t="s">
        <v>23</v>
      </c>
      <c r="V104" s="16" t="s">
        <v>23</v>
      </c>
      <c r="W104" s="3" t="e">
        <f t="shared" si="232"/>
        <v>#DIV/0!</v>
      </c>
      <c r="X104" s="3" t="e">
        <f t="shared" ref="X104:X105" si="241">STDEV(R104:V104)</f>
        <v>#DIV/0!</v>
      </c>
      <c r="Y104" s="16" t="s">
        <v>23</v>
      </c>
      <c r="Z104" s="16" t="s">
        <v>23</v>
      </c>
      <c r="AA104" s="16" t="s">
        <v>23</v>
      </c>
      <c r="AB104" s="16" t="s">
        <v>23</v>
      </c>
      <c r="AC104" s="16" t="s">
        <v>23</v>
      </c>
      <c r="AD104" s="3" t="e">
        <f t="shared" si="233"/>
        <v>#DIV/0!</v>
      </c>
      <c r="AE104" s="3" t="e">
        <f t="shared" ref="AE104:AE105" si="242">STDEV(Y104:AC104)</f>
        <v>#DIV/0!</v>
      </c>
      <c r="AF104" s="16" t="s">
        <v>23</v>
      </c>
      <c r="AG104" s="16" t="s">
        <v>23</v>
      </c>
      <c r="AH104" s="16" t="s">
        <v>23</v>
      </c>
      <c r="AI104" s="16" t="s">
        <v>23</v>
      </c>
      <c r="AJ104" s="16" t="s">
        <v>23</v>
      </c>
      <c r="AK104" s="3" t="e">
        <f t="shared" si="234"/>
        <v>#DIV/0!</v>
      </c>
      <c r="AL104" s="3" t="e">
        <f t="shared" ref="AL104:AL105" si="243">STDEV(AF104:AJ104)</f>
        <v>#DIV/0!</v>
      </c>
      <c r="AM104" s="16">
        <v>8</v>
      </c>
      <c r="AN104" s="16">
        <v>11</v>
      </c>
      <c r="AO104" s="16">
        <v>14</v>
      </c>
      <c r="AP104" s="16">
        <v>22</v>
      </c>
      <c r="AQ104" s="16">
        <v>9</v>
      </c>
      <c r="AR104" s="3">
        <f t="shared" si="235"/>
        <v>12.8</v>
      </c>
      <c r="AS104" s="3">
        <f t="shared" ref="AS104:AS105" si="244">STDEV(AM104:AQ104)</f>
        <v>5.6302753041036979</v>
      </c>
      <c r="AT104" s="16">
        <v>3</v>
      </c>
      <c r="AU104" s="16">
        <v>2</v>
      </c>
      <c r="AV104" s="16">
        <v>2</v>
      </c>
      <c r="AW104" s="16">
        <v>3</v>
      </c>
      <c r="AX104" s="16">
        <v>1</v>
      </c>
      <c r="AY104" s="3">
        <f t="shared" si="236"/>
        <v>2.2000000000000002</v>
      </c>
      <c r="AZ104" s="3">
        <f t="shared" ref="AZ104:AZ105" si="245">STDEV(AT104:AX104)</f>
        <v>0.83666002653407567</v>
      </c>
      <c r="BA104" s="16">
        <v>0</v>
      </c>
      <c r="BB104" s="16">
        <v>0</v>
      </c>
      <c r="BC104" s="16">
        <v>0</v>
      </c>
      <c r="BD104" s="16">
        <v>1</v>
      </c>
      <c r="BE104" s="16">
        <v>0</v>
      </c>
      <c r="BF104" s="3">
        <f t="shared" si="237"/>
        <v>0.2</v>
      </c>
      <c r="BG104" s="3">
        <f t="shared" ref="BG104:BG105" si="246">STDEV(BA104:BE104)</f>
        <v>0.44721359549995793</v>
      </c>
    </row>
    <row r="105" spans="1:59" x14ac:dyDescent="0.35">
      <c r="B105" s="22">
        <v>3</v>
      </c>
      <c r="D105" s="16" t="s">
        <v>23</v>
      </c>
      <c r="E105" s="16" t="s">
        <v>23</v>
      </c>
      <c r="F105" s="16" t="s">
        <v>23</v>
      </c>
      <c r="G105" s="16" t="s">
        <v>23</v>
      </c>
      <c r="H105" s="16" t="s">
        <v>23</v>
      </c>
      <c r="I105" s="3" t="e">
        <f t="shared" si="238"/>
        <v>#DIV/0!</v>
      </c>
      <c r="J105" s="3" t="e">
        <f t="shared" si="239"/>
        <v>#DIV/0!</v>
      </c>
      <c r="K105" s="16" t="s">
        <v>23</v>
      </c>
      <c r="L105" s="16" t="s">
        <v>23</v>
      </c>
      <c r="M105" s="16" t="s">
        <v>23</v>
      </c>
      <c r="N105" s="16" t="s">
        <v>23</v>
      </c>
      <c r="O105" s="16" t="s">
        <v>23</v>
      </c>
      <c r="P105" s="3" t="e">
        <f t="shared" si="231"/>
        <v>#DIV/0!</v>
      </c>
      <c r="Q105" s="3" t="e">
        <f t="shared" si="240"/>
        <v>#DIV/0!</v>
      </c>
      <c r="R105" s="16" t="s">
        <v>23</v>
      </c>
      <c r="S105" s="16" t="s">
        <v>23</v>
      </c>
      <c r="T105" s="16" t="s">
        <v>23</v>
      </c>
      <c r="U105" s="16" t="s">
        <v>23</v>
      </c>
      <c r="V105" s="16" t="s">
        <v>23</v>
      </c>
      <c r="W105" s="3" t="e">
        <f t="shared" si="232"/>
        <v>#DIV/0!</v>
      </c>
      <c r="X105" s="3" t="e">
        <f t="shared" si="241"/>
        <v>#DIV/0!</v>
      </c>
      <c r="Y105" s="16" t="s">
        <v>23</v>
      </c>
      <c r="Z105" s="16" t="s">
        <v>23</v>
      </c>
      <c r="AA105" s="16" t="s">
        <v>23</v>
      </c>
      <c r="AB105" s="16" t="s">
        <v>23</v>
      </c>
      <c r="AC105" s="16" t="s">
        <v>23</v>
      </c>
      <c r="AD105" s="3" t="e">
        <f t="shared" si="233"/>
        <v>#DIV/0!</v>
      </c>
      <c r="AE105" s="3" t="e">
        <f t="shared" si="242"/>
        <v>#DIV/0!</v>
      </c>
      <c r="AF105" s="16">
        <v>49</v>
      </c>
      <c r="AG105" s="16">
        <v>41</v>
      </c>
      <c r="AH105" s="16">
        <v>40</v>
      </c>
      <c r="AI105" s="16">
        <v>47</v>
      </c>
      <c r="AJ105" s="16">
        <v>46</v>
      </c>
      <c r="AK105" s="3">
        <f t="shared" si="234"/>
        <v>44.6</v>
      </c>
      <c r="AL105" s="3">
        <f t="shared" si="243"/>
        <v>3.9115214431215892</v>
      </c>
      <c r="AM105" s="16">
        <v>4</v>
      </c>
      <c r="AN105" s="16">
        <v>6</v>
      </c>
      <c r="AO105" s="16">
        <v>3</v>
      </c>
      <c r="AP105" s="16">
        <v>2</v>
      </c>
      <c r="AQ105" s="16">
        <v>10</v>
      </c>
      <c r="AR105" s="3">
        <f t="shared" si="235"/>
        <v>5</v>
      </c>
      <c r="AS105" s="3">
        <f t="shared" si="244"/>
        <v>3.1622776601683795</v>
      </c>
      <c r="AT105" s="16">
        <v>0</v>
      </c>
      <c r="AU105" s="16">
        <v>0</v>
      </c>
      <c r="AV105" s="16">
        <v>0</v>
      </c>
      <c r="AW105" s="16">
        <v>1</v>
      </c>
      <c r="AX105" s="16">
        <v>0</v>
      </c>
      <c r="AY105" s="3">
        <f t="shared" si="236"/>
        <v>0.2</v>
      </c>
      <c r="AZ105" s="3">
        <f t="shared" si="245"/>
        <v>0.44721359549995793</v>
      </c>
      <c r="BA105" s="16">
        <v>0</v>
      </c>
      <c r="BB105" s="16">
        <v>0</v>
      </c>
      <c r="BC105" s="16">
        <v>0</v>
      </c>
      <c r="BD105" s="16">
        <v>0</v>
      </c>
      <c r="BE105" s="16">
        <v>1</v>
      </c>
      <c r="BF105" s="3">
        <f t="shared" si="237"/>
        <v>0.2</v>
      </c>
      <c r="BG105" s="3">
        <f t="shared" si="246"/>
        <v>0.44721359549995793</v>
      </c>
    </row>
    <row r="106" spans="1:59" x14ac:dyDescent="0.35">
      <c r="A106" s="24" t="s">
        <v>25</v>
      </c>
      <c r="D106" s="16"/>
      <c r="E106" s="16"/>
      <c r="F106" s="16"/>
      <c r="G106" s="16"/>
      <c r="H106" s="16"/>
      <c r="I106" s="28" t="e">
        <f>AVERAGE(I103:I105)</f>
        <v>#DIV/0!</v>
      </c>
      <c r="J106" s="28"/>
      <c r="K106" s="16"/>
      <c r="L106" s="16"/>
      <c r="M106" s="16"/>
      <c r="N106" s="16"/>
      <c r="O106" s="16"/>
      <c r="P106" s="28" t="e">
        <f>AVERAGE(P103:P105)</f>
        <v>#DIV/0!</v>
      </c>
      <c r="Q106" s="28"/>
      <c r="R106" s="16"/>
      <c r="S106" s="16"/>
      <c r="T106" s="16"/>
      <c r="U106" s="16"/>
      <c r="V106" s="16"/>
      <c r="W106" s="28" t="e">
        <f>AVERAGE(W103:W105)</f>
        <v>#DIV/0!</v>
      </c>
      <c r="X106" s="28"/>
      <c r="Y106" s="16"/>
      <c r="Z106" s="16"/>
      <c r="AA106" s="16"/>
      <c r="AB106" s="16"/>
      <c r="AC106" s="16"/>
      <c r="AD106" s="28" t="e">
        <f>AVERAGE(AD103:AD105)</f>
        <v>#DIV/0!</v>
      </c>
      <c r="AE106" s="28"/>
      <c r="AF106" s="16"/>
      <c r="AG106" s="16"/>
      <c r="AH106" s="16"/>
      <c r="AI106" s="16"/>
      <c r="AJ106" s="16"/>
      <c r="AK106" s="28">
        <f>AVERAGE(AK105)</f>
        <v>44.6</v>
      </c>
      <c r="AL106" s="28"/>
      <c r="AM106" s="16"/>
      <c r="AN106" s="16"/>
      <c r="AO106" s="16"/>
      <c r="AP106" s="16"/>
      <c r="AQ106" s="16"/>
      <c r="AR106" s="28">
        <f>AVERAGE(AR103:AR105)</f>
        <v>12.466666666666669</v>
      </c>
      <c r="AS106" s="28"/>
      <c r="AT106" s="16"/>
      <c r="AU106" s="16"/>
      <c r="AV106" s="16"/>
      <c r="AW106" s="16"/>
      <c r="AX106" s="16"/>
      <c r="AY106" s="28">
        <f>AVERAGE(AY103:AY105)</f>
        <v>1.7333333333333334</v>
      </c>
      <c r="AZ106" s="28"/>
      <c r="BA106" s="16"/>
      <c r="BB106" s="16"/>
      <c r="BC106" s="16"/>
      <c r="BD106" s="16"/>
      <c r="BE106" s="16"/>
      <c r="BF106" s="28">
        <f>AVERAGE(BF103:BF105)</f>
        <v>0.26666666666666666</v>
      </c>
      <c r="BG106" s="28"/>
    </row>
    <row r="107" spans="1:59" x14ac:dyDescent="0.35">
      <c r="A107" s="24" t="s">
        <v>26</v>
      </c>
      <c r="D107" s="16"/>
      <c r="E107" s="16"/>
      <c r="F107" s="16"/>
      <c r="G107" s="16"/>
      <c r="H107" s="16"/>
      <c r="I107" s="28" t="e">
        <f>1/3*(SUM(J103:J105))</f>
        <v>#DIV/0!</v>
      </c>
      <c r="J107" s="28"/>
      <c r="K107" s="16"/>
      <c r="L107" s="16"/>
      <c r="M107" s="16"/>
      <c r="N107" s="16"/>
      <c r="O107" s="16"/>
      <c r="P107" s="28" t="e">
        <f>SUM(Q103:Q105)</f>
        <v>#DIV/0!</v>
      </c>
      <c r="Q107" s="28"/>
      <c r="R107" s="16"/>
      <c r="S107" s="16"/>
      <c r="T107" s="16"/>
      <c r="U107" s="16"/>
      <c r="V107" s="16"/>
      <c r="W107" s="28" t="e">
        <f>SUM(X103:X105)</f>
        <v>#DIV/0!</v>
      </c>
      <c r="X107" s="28"/>
      <c r="Y107" s="16"/>
      <c r="Z107" s="16"/>
      <c r="AA107" s="16"/>
      <c r="AB107" s="16"/>
      <c r="AC107" s="16"/>
      <c r="AD107" s="28" t="e">
        <f>SUM(AE103:AE105)</f>
        <v>#DIV/0!</v>
      </c>
      <c r="AE107" s="28"/>
      <c r="AF107" s="16"/>
      <c r="AG107" s="16"/>
      <c r="AH107" s="16"/>
      <c r="AI107" s="16"/>
      <c r="AJ107" s="16"/>
      <c r="AK107" s="28">
        <f>SUM(AL105)</f>
        <v>3.9115214431215892</v>
      </c>
      <c r="AL107" s="28"/>
      <c r="AM107" s="16"/>
      <c r="AN107" s="16"/>
      <c r="AO107" s="16"/>
      <c r="AP107" s="16"/>
      <c r="AQ107" s="16"/>
      <c r="AR107" s="28">
        <f>SUM(AS103:AS104)</f>
        <v>7.5796341730654904</v>
      </c>
      <c r="AS107" s="28"/>
      <c r="AT107" s="16"/>
      <c r="AU107" s="16"/>
      <c r="AV107" s="16"/>
      <c r="AW107" s="16"/>
      <c r="AX107" s="16"/>
      <c r="AY107" s="28">
        <f>SUM(AZ103:AZ104)</f>
        <v>2.319899723953208</v>
      </c>
      <c r="AZ107" s="28"/>
      <c r="BA107" s="16"/>
      <c r="BB107" s="16"/>
      <c r="BC107" s="16"/>
      <c r="BD107" s="16"/>
      <c r="BE107" s="16"/>
      <c r="BF107" s="28">
        <f>SUM(BG103:BG105)</f>
        <v>1.4421497485050818</v>
      </c>
      <c r="BG107" s="28"/>
    </row>
    <row r="108" spans="1:59" x14ac:dyDescent="0.35">
      <c r="A108" s="21" t="s">
        <v>27</v>
      </c>
      <c r="B108" s="22">
        <v>1</v>
      </c>
      <c r="D108" s="16" t="s">
        <v>23</v>
      </c>
      <c r="E108" s="16" t="s">
        <v>23</v>
      </c>
      <c r="F108" s="16" t="s">
        <v>23</v>
      </c>
      <c r="G108" s="16" t="s">
        <v>23</v>
      </c>
      <c r="H108" s="16" t="s">
        <v>23</v>
      </c>
      <c r="I108" s="3" t="e">
        <f t="shared" ref="I108:I110" si="247">AVERAGE(D108:H108)</f>
        <v>#DIV/0!</v>
      </c>
      <c r="J108" s="3" t="e">
        <f>STDEV(D108:H108)</f>
        <v>#DIV/0!</v>
      </c>
      <c r="K108" s="16" t="s">
        <v>23</v>
      </c>
      <c r="L108" s="16" t="s">
        <v>23</v>
      </c>
      <c r="M108" s="16" t="s">
        <v>23</v>
      </c>
      <c r="N108" s="16" t="s">
        <v>23</v>
      </c>
      <c r="O108" s="16" t="s">
        <v>23</v>
      </c>
      <c r="P108" s="3" t="e">
        <f t="shared" ref="P108:P110" si="248">AVERAGE(K108:O108)</f>
        <v>#DIV/0!</v>
      </c>
      <c r="Q108" s="3" t="e">
        <f>STDEV(K108:O108)</f>
        <v>#DIV/0!</v>
      </c>
      <c r="R108" s="16" t="s">
        <v>23</v>
      </c>
      <c r="S108" s="16" t="s">
        <v>23</v>
      </c>
      <c r="T108" s="16" t="s">
        <v>23</v>
      </c>
      <c r="U108" s="16" t="s">
        <v>23</v>
      </c>
      <c r="V108" s="16" t="s">
        <v>23</v>
      </c>
      <c r="W108" s="3" t="e">
        <f t="shared" ref="W108:W110" si="249">AVERAGE(R108:V108)</f>
        <v>#DIV/0!</v>
      </c>
      <c r="X108" s="3" t="e">
        <f>STDEV(R108:V108)</f>
        <v>#DIV/0!</v>
      </c>
      <c r="Y108" s="16" t="s">
        <v>23</v>
      </c>
      <c r="Z108" s="16" t="s">
        <v>23</v>
      </c>
      <c r="AA108" s="16" t="s">
        <v>23</v>
      </c>
      <c r="AB108" s="16" t="s">
        <v>23</v>
      </c>
      <c r="AC108" s="16" t="s">
        <v>23</v>
      </c>
      <c r="AD108" s="3" t="e">
        <f t="shared" ref="AD108:AD110" si="250">AVERAGE(Y108:AC108)</f>
        <v>#DIV/0!</v>
      </c>
      <c r="AE108" s="3" t="e">
        <f>STDEV(Y108:AC108)</f>
        <v>#DIV/0!</v>
      </c>
      <c r="AF108" s="16" t="s">
        <v>23</v>
      </c>
      <c r="AG108" s="16" t="s">
        <v>23</v>
      </c>
      <c r="AH108" s="16" t="s">
        <v>23</v>
      </c>
      <c r="AI108" s="16" t="s">
        <v>23</v>
      </c>
      <c r="AJ108" s="16" t="s">
        <v>23</v>
      </c>
      <c r="AK108" s="3" t="e">
        <f t="shared" ref="AK108:AK110" si="251">AVERAGE(AF108:AJ108)</f>
        <v>#DIV/0!</v>
      </c>
      <c r="AL108" s="3" t="e">
        <f>STDEV(AF108:AJ108)</f>
        <v>#DIV/0!</v>
      </c>
      <c r="AM108" s="16">
        <v>10</v>
      </c>
      <c r="AN108" s="16">
        <v>35</v>
      </c>
      <c r="AO108" s="16">
        <v>96</v>
      </c>
      <c r="AP108" s="16">
        <v>25</v>
      </c>
      <c r="AQ108" s="16">
        <v>18</v>
      </c>
      <c r="AR108" s="3">
        <f t="shared" ref="AR108:AR110" si="252">AVERAGE(AM108:AQ108)</f>
        <v>36.799999999999997</v>
      </c>
      <c r="AS108" s="3">
        <f>STDEV(AM108:AQ108)</f>
        <v>34.34676112823449</v>
      </c>
      <c r="AT108" s="16">
        <v>2</v>
      </c>
      <c r="AU108" s="16">
        <v>7</v>
      </c>
      <c r="AV108" s="16">
        <v>1</v>
      </c>
      <c r="AW108" s="16">
        <v>4</v>
      </c>
      <c r="AX108" s="16">
        <v>2</v>
      </c>
      <c r="AY108" s="3">
        <f t="shared" ref="AY108:AY110" si="253">AVERAGE(AT108:AX108)</f>
        <v>3.2</v>
      </c>
      <c r="AZ108" s="3">
        <f>STDEV(AT108:AX108)</f>
        <v>2.3874672772626644</v>
      </c>
      <c r="BA108" s="16">
        <v>0</v>
      </c>
      <c r="BB108" s="16">
        <v>0</v>
      </c>
      <c r="BC108" s="16">
        <v>0</v>
      </c>
      <c r="BD108" s="16">
        <v>0</v>
      </c>
      <c r="BE108" s="16">
        <v>1</v>
      </c>
      <c r="BF108" s="3">
        <f t="shared" ref="BF108:BF110" si="254">AVERAGE(BA108:BE108)</f>
        <v>0.2</v>
      </c>
      <c r="BG108" s="3">
        <f>STDEV(BA108:BE108)</f>
        <v>0.44721359549995793</v>
      </c>
    </row>
    <row r="109" spans="1:59" x14ac:dyDescent="0.35">
      <c r="A109" s="21" t="s">
        <v>15</v>
      </c>
      <c r="B109" s="22">
        <v>2</v>
      </c>
      <c r="D109" s="16" t="s">
        <v>23</v>
      </c>
      <c r="E109" s="16" t="s">
        <v>23</v>
      </c>
      <c r="F109" s="16" t="s">
        <v>23</v>
      </c>
      <c r="G109" s="16" t="s">
        <v>23</v>
      </c>
      <c r="H109" s="16" t="s">
        <v>23</v>
      </c>
      <c r="I109" s="3" t="e">
        <f t="shared" si="247"/>
        <v>#DIV/0!</v>
      </c>
      <c r="J109" s="3" t="e">
        <f t="shared" ref="J109:J110" si="255">STDEV(D109:H109)</f>
        <v>#DIV/0!</v>
      </c>
      <c r="K109" s="16" t="s">
        <v>23</v>
      </c>
      <c r="L109" s="16" t="s">
        <v>23</v>
      </c>
      <c r="M109" s="16" t="s">
        <v>23</v>
      </c>
      <c r="N109" s="16" t="s">
        <v>23</v>
      </c>
      <c r="O109" s="16" t="s">
        <v>23</v>
      </c>
      <c r="P109" s="3" t="e">
        <f t="shared" si="248"/>
        <v>#DIV/0!</v>
      </c>
      <c r="Q109" s="3" t="e">
        <f t="shared" ref="Q109:Q110" si="256">STDEV(K109:O109)</f>
        <v>#DIV/0!</v>
      </c>
      <c r="R109" s="16" t="s">
        <v>23</v>
      </c>
      <c r="S109" s="16" t="s">
        <v>23</v>
      </c>
      <c r="T109" s="16" t="s">
        <v>23</v>
      </c>
      <c r="U109" s="16" t="s">
        <v>23</v>
      </c>
      <c r="V109" s="16" t="s">
        <v>23</v>
      </c>
      <c r="W109" s="3" t="e">
        <f t="shared" si="249"/>
        <v>#DIV/0!</v>
      </c>
      <c r="X109" s="3" t="e">
        <f t="shared" ref="X109:X110" si="257">STDEV(R109:V109)</f>
        <v>#DIV/0!</v>
      </c>
      <c r="Y109" s="16" t="s">
        <v>23</v>
      </c>
      <c r="Z109" s="16" t="s">
        <v>23</v>
      </c>
      <c r="AA109" s="16" t="s">
        <v>23</v>
      </c>
      <c r="AB109" s="16" t="s">
        <v>23</v>
      </c>
      <c r="AC109" s="16" t="s">
        <v>23</v>
      </c>
      <c r="AD109" s="3" t="e">
        <f t="shared" si="250"/>
        <v>#DIV/0!</v>
      </c>
      <c r="AE109" s="3" t="e">
        <f t="shared" ref="AE109:AE110" si="258">STDEV(Y109:AC109)</f>
        <v>#DIV/0!</v>
      </c>
      <c r="AF109" s="16" t="s">
        <v>23</v>
      </c>
      <c r="AG109" s="16" t="s">
        <v>23</v>
      </c>
      <c r="AH109" s="16" t="s">
        <v>23</v>
      </c>
      <c r="AI109" s="16" t="s">
        <v>23</v>
      </c>
      <c r="AJ109" s="16" t="s">
        <v>23</v>
      </c>
      <c r="AK109" s="3" t="e">
        <f t="shared" si="251"/>
        <v>#DIV/0!</v>
      </c>
      <c r="AL109" s="3" t="e">
        <f t="shared" ref="AL109:AL110" si="259">STDEV(AF109:AJ109)</f>
        <v>#DIV/0!</v>
      </c>
      <c r="AM109" s="16" t="s">
        <v>23</v>
      </c>
      <c r="AN109" s="16" t="s">
        <v>23</v>
      </c>
      <c r="AO109" s="16" t="s">
        <v>23</v>
      </c>
      <c r="AP109" s="16" t="s">
        <v>23</v>
      </c>
      <c r="AQ109" s="16">
        <v>6</v>
      </c>
      <c r="AR109" s="3">
        <f t="shared" si="252"/>
        <v>6</v>
      </c>
      <c r="AS109" s="3" t="e">
        <f t="shared" ref="AS109:AS110" si="260">STDEV(AM109:AQ109)</f>
        <v>#DIV/0!</v>
      </c>
      <c r="AT109" s="16" t="s">
        <v>23</v>
      </c>
      <c r="AU109" s="16">
        <v>0</v>
      </c>
      <c r="AV109" s="16" t="s">
        <v>23</v>
      </c>
      <c r="AW109" s="16">
        <v>0</v>
      </c>
      <c r="AX109" s="16">
        <v>3</v>
      </c>
      <c r="AY109" s="3">
        <f t="shared" si="253"/>
        <v>1</v>
      </c>
      <c r="AZ109" s="3">
        <f t="shared" ref="AZ109:AZ110" si="261">STDEV(AT109:AX109)</f>
        <v>1.7320508075688772</v>
      </c>
      <c r="BA109" s="16">
        <v>0</v>
      </c>
      <c r="BB109" s="16">
        <v>0</v>
      </c>
      <c r="BC109" s="16">
        <v>0</v>
      </c>
      <c r="BD109" s="16">
        <v>1</v>
      </c>
      <c r="BE109" s="16">
        <v>0</v>
      </c>
      <c r="BF109" s="3">
        <f t="shared" si="254"/>
        <v>0.2</v>
      </c>
      <c r="BG109" s="3">
        <f t="shared" ref="BG109:BG110" si="262">STDEV(BA109:BE109)</f>
        <v>0.44721359549995793</v>
      </c>
    </row>
    <row r="110" spans="1:59" x14ac:dyDescent="0.35">
      <c r="B110" s="22">
        <v>3</v>
      </c>
      <c r="D110" s="16" t="s">
        <v>23</v>
      </c>
      <c r="E110" s="16" t="s">
        <v>23</v>
      </c>
      <c r="F110" s="16" t="s">
        <v>23</v>
      </c>
      <c r="G110" s="16" t="s">
        <v>23</v>
      </c>
      <c r="H110" s="16" t="s">
        <v>23</v>
      </c>
      <c r="I110" s="3" t="e">
        <f t="shared" si="247"/>
        <v>#DIV/0!</v>
      </c>
      <c r="J110" s="3" t="e">
        <f t="shared" si="255"/>
        <v>#DIV/0!</v>
      </c>
      <c r="K110" s="16" t="s">
        <v>23</v>
      </c>
      <c r="L110" s="16" t="s">
        <v>23</v>
      </c>
      <c r="M110" s="16" t="s">
        <v>23</v>
      </c>
      <c r="N110" s="16" t="s">
        <v>23</v>
      </c>
      <c r="O110" s="16" t="s">
        <v>23</v>
      </c>
      <c r="P110" s="3" t="e">
        <f t="shared" si="248"/>
        <v>#DIV/0!</v>
      </c>
      <c r="Q110" s="3" t="e">
        <f t="shared" si="256"/>
        <v>#DIV/0!</v>
      </c>
      <c r="R110" s="16" t="s">
        <v>23</v>
      </c>
      <c r="S110" s="16" t="s">
        <v>23</v>
      </c>
      <c r="T110" s="16" t="s">
        <v>23</v>
      </c>
      <c r="U110" s="16" t="s">
        <v>23</v>
      </c>
      <c r="V110" s="16" t="s">
        <v>23</v>
      </c>
      <c r="W110" s="3" t="e">
        <f t="shared" si="249"/>
        <v>#DIV/0!</v>
      </c>
      <c r="X110" s="3" t="e">
        <f t="shared" si="257"/>
        <v>#DIV/0!</v>
      </c>
      <c r="Y110" s="16" t="s">
        <v>23</v>
      </c>
      <c r="Z110" s="16" t="s">
        <v>23</v>
      </c>
      <c r="AA110" s="16" t="s">
        <v>23</v>
      </c>
      <c r="AB110" s="16" t="s">
        <v>23</v>
      </c>
      <c r="AC110" s="16" t="s">
        <v>23</v>
      </c>
      <c r="AD110" s="3" t="e">
        <f t="shared" si="250"/>
        <v>#DIV/0!</v>
      </c>
      <c r="AE110" s="3" t="e">
        <f t="shared" si="258"/>
        <v>#DIV/0!</v>
      </c>
      <c r="AF110" s="16">
        <v>64</v>
      </c>
      <c r="AG110" s="16">
        <v>73</v>
      </c>
      <c r="AH110" s="16">
        <v>64</v>
      </c>
      <c r="AI110" s="16">
        <v>58</v>
      </c>
      <c r="AJ110" s="16">
        <v>64</v>
      </c>
      <c r="AK110" s="3">
        <f t="shared" si="251"/>
        <v>64.599999999999994</v>
      </c>
      <c r="AL110" s="3">
        <f t="shared" si="259"/>
        <v>5.3665631459994962</v>
      </c>
      <c r="AM110" s="16">
        <v>7</v>
      </c>
      <c r="AN110" s="16">
        <v>13</v>
      </c>
      <c r="AO110" s="16">
        <v>13</v>
      </c>
      <c r="AP110" s="16">
        <v>9</v>
      </c>
      <c r="AQ110" s="16">
        <v>9</v>
      </c>
      <c r="AR110" s="3">
        <f t="shared" si="252"/>
        <v>10.199999999999999</v>
      </c>
      <c r="AS110" s="3">
        <f t="shared" si="260"/>
        <v>2.6832815729997455</v>
      </c>
      <c r="AT110" s="16">
        <v>0</v>
      </c>
      <c r="AU110" s="16">
        <v>1</v>
      </c>
      <c r="AV110" s="16">
        <v>0</v>
      </c>
      <c r="AW110" s="16">
        <v>0</v>
      </c>
      <c r="AX110" s="16">
        <v>0</v>
      </c>
      <c r="AY110" s="3">
        <f t="shared" si="253"/>
        <v>0.2</v>
      </c>
      <c r="AZ110" s="3">
        <f t="shared" si="261"/>
        <v>0.44721359549995793</v>
      </c>
      <c r="BA110" s="16">
        <v>0</v>
      </c>
      <c r="BB110" s="16">
        <v>0</v>
      </c>
      <c r="BC110" s="16">
        <v>1</v>
      </c>
      <c r="BD110" s="16">
        <v>0</v>
      </c>
      <c r="BE110" s="16">
        <v>0</v>
      </c>
      <c r="BF110" s="3">
        <f t="shared" si="254"/>
        <v>0.2</v>
      </c>
      <c r="BG110" s="3">
        <f t="shared" si="262"/>
        <v>0.44721359549995793</v>
      </c>
    </row>
    <row r="111" spans="1:59" x14ac:dyDescent="0.35">
      <c r="A111" s="24" t="s">
        <v>25</v>
      </c>
      <c r="D111" s="16"/>
      <c r="E111" s="16"/>
      <c r="F111" s="16"/>
      <c r="G111" s="16"/>
      <c r="H111" s="16"/>
      <c r="I111" s="28" t="e">
        <f>AVERAGE(I108:I110)</f>
        <v>#DIV/0!</v>
      </c>
      <c r="J111" s="28"/>
      <c r="K111" s="16"/>
      <c r="L111" s="16"/>
      <c r="M111" s="16"/>
      <c r="N111" s="16"/>
      <c r="O111" s="16"/>
      <c r="P111" s="28" t="e">
        <f>AVERAGE(P108:P110)</f>
        <v>#DIV/0!</v>
      </c>
      <c r="Q111" s="28"/>
      <c r="R111" s="16"/>
      <c r="S111" s="16"/>
      <c r="T111" s="16"/>
      <c r="U111" s="16"/>
      <c r="V111" s="16"/>
      <c r="W111" s="28" t="e">
        <f>AVERAGE(W108:W110)</f>
        <v>#DIV/0!</v>
      </c>
      <c r="X111" s="28"/>
      <c r="Y111" s="16"/>
      <c r="Z111" s="16"/>
      <c r="AA111" s="16"/>
      <c r="AB111" s="16"/>
      <c r="AC111" s="16"/>
      <c r="AD111" s="28" t="e">
        <f>AVERAGE(AD108:AD110)</f>
        <v>#DIV/0!</v>
      </c>
      <c r="AE111" s="28"/>
      <c r="AF111" s="16"/>
      <c r="AG111" s="16"/>
      <c r="AH111" s="16"/>
      <c r="AI111" s="16"/>
      <c r="AJ111" s="16"/>
      <c r="AK111" s="28">
        <f>AVERAGE(AK110)</f>
        <v>64.599999999999994</v>
      </c>
      <c r="AL111" s="28"/>
      <c r="AM111" s="16"/>
      <c r="AN111" s="16"/>
      <c r="AO111" s="16"/>
      <c r="AP111" s="16"/>
      <c r="AQ111" s="16"/>
      <c r="AR111" s="28">
        <f>AVERAGE(AR108:AR110)</f>
        <v>17.666666666666668</v>
      </c>
      <c r="AS111" s="28"/>
      <c r="AT111" s="16"/>
      <c r="AU111" s="16"/>
      <c r="AV111" s="16"/>
      <c r="AW111" s="16"/>
      <c r="AX111" s="16"/>
      <c r="AY111" s="28">
        <f>AVERAGE(AY108:AY110)</f>
        <v>1.4666666666666668</v>
      </c>
      <c r="AZ111" s="28"/>
      <c r="BA111" s="16"/>
      <c r="BB111" s="16"/>
      <c r="BC111" s="16"/>
      <c r="BD111" s="16"/>
      <c r="BE111" s="16"/>
      <c r="BF111" s="28">
        <f>AVERAGE(BF108:BF110)</f>
        <v>0.20000000000000004</v>
      </c>
      <c r="BG111" s="28"/>
    </row>
    <row r="112" spans="1:59" x14ac:dyDescent="0.35">
      <c r="A112" s="24" t="s">
        <v>26</v>
      </c>
      <c r="D112" s="16"/>
      <c r="E112" s="16"/>
      <c r="F112" s="16"/>
      <c r="G112" s="16"/>
      <c r="H112" s="16"/>
      <c r="I112" s="28" t="e">
        <f>1/3*(SUM(J108:J110))</f>
        <v>#DIV/0!</v>
      </c>
      <c r="J112" s="28"/>
      <c r="K112" s="16"/>
      <c r="L112" s="16"/>
      <c r="M112" s="16"/>
      <c r="N112" s="16"/>
      <c r="O112" s="16"/>
      <c r="P112" s="28" t="e">
        <f>SUM(Q108:Q110)</f>
        <v>#DIV/0!</v>
      </c>
      <c r="Q112" s="28"/>
      <c r="R112" s="16"/>
      <c r="S112" s="16"/>
      <c r="T112" s="16"/>
      <c r="U112" s="16"/>
      <c r="V112" s="16"/>
      <c r="W112" s="28" t="e">
        <f>SUM(X108:X110)</f>
        <v>#DIV/0!</v>
      </c>
      <c r="X112" s="28"/>
      <c r="Y112" s="16"/>
      <c r="Z112" s="16"/>
      <c r="AA112" s="16"/>
      <c r="AB112" s="16"/>
      <c r="AC112" s="16"/>
      <c r="AD112" s="28" t="e">
        <f>SUM(AE108:AE110)</f>
        <v>#DIV/0!</v>
      </c>
      <c r="AE112" s="28"/>
      <c r="AF112" s="16"/>
      <c r="AG112" s="16"/>
      <c r="AH112" s="16"/>
      <c r="AI112" s="16"/>
      <c r="AJ112" s="16"/>
      <c r="AK112" s="28">
        <f>SUM(AL110)</f>
        <v>5.3665631459994962</v>
      </c>
      <c r="AL112" s="28"/>
      <c r="AM112" s="16"/>
      <c r="AN112" s="16"/>
      <c r="AO112" s="16"/>
      <c r="AP112" s="16"/>
      <c r="AQ112" s="16"/>
      <c r="AR112" s="28">
        <f>SUM(AS108,AS110)</f>
        <v>37.030042701234237</v>
      </c>
      <c r="AS112" s="28"/>
      <c r="AT112" s="16"/>
      <c r="AU112" s="16"/>
      <c r="AV112" s="16"/>
      <c r="AW112" s="16"/>
      <c r="AX112" s="16"/>
      <c r="AY112" s="28">
        <f>SUM(AZ108:AZ109)</f>
        <v>4.119518084831542</v>
      </c>
      <c r="AZ112" s="28"/>
      <c r="BA112" s="16"/>
      <c r="BB112" s="16"/>
      <c r="BC112" s="16"/>
      <c r="BD112" s="16"/>
      <c r="BE112" s="16"/>
      <c r="BF112" s="28">
        <f>SUM(BG108:BG110)</f>
        <v>1.3416407864998738</v>
      </c>
      <c r="BG112" s="28"/>
    </row>
    <row r="113" spans="1:59" x14ac:dyDescent="0.35">
      <c r="A113" s="21" t="s">
        <v>16</v>
      </c>
      <c r="B113" s="22">
        <v>1</v>
      </c>
      <c r="D113" s="16" t="s">
        <v>23</v>
      </c>
      <c r="E113" s="16" t="s">
        <v>23</v>
      </c>
      <c r="F113" s="16" t="s">
        <v>23</v>
      </c>
      <c r="G113" s="16" t="s">
        <v>23</v>
      </c>
      <c r="H113" s="16" t="s">
        <v>23</v>
      </c>
      <c r="I113" s="3" t="e">
        <f t="shared" ref="I113:I115" si="263">AVERAGE(D113:H113)</f>
        <v>#DIV/0!</v>
      </c>
      <c r="J113" s="3" t="e">
        <f>STDEV(D113:H113)</f>
        <v>#DIV/0!</v>
      </c>
      <c r="K113" s="16" t="s">
        <v>23</v>
      </c>
      <c r="L113" s="16" t="s">
        <v>23</v>
      </c>
      <c r="M113" s="16" t="s">
        <v>23</v>
      </c>
      <c r="N113" s="16" t="s">
        <v>23</v>
      </c>
      <c r="O113" s="16" t="s">
        <v>23</v>
      </c>
      <c r="P113" s="3" t="e">
        <f t="shared" ref="P113:P115" si="264">AVERAGE(K113:O113)</f>
        <v>#DIV/0!</v>
      </c>
      <c r="Q113" s="3" t="e">
        <f>STDEV(K113:O113)</f>
        <v>#DIV/0!</v>
      </c>
      <c r="R113" s="16" t="s">
        <v>23</v>
      </c>
      <c r="S113" s="16" t="s">
        <v>23</v>
      </c>
      <c r="T113" s="16" t="s">
        <v>23</v>
      </c>
      <c r="U113" s="16" t="s">
        <v>23</v>
      </c>
      <c r="V113" s="16" t="s">
        <v>23</v>
      </c>
      <c r="W113" s="3" t="e">
        <f t="shared" ref="W113:W115" si="265">AVERAGE(R113:V113)</f>
        <v>#DIV/0!</v>
      </c>
      <c r="X113" s="3" t="e">
        <f>STDEV(R113:V113)</f>
        <v>#DIV/0!</v>
      </c>
      <c r="Y113" s="16" t="s">
        <v>23</v>
      </c>
      <c r="Z113" s="16" t="s">
        <v>23</v>
      </c>
      <c r="AA113" s="16" t="s">
        <v>23</v>
      </c>
      <c r="AB113" s="16" t="s">
        <v>23</v>
      </c>
      <c r="AC113" s="16" t="s">
        <v>23</v>
      </c>
      <c r="AD113" s="3" t="e">
        <f t="shared" ref="AD113:AD115" si="266">AVERAGE(Y113:AC113)</f>
        <v>#DIV/0!</v>
      </c>
      <c r="AE113" s="3" t="e">
        <f>STDEV(Y113:AC113)</f>
        <v>#DIV/0!</v>
      </c>
      <c r="AF113" s="16">
        <v>113</v>
      </c>
      <c r="AG113" s="16">
        <v>111</v>
      </c>
      <c r="AH113" s="16">
        <v>118</v>
      </c>
      <c r="AI113" s="16">
        <v>120</v>
      </c>
      <c r="AJ113" s="16" t="s">
        <v>23</v>
      </c>
      <c r="AK113" s="3">
        <f t="shared" ref="AK113:AK115" si="267">AVERAGE(AF113:AJ113)</f>
        <v>115.5</v>
      </c>
      <c r="AL113" s="3">
        <f>STDEV(AF113:AJ113)</f>
        <v>4.2031734043061642</v>
      </c>
      <c r="AM113" s="16">
        <v>29</v>
      </c>
      <c r="AN113" s="16">
        <v>11</v>
      </c>
      <c r="AO113" s="16">
        <v>18</v>
      </c>
      <c r="AP113" s="16">
        <v>14</v>
      </c>
      <c r="AQ113" s="16" t="s">
        <v>23</v>
      </c>
      <c r="AR113" s="3">
        <f t="shared" ref="AR113:AR115" si="268">AVERAGE(AM113:AQ113)</f>
        <v>18</v>
      </c>
      <c r="AS113" s="3">
        <f>STDEV(AM113:AQ113)</f>
        <v>7.8740078740118111</v>
      </c>
      <c r="AT113" s="16">
        <v>1</v>
      </c>
      <c r="AU113" s="16">
        <v>0</v>
      </c>
      <c r="AV113" s="16">
        <v>4</v>
      </c>
      <c r="AW113" s="16">
        <v>3</v>
      </c>
      <c r="AX113" s="16" t="s">
        <v>23</v>
      </c>
      <c r="AY113" s="3">
        <f t="shared" ref="AY113:AY115" si="269">AVERAGE(AT113:AX113)</f>
        <v>2</v>
      </c>
      <c r="AZ113" s="3">
        <f>STDEV(AT113:AX113)</f>
        <v>1.8257418583505538</v>
      </c>
      <c r="BA113" s="16">
        <v>0</v>
      </c>
      <c r="BB113" s="16">
        <v>0</v>
      </c>
      <c r="BC113" s="16">
        <v>0</v>
      </c>
      <c r="BD113" s="16">
        <v>0</v>
      </c>
      <c r="BE113" s="16">
        <v>1</v>
      </c>
      <c r="BF113" s="3">
        <f t="shared" ref="BF113:BF115" si="270">AVERAGE(BA113:BE113)</f>
        <v>0.2</v>
      </c>
      <c r="BG113" s="3">
        <f>STDEV(BA113:BE113)</f>
        <v>0.44721359549995793</v>
      </c>
    </row>
    <row r="114" spans="1:59" x14ac:dyDescent="0.35">
      <c r="B114" s="22">
        <v>2</v>
      </c>
      <c r="D114" s="16" t="s">
        <v>23</v>
      </c>
      <c r="E114" s="16" t="s">
        <v>23</v>
      </c>
      <c r="F114" s="16" t="s">
        <v>23</v>
      </c>
      <c r="G114" s="16" t="s">
        <v>23</v>
      </c>
      <c r="H114" s="16" t="s">
        <v>23</v>
      </c>
      <c r="I114" s="3" t="e">
        <f t="shared" si="263"/>
        <v>#DIV/0!</v>
      </c>
      <c r="J114" s="3" t="e">
        <f t="shared" ref="J114:J115" si="271">STDEV(D114:H114)</f>
        <v>#DIV/0!</v>
      </c>
      <c r="K114" s="16" t="s">
        <v>23</v>
      </c>
      <c r="L114" s="16" t="s">
        <v>23</v>
      </c>
      <c r="M114" s="16" t="s">
        <v>23</v>
      </c>
      <c r="N114" s="16" t="s">
        <v>23</v>
      </c>
      <c r="O114" s="16" t="s">
        <v>23</v>
      </c>
      <c r="P114" s="3" t="e">
        <f t="shared" si="264"/>
        <v>#DIV/0!</v>
      </c>
      <c r="Q114" s="3" t="e">
        <f t="shared" ref="Q114:Q115" si="272">STDEV(K114:O114)</f>
        <v>#DIV/0!</v>
      </c>
      <c r="R114" s="16" t="s">
        <v>23</v>
      </c>
      <c r="S114" s="16" t="s">
        <v>23</v>
      </c>
      <c r="T114" s="16" t="s">
        <v>23</v>
      </c>
      <c r="U114" s="16" t="s">
        <v>23</v>
      </c>
      <c r="V114" s="16" t="s">
        <v>23</v>
      </c>
      <c r="W114" s="3" t="e">
        <f t="shared" si="265"/>
        <v>#DIV/0!</v>
      </c>
      <c r="X114" s="3" t="e">
        <f t="shared" ref="X114:X115" si="273">STDEV(R114:V114)</f>
        <v>#DIV/0!</v>
      </c>
      <c r="Y114" s="16" t="s">
        <v>23</v>
      </c>
      <c r="Z114" s="16" t="s">
        <v>23</v>
      </c>
      <c r="AA114" s="16" t="s">
        <v>23</v>
      </c>
      <c r="AB114" s="16" t="s">
        <v>23</v>
      </c>
      <c r="AC114" s="16" t="s">
        <v>23</v>
      </c>
      <c r="AD114" s="3" t="e">
        <f t="shared" si="266"/>
        <v>#DIV/0!</v>
      </c>
      <c r="AE114" s="3" t="e">
        <f t="shared" ref="AE114:AE115" si="274">STDEV(Y114:AC114)</f>
        <v>#DIV/0!</v>
      </c>
      <c r="AF114" s="16" t="s">
        <v>23</v>
      </c>
      <c r="AG114" s="16" t="s">
        <v>23</v>
      </c>
      <c r="AH114" s="16" t="s">
        <v>23</v>
      </c>
      <c r="AI114" s="16" t="s">
        <v>23</v>
      </c>
      <c r="AJ114" s="16" t="s">
        <v>23</v>
      </c>
      <c r="AK114" s="3" t="e">
        <f t="shared" si="267"/>
        <v>#DIV/0!</v>
      </c>
      <c r="AL114" s="3" t="e">
        <f t="shared" ref="AL114:AL115" si="275">STDEV(AF114:AJ114)</f>
        <v>#DIV/0!</v>
      </c>
      <c r="AM114" s="16">
        <v>10</v>
      </c>
      <c r="AN114" s="16">
        <v>52</v>
      </c>
      <c r="AO114" s="16" t="s">
        <v>23</v>
      </c>
      <c r="AP114" s="16">
        <v>68</v>
      </c>
      <c r="AQ114" s="16">
        <v>14</v>
      </c>
      <c r="AR114" s="3">
        <f t="shared" si="268"/>
        <v>36</v>
      </c>
      <c r="AS114" s="3">
        <f t="shared" ref="AS114:AS115" si="276">STDEV(AM114:AQ114)</f>
        <v>28.51899951494325</v>
      </c>
      <c r="AT114" s="16">
        <v>2</v>
      </c>
      <c r="AU114" s="16">
        <v>0</v>
      </c>
      <c r="AV114" s="16">
        <v>6</v>
      </c>
      <c r="AW114" s="16">
        <v>11</v>
      </c>
      <c r="AX114" s="16">
        <v>2</v>
      </c>
      <c r="AY114" s="3">
        <f t="shared" si="269"/>
        <v>4.2</v>
      </c>
      <c r="AZ114" s="3">
        <f t="shared" ref="AZ114:AZ115" si="277">STDEV(AT114:AX114)</f>
        <v>4.3817804600413286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3">
        <f t="shared" si="270"/>
        <v>0</v>
      </c>
      <c r="BG114" s="3">
        <f t="shared" ref="BG114:BG115" si="278">STDEV(BA114:BE114)</f>
        <v>0</v>
      </c>
    </row>
    <row r="115" spans="1:59" x14ac:dyDescent="0.35">
      <c r="B115" s="22">
        <v>3</v>
      </c>
      <c r="D115" s="16" t="s">
        <v>23</v>
      </c>
      <c r="E115" s="16" t="s">
        <v>23</v>
      </c>
      <c r="F115" s="16" t="s">
        <v>23</v>
      </c>
      <c r="G115" s="16" t="s">
        <v>23</v>
      </c>
      <c r="H115" s="16" t="s">
        <v>23</v>
      </c>
      <c r="I115" s="3" t="e">
        <f t="shared" si="263"/>
        <v>#DIV/0!</v>
      </c>
      <c r="J115" s="3" t="e">
        <f t="shared" si="271"/>
        <v>#DIV/0!</v>
      </c>
      <c r="K115" s="16" t="s">
        <v>23</v>
      </c>
      <c r="L115" s="16" t="s">
        <v>23</v>
      </c>
      <c r="M115" s="16" t="s">
        <v>23</v>
      </c>
      <c r="N115" s="16" t="s">
        <v>23</v>
      </c>
      <c r="O115" s="16" t="s">
        <v>23</v>
      </c>
      <c r="P115" s="3" t="e">
        <f t="shared" si="264"/>
        <v>#DIV/0!</v>
      </c>
      <c r="Q115" s="3" t="e">
        <f t="shared" si="272"/>
        <v>#DIV/0!</v>
      </c>
      <c r="R115" s="16" t="s">
        <v>23</v>
      </c>
      <c r="S115" s="16" t="s">
        <v>23</v>
      </c>
      <c r="T115" s="16" t="s">
        <v>23</v>
      </c>
      <c r="U115" s="16" t="s">
        <v>23</v>
      </c>
      <c r="V115" s="16" t="s">
        <v>23</v>
      </c>
      <c r="W115" s="3" t="e">
        <f t="shared" si="265"/>
        <v>#DIV/0!</v>
      </c>
      <c r="X115" s="3" t="e">
        <f t="shared" si="273"/>
        <v>#DIV/0!</v>
      </c>
      <c r="Y115" s="16" t="s">
        <v>23</v>
      </c>
      <c r="Z115" s="16" t="s">
        <v>23</v>
      </c>
      <c r="AA115" s="16" t="s">
        <v>23</v>
      </c>
      <c r="AB115" s="16" t="s">
        <v>23</v>
      </c>
      <c r="AC115" s="16" t="s">
        <v>23</v>
      </c>
      <c r="AD115" s="3" t="e">
        <f t="shared" si="266"/>
        <v>#DIV/0!</v>
      </c>
      <c r="AE115" s="3" t="e">
        <f t="shared" si="274"/>
        <v>#DIV/0!</v>
      </c>
      <c r="AF115" s="16" t="s">
        <v>23</v>
      </c>
      <c r="AG115" s="16" t="s">
        <v>23</v>
      </c>
      <c r="AH115" s="16" t="s">
        <v>23</v>
      </c>
      <c r="AI115" s="16" t="s">
        <v>23</v>
      </c>
      <c r="AJ115" s="16" t="s">
        <v>23</v>
      </c>
      <c r="AK115" s="3" t="e">
        <f t="shared" si="267"/>
        <v>#DIV/0!</v>
      </c>
      <c r="AL115" s="3" t="e">
        <f t="shared" si="275"/>
        <v>#DIV/0!</v>
      </c>
      <c r="AM115" s="16">
        <v>34</v>
      </c>
      <c r="AN115" s="16" t="s">
        <v>23</v>
      </c>
      <c r="AO115" s="16" t="s">
        <v>23</v>
      </c>
      <c r="AP115" s="16" t="s">
        <v>23</v>
      </c>
      <c r="AQ115" s="16">
        <v>33</v>
      </c>
      <c r="AR115" s="3">
        <f t="shared" si="268"/>
        <v>33.5</v>
      </c>
      <c r="AS115" s="3">
        <f t="shared" si="276"/>
        <v>0.70710678118654757</v>
      </c>
      <c r="AT115" s="16">
        <v>0</v>
      </c>
      <c r="AU115" s="16" t="s">
        <v>23</v>
      </c>
      <c r="AV115" s="16">
        <v>2</v>
      </c>
      <c r="AW115" s="16">
        <v>2</v>
      </c>
      <c r="AX115" s="16">
        <v>2</v>
      </c>
      <c r="AY115" s="3">
        <f t="shared" si="269"/>
        <v>1.5</v>
      </c>
      <c r="AZ115" s="3">
        <f t="shared" si="277"/>
        <v>1</v>
      </c>
      <c r="BA115" s="16">
        <v>0</v>
      </c>
      <c r="BB115" s="16">
        <v>0</v>
      </c>
      <c r="BC115" s="16">
        <v>0</v>
      </c>
      <c r="BD115" s="16">
        <v>0</v>
      </c>
      <c r="BE115" s="16">
        <v>4</v>
      </c>
      <c r="BF115" s="3">
        <f t="shared" si="270"/>
        <v>0.8</v>
      </c>
      <c r="BG115" s="3">
        <f t="shared" si="278"/>
        <v>1.7888543819998317</v>
      </c>
    </row>
    <row r="116" spans="1:59" x14ac:dyDescent="0.35">
      <c r="A116" s="24" t="s">
        <v>25</v>
      </c>
      <c r="D116" s="16"/>
      <c r="E116" s="16"/>
      <c r="F116" s="16"/>
      <c r="G116" s="16"/>
      <c r="H116" s="16"/>
      <c r="I116" s="28" t="e">
        <f>AVERAGE(I113:I115)</f>
        <v>#DIV/0!</v>
      </c>
      <c r="J116" s="28"/>
      <c r="K116" s="16"/>
      <c r="L116" s="16"/>
      <c r="M116" s="16"/>
      <c r="N116" s="16"/>
      <c r="O116" s="16"/>
      <c r="P116" s="28" t="e">
        <f>AVERAGE(P113:P115)</f>
        <v>#DIV/0!</v>
      </c>
      <c r="Q116" s="28"/>
      <c r="R116" s="16"/>
      <c r="S116" s="16"/>
      <c r="T116" s="16"/>
      <c r="U116" s="16"/>
      <c r="V116" s="16"/>
      <c r="W116" s="28" t="e">
        <f>AVERAGE(W113:W115)</f>
        <v>#DIV/0!</v>
      </c>
      <c r="X116" s="28"/>
      <c r="Y116" s="16"/>
      <c r="Z116" s="16"/>
      <c r="AA116" s="16"/>
      <c r="AB116" s="16"/>
      <c r="AC116" s="16"/>
      <c r="AD116" s="28" t="e">
        <f>AVERAGE(AD113:AD115)</f>
        <v>#DIV/0!</v>
      </c>
      <c r="AE116" s="28"/>
      <c r="AF116" s="16"/>
      <c r="AG116" s="16"/>
      <c r="AH116" s="16"/>
      <c r="AI116" s="16"/>
      <c r="AJ116" s="16"/>
      <c r="AK116" s="28">
        <f>AVERAGE(AK113)</f>
        <v>115.5</v>
      </c>
      <c r="AL116" s="28"/>
      <c r="AM116" s="16"/>
      <c r="AN116" s="16"/>
      <c r="AO116" s="16"/>
      <c r="AP116" s="16"/>
      <c r="AQ116" s="16"/>
      <c r="AR116" s="28">
        <f>AVERAGE(AR113,AR115)</f>
        <v>25.75</v>
      </c>
      <c r="AS116" s="28"/>
      <c r="AT116" s="16"/>
      <c r="AU116" s="16"/>
      <c r="AV116" s="16"/>
      <c r="AW116" s="16"/>
      <c r="AX116" s="16"/>
      <c r="AY116" s="28">
        <f>AVERAGE(AY113,AY115)</f>
        <v>1.75</v>
      </c>
      <c r="AZ116" s="28"/>
      <c r="BA116" s="16"/>
      <c r="BB116" s="16"/>
      <c r="BC116" s="16"/>
      <c r="BD116" s="16"/>
      <c r="BE116" s="16"/>
      <c r="BF116" s="28">
        <f>AVERAGE(BF113,BF115)</f>
        <v>0.5</v>
      </c>
      <c r="BG116" s="28"/>
    </row>
    <row r="117" spans="1:59" x14ac:dyDescent="0.35">
      <c r="A117" s="24" t="s">
        <v>26</v>
      </c>
      <c r="D117" s="16"/>
      <c r="E117" s="16"/>
      <c r="F117" s="16"/>
      <c r="G117" s="16"/>
      <c r="H117" s="16"/>
      <c r="I117" s="28" t="e">
        <f>1/3*(SUM(J113:J115))</f>
        <v>#DIV/0!</v>
      </c>
      <c r="J117" s="28"/>
      <c r="K117" s="16"/>
      <c r="L117" s="16"/>
      <c r="M117" s="16"/>
      <c r="N117" s="16"/>
      <c r="O117" s="16"/>
      <c r="P117" s="28" t="e">
        <f>SUM(Q113:Q115)</f>
        <v>#DIV/0!</v>
      </c>
      <c r="Q117" s="28"/>
      <c r="R117" s="16"/>
      <c r="S117" s="16"/>
      <c r="T117" s="16"/>
      <c r="U117" s="16"/>
      <c r="V117" s="16"/>
      <c r="W117" s="28" t="e">
        <f>SUM(X113:X115)</f>
        <v>#DIV/0!</v>
      </c>
      <c r="X117" s="28"/>
      <c r="Y117" s="16"/>
      <c r="Z117" s="16"/>
      <c r="AA117" s="16"/>
      <c r="AB117" s="16"/>
      <c r="AC117" s="16"/>
      <c r="AD117" s="28" t="e">
        <f>SUM(AE113:AE115)</f>
        <v>#DIV/0!</v>
      </c>
      <c r="AE117" s="28"/>
      <c r="AF117" s="16"/>
      <c r="AG117" s="16"/>
      <c r="AH117" s="16"/>
      <c r="AI117" s="16"/>
      <c r="AJ117" s="16"/>
      <c r="AK117" s="28">
        <f>SUM(AL113)</f>
        <v>4.2031734043061642</v>
      </c>
      <c r="AL117" s="28"/>
      <c r="AM117" s="16"/>
      <c r="AN117" s="16"/>
      <c r="AO117" s="16"/>
      <c r="AP117" s="16"/>
      <c r="AQ117" s="16"/>
      <c r="AR117" s="28">
        <f>SUM(AS113:AS114)</f>
        <v>36.393007388955063</v>
      </c>
      <c r="AS117" s="28"/>
      <c r="AT117" s="16"/>
      <c r="AU117" s="16"/>
      <c r="AV117" s="16"/>
      <c r="AW117" s="16"/>
      <c r="AX117" s="16"/>
      <c r="AY117" s="28">
        <f>SUM(AZ113:AZ114)</f>
        <v>6.2075223183918826</v>
      </c>
      <c r="AZ117" s="28"/>
      <c r="BA117" s="16"/>
      <c r="BB117" s="16"/>
      <c r="BC117" s="16"/>
      <c r="BD117" s="16"/>
      <c r="BE117" s="16"/>
      <c r="BF117" s="28">
        <f>SUM(BG113:BG115)</f>
        <v>2.2360679774997898</v>
      </c>
      <c r="BG117" s="28"/>
    </row>
    <row r="118" spans="1:59" x14ac:dyDescent="0.35">
      <c r="A118" s="21" t="s">
        <v>13</v>
      </c>
      <c r="B118" s="22">
        <v>1</v>
      </c>
      <c r="D118" s="16" t="s">
        <v>23</v>
      </c>
      <c r="E118" s="16" t="s">
        <v>23</v>
      </c>
      <c r="F118" s="16" t="s">
        <v>23</v>
      </c>
      <c r="G118" s="16" t="s">
        <v>23</v>
      </c>
      <c r="H118" s="16" t="s">
        <v>23</v>
      </c>
      <c r="I118" s="3" t="e">
        <f t="shared" ref="I118:I120" si="279">AVERAGE(D118:H118)</f>
        <v>#DIV/0!</v>
      </c>
      <c r="J118" s="3" t="e">
        <f>STDEV(D118:H118)</f>
        <v>#DIV/0!</v>
      </c>
      <c r="K118" s="16" t="s">
        <v>23</v>
      </c>
      <c r="L118" s="16" t="s">
        <v>23</v>
      </c>
      <c r="M118" s="16" t="s">
        <v>23</v>
      </c>
      <c r="N118" s="16" t="s">
        <v>23</v>
      </c>
      <c r="O118" s="16" t="s">
        <v>23</v>
      </c>
      <c r="P118" s="3" t="e">
        <f t="shared" ref="P118:P120" si="280">AVERAGE(K118:O118)</f>
        <v>#DIV/0!</v>
      </c>
      <c r="Q118" s="3" t="e">
        <f>STDEV(K118:O118)</f>
        <v>#DIV/0!</v>
      </c>
      <c r="R118" s="16" t="s">
        <v>23</v>
      </c>
      <c r="S118" s="16" t="s">
        <v>23</v>
      </c>
      <c r="T118" s="16" t="s">
        <v>23</v>
      </c>
      <c r="U118" s="16" t="s">
        <v>23</v>
      </c>
      <c r="V118" s="16" t="s">
        <v>23</v>
      </c>
      <c r="W118" s="3" t="e">
        <f t="shared" ref="W118:W120" si="281">AVERAGE(R118:V118)</f>
        <v>#DIV/0!</v>
      </c>
      <c r="X118" s="3" t="e">
        <f>STDEV(R118:V118)</f>
        <v>#DIV/0!</v>
      </c>
      <c r="Y118" s="16" t="s">
        <v>23</v>
      </c>
      <c r="Z118" s="16" t="s">
        <v>23</v>
      </c>
      <c r="AA118" s="16" t="s">
        <v>23</v>
      </c>
      <c r="AB118" s="16" t="s">
        <v>23</v>
      </c>
      <c r="AC118" s="16" t="s">
        <v>23</v>
      </c>
      <c r="AD118" s="3" t="e">
        <f t="shared" ref="AD118:AD119" si="282">AVERAGE(Y118:AC118)</f>
        <v>#DIV/0!</v>
      </c>
      <c r="AE118" s="3" t="e">
        <f>STDEV(Y118:AC118)</f>
        <v>#DIV/0!</v>
      </c>
      <c r="AF118" s="16">
        <v>22</v>
      </c>
      <c r="AG118" s="16">
        <v>18</v>
      </c>
      <c r="AH118" s="16">
        <v>25</v>
      </c>
      <c r="AI118" s="16">
        <v>30</v>
      </c>
      <c r="AJ118" s="16">
        <v>19</v>
      </c>
      <c r="AK118" s="3">
        <f t="shared" ref="AK118:AK119" si="283">AVERAGE(AF118:AJ118)</f>
        <v>22.8</v>
      </c>
      <c r="AL118" s="3">
        <f>STDEV(AF118:AJ118)</f>
        <v>4.8682645778552391</v>
      </c>
      <c r="AM118" s="16">
        <v>3</v>
      </c>
      <c r="AN118" s="16">
        <v>2</v>
      </c>
      <c r="AO118" s="16">
        <v>3</v>
      </c>
      <c r="AP118" s="16">
        <v>3</v>
      </c>
      <c r="AQ118" s="16">
        <v>3</v>
      </c>
      <c r="AR118" s="3">
        <f t="shared" ref="AR118:AR119" si="284">AVERAGE(AM118:AQ118)</f>
        <v>2.8</v>
      </c>
      <c r="AS118" s="3">
        <f>STDEV(AM118:AQ118)</f>
        <v>0.44721359549995715</v>
      </c>
      <c r="AT118" s="16">
        <v>1</v>
      </c>
      <c r="AU118" s="16">
        <v>0</v>
      </c>
      <c r="AV118" s="16">
        <v>1</v>
      </c>
      <c r="AW118" s="16">
        <v>0</v>
      </c>
      <c r="AX118" s="16">
        <v>1</v>
      </c>
      <c r="AY118" s="3">
        <f t="shared" ref="AY118:AY119" si="285">AVERAGE(AT118:AX118)</f>
        <v>0.6</v>
      </c>
      <c r="AZ118" s="3">
        <f>STDEV(AT118:AX118)</f>
        <v>0.54772255750516607</v>
      </c>
      <c r="BA118" s="16">
        <v>0</v>
      </c>
      <c r="BB118" s="16">
        <v>0</v>
      </c>
      <c r="BC118" s="16">
        <v>1</v>
      </c>
      <c r="BD118" s="16">
        <v>0</v>
      </c>
      <c r="BE118" s="16">
        <v>0</v>
      </c>
      <c r="BF118" s="3">
        <f t="shared" ref="BF118:BF119" si="286">AVERAGE(BA118:BE118)</f>
        <v>0.2</v>
      </c>
      <c r="BG118" s="3">
        <f>STDEV(BA118:BE118)</f>
        <v>0.44721359549995793</v>
      </c>
    </row>
    <row r="119" spans="1:59" x14ac:dyDescent="0.35">
      <c r="A119" s="21" t="s">
        <v>15</v>
      </c>
      <c r="B119" s="22">
        <v>2</v>
      </c>
      <c r="D119" s="16" t="s">
        <v>23</v>
      </c>
      <c r="E119" s="16" t="s">
        <v>23</v>
      </c>
      <c r="F119" s="16" t="s">
        <v>23</v>
      </c>
      <c r="G119" s="16" t="s">
        <v>23</v>
      </c>
      <c r="H119" s="16" t="s">
        <v>23</v>
      </c>
      <c r="I119" s="3" t="e">
        <f t="shared" si="279"/>
        <v>#DIV/0!</v>
      </c>
      <c r="J119" s="3" t="e">
        <f t="shared" ref="J119:J120" si="287">STDEV(D119:H119)</f>
        <v>#DIV/0!</v>
      </c>
      <c r="K119" s="16" t="s">
        <v>23</v>
      </c>
      <c r="L119" s="16" t="s">
        <v>23</v>
      </c>
      <c r="M119" s="16" t="s">
        <v>23</v>
      </c>
      <c r="N119" s="16" t="s">
        <v>23</v>
      </c>
      <c r="O119" s="16" t="s">
        <v>23</v>
      </c>
      <c r="P119" s="3" t="e">
        <f t="shared" si="280"/>
        <v>#DIV/0!</v>
      </c>
      <c r="Q119" s="3" t="e">
        <f t="shared" ref="Q119:Q120" si="288">STDEV(K119:O119)</f>
        <v>#DIV/0!</v>
      </c>
      <c r="R119" s="16" t="s">
        <v>23</v>
      </c>
      <c r="S119" s="16" t="s">
        <v>23</v>
      </c>
      <c r="T119" s="16" t="s">
        <v>23</v>
      </c>
      <c r="U119" s="16" t="s">
        <v>23</v>
      </c>
      <c r="V119" s="16" t="s">
        <v>23</v>
      </c>
      <c r="W119" s="3" t="e">
        <f t="shared" si="281"/>
        <v>#DIV/0!</v>
      </c>
      <c r="X119" s="3" t="e">
        <f t="shared" ref="X119:X120" si="289">STDEV(R119:V119)</f>
        <v>#DIV/0!</v>
      </c>
      <c r="Y119" s="16" t="s">
        <v>23</v>
      </c>
      <c r="Z119" s="16" t="s">
        <v>23</v>
      </c>
      <c r="AA119" s="16" t="s">
        <v>23</v>
      </c>
      <c r="AB119" s="16" t="s">
        <v>23</v>
      </c>
      <c r="AC119" s="16" t="s">
        <v>23</v>
      </c>
      <c r="AD119" s="3" t="e">
        <f t="shared" si="282"/>
        <v>#DIV/0!</v>
      </c>
      <c r="AE119" s="3" t="e">
        <f t="shared" ref="AE119:AE120" si="290">STDEV(Y119:AC119)</f>
        <v>#DIV/0!</v>
      </c>
      <c r="AF119" s="16">
        <v>39</v>
      </c>
      <c r="AG119" s="16">
        <v>35</v>
      </c>
      <c r="AH119" s="16">
        <v>46</v>
      </c>
      <c r="AI119" s="16">
        <v>38</v>
      </c>
      <c r="AJ119" s="16">
        <v>39</v>
      </c>
      <c r="AK119" s="3">
        <f t="shared" si="283"/>
        <v>39.4</v>
      </c>
      <c r="AL119" s="3">
        <f t="shared" ref="AL119:AL120" si="291">STDEV(AF119:AJ119)</f>
        <v>4.0373258476372698</v>
      </c>
      <c r="AM119" s="16">
        <v>7</v>
      </c>
      <c r="AN119" s="16">
        <v>4</v>
      </c>
      <c r="AO119" s="16">
        <v>2</v>
      </c>
      <c r="AP119" s="16">
        <v>4</v>
      </c>
      <c r="AQ119" s="16">
        <v>3</v>
      </c>
      <c r="AR119" s="3">
        <f t="shared" si="284"/>
        <v>4</v>
      </c>
      <c r="AS119" s="3">
        <f t="shared" ref="AS119:AS120" si="292">STDEV(AM119:AQ119)</f>
        <v>1.8708286933869707</v>
      </c>
      <c r="AT119" s="16">
        <v>1</v>
      </c>
      <c r="AU119" s="16">
        <v>1</v>
      </c>
      <c r="AV119" s="16">
        <v>0</v>
      </c>
      <c r="AW119" s="16">
        <v>2</v>
      </c>
      <c r="AX119" s="16">
        <v>0</v>
      </c>
      <c r="AY119" s="3">
        <f t="shared" si="285"/>
        <v>0.8</v>
      </c>
      <c r="AZ119" s="3">
        <f t="shared" ref="AZ119:AZ120" si="293">STDEV(AT119:AX119)</f>
        <v>0.83666002653407556</v>
      </c>
      <c r="BA119" s="16">
        <v>0</v>
      </c>
      <c r="BB119" s="16">
        <v>1</v>
      </c>
      <c r="BC119" s="16">
        <v>0</v>
      </c>
      <c r="BD119" s="16">
        <v>0</v>
      </c>
      <c r="BE119" s="16">
        <v>0</v>
      </c>
      <c r="BF119" s="3">
        <f t="shared" si="286"/>
        <v>0.2</v>
      </c>
      <c r="BG119" s="3">
        <f t="shared" ref="BG119:BG120" si="294">STDEV(BA119:BE119)</f>
        <v>0.44721359549995793</v>
      </c>
    </row>
    <row r="120" spans="1:59" x14ac:dyDescent="0.35">
      <c r="B120" s="22">
        <v>3</v>
      </c>
      <c r="D120" s="16" t="s">
        <v>23</v>
      </c>
      <c r="E120" s="16" t="s">
        <v>23</v>
      </c>
      <c r="F120" s="16" t="s">
        <v>23</v>
      </c>
      <c r="G120" s="16" t="s">
        <v>23</v>
      </c>
      <c r="H120" s="16" t="s">
        <v>23</v>
      </c>
      <c r="I120" s="3" t="e">
        <f t="shared" si="279"/>
        <v>#DIV/0!</v>
      </c>
      <c r="J120" s="3" t="e">
        <f t="shared" si="287"/>
        <v>#DIV/0!</v>
      </c>
      <c r="K120" s="16" t="s">
        <v>23</v>
      </c>
      <c r="L120" s="16" t="s">
        <v>23</v>
      </c>
      <c r="M120" s="16" t="s">
        <v>23</v>
      </c>
      <c r="N120" s="16" t="s">
        <v>23</v>
      </c>
      <c r="O120" s="16" t="s">
        <v>23</v>
      </c>
      <c r="P120" s="3" t="e">
        <f t="shared" si="280"/>
        <v>#DIV/0!</v>
      </c>
      <c r="Q120" s="3" t="e">
        <f t="shared" si="288"/>
        <v>#DIV/0!</v>
      </c>
      <c r="R120" s="16" t="s">
        <v>23</v>
      </c>
      <c r="S120" s="16" t="s">
        <v>23</v>
      </c>
      <c r="T120" s="16" t="s">
        <v>23</v>
      </c>
      <c r="U120" s="16" t="s">
        <v>23</v>
      </c>
      <c r="V120" s="16" t="s">
        <v>23</v>
      </c>
      <c r="W120" s="3" t="e">
        <f t="shared" si="281"/>
        <v>#DIV/0!</v>
      </c>
      <c r="X120" s="3" t="e">
        <f t="shared" si="289"/>
        <v>#DIV/0!</v>
      </c>
      <c r="Y120" s="16" t="s">
        <v>23</v>
      </c>
      <c r="Z120" s="16" t="s">
        <v>23</v>
      </c>
      <c r="AA120" s="16" t="s">
        <v>23</v>
      </c>
      <c r="AB120" s="16" t="s">
        <v>23</v>
      </c>
      <c r="AC120" s="16" t="s">
        <v>23</v>
      </c>
      <c r="AD120" s="3" t="e">
        <f>AVERAGE(Y120:AC120)</f>
        <v>#DIV/0!</v>
      </c>
      <c r="AE120" s="3" t="e">
        <f t="shared" si="290"/>
        <v>#DIV/0!</v>
      </c>
      <c r="AF120" s="16">
        <v>26</v>
      </c>
      <c r="AG120" s="16">
        <v>34</v>
      </c>
      <c r="AH120" s="16">
        <v>41</v>
      </c>
      <c r="AI120" s="16">
        <v>43</v>
      </c>
      <c r="AJ120" s="16">
        <v>36</v>
      </c>
      <c r="AK120" s="3">
        <f>AVERAGE(AF120:AJ120)</f>
        <v>36</v>
      </c>
      <c r="AL120" s="3">
        <f t="shared" si="291"/>
        <v>6.6708320320631671</v>
      </c>
      <c r="AM120" s="16">
        <v>2</v>
      </c>
      <c r="AN120" s="16">
        <v>0</v>
      </c>
      <c r="AO120" s="16" t="s">
        <v>23</v>
      </c>
      <c r="AP120" s="16">
        <v>22</v>
      </c>
      <c r="AQ120" s="16">
        <v>1</v>
      </c>
      <c r="AR120" s="3">
        <f>AVERAGE(AM120:AQ120)</f>
        <v>6.25</v>
      </c>
      <c r="AS120" s="3">
        <f t="shared" si="292"/>
        <v>10.531698185319719</v>
      </c>
      <c r="AT120" s="16">
        <v>0</v>
      </c>
      <c r="AU120" s="16">
        <v>0</v>
      </c>
      <c r="AV120" s="16">
        <v>0</v>
      </c>
      <c r="AW120" s="16">
        <v>1</v>
      </c>
      <c r="AX120" s="16">
        <v>1</v>
      </c>
      <c r="AY120" s="3">
        <f>AVERAGE(AT120:AX120)</f>
        <v>0.4</v>
      </c>
      <c r="AZ120" s="3">
        <f t="shared" si="293"/>
        <v>0.54772255750516607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3">
        <f>AVERAGE(BA120:BE120)</f>
        <v>0</v>
      </c>
      <c r="BG120" s="3">
        <f t="shared" si="294"/>
        <v>0</v>
      </c>
    </row>
    <row r="121" spans="1:59" x14ac:dyDescent="0.35">
      <c r="A121" s="24" t="s">
        <v>25</v>
      </c>
      <c r="D121" s="16"/>
      <c r="E121" s="16"/>
      <c r="F121" s="16"/>
      <c r="G121" s="16"/>
      <c r="H121" s="16"/>
      <c r="I121" s="28" t="e">
        <f>AVERAGE(I118:I120)</f>
        <v>#DIV/0!</v>
      </c>
      <c r="J121" s="28"/>
      <c r="K121" s="16"/>
      <c r="L121" s="16"/>
      <c r="M121" s="16"/>
      <c r="N121" s="16"/>
      <c r="O121" s="16"/>
      <c r="P121" s="28" t="e">
        <f>AVERAGE(P118:P120)</f>
        <v>#DIV/0!</v>
      </c>
      <c r="Q121" s="28"/>
      <c r="R121" s="16"/>
      <c r="S121" s="16"/>
      <c r="T121" s="16"/>
      <c r="U121" s="16"/>
      <c r="V121" s="16"/>
      <c r="W121" s="28" t="e">
        <f>AVERAGE(W118:W120)</f>
        <v>#DIV/0!</v>
      </c>
      <c r="X121" s="28"/>
      <c r="Y121" s="16"/>
      <c r="Z121" s="16"/>
      <c r="AA121" s="16"/>
      <c r="AB121" s="16"/>
      <c r="AC121" s="16"/>
      <c r="AD121" s="28" t="e">
        <f>AVERAGE(AD118:AD120)</f>
        <v>#DIV/0!</v>
      </c>
      <c r="AE121" s="28"/>
      <c r="AF121" s="16"/>
      <c r="AG121" s="16"/>
      <c r="AH121" s="16"/>
      <c r="AI121" s="16"/>
      <c r="AJ121" s="16"/>
      <c r="AK121" s="28">
        <f>AVERAGE(AK118)</f>
        <v>22.8</v>
      </c>
      <c r="AL121" s="28"/>
      <c r="AM121" s="16"/>
      <c r="AN121" s="16"/>
      <c r="AO121" s="16"/>
      <c r="AP121" s="16"/>
      <c r="AQ121" s="16"/>
      <c r="AR121" s="28">
        <f>AVERAGE(AR118:AR120)</f>
        <v>4.3500000000000005</v>
      </c>
      <c r="AS121" s="28"/>
      <c r="AT121" s="16"/>
      <c r="AU121" s="16"/>
      <c r="AV121" s="16"/>
      <c r="AW121" s="16"/>
      <c r="AX121" s="16"/>
      <c r="AY121" s="28">
        <f>AVERAGE(AY118:AY120)</f>
        <v>0.6</v>
      </c>
      <c r="AZ121" s="28"/>
      <c r="BA121" s="16"/>
      <c r="BB121" s="16"/>
      <c r="BC121" s="16"/>
      <c r="BD121" s="16"/>
      <c r="BE121" s="16"/>
      <c r="BF121" s="28">
        <f>AVERAGE(BF118:BF120)</f>
        <v>0.13333333333333333</v>
      </c>
      <c r="BG121" s="28"/>
    </row>
    <row r="122" spans="1:59" x14ac:dyDescent="0.35">
      <c r="A122" s="24" t="s">
        <v>26</v>
      </c>
      <c r="D122" s="16"/>
      <c r="E122" s="16"/>
      <c r="F122" s="16"/>
      <c r="G122" s="16"/>
      <c r="H122" s="16"/>
      <c r="I122" s="28" t="e">
        <f>1/3*(SUM(J118:J120))</f>
        <v>#DIV/0!</v>
      </c>
      <c r="J122" s="28"/>
      <c r="K122" s="16"/>
      <c r="L122" s="16"/>
      <c r="M122" s="16"/>
      <c r="N122" s="16"/>
      <c r="O122" s="16"/>
      <c r="P122" s="28" t="e">
        <f>SUM(Q118:Q120)</f>
        <v>#DIV/0!</v>
      </c>
      <c r="Q122" s="28"/>
      <c r="R122" s="16"/>
      <c r="S122" s="16"/>
      <c r="T122" s="16"/>
      <c r="U122" s="16"/>
      <c r="V122" s="16"/>
      <c r="W122" s="28" t="e">
        <f>SUM(X118:X120)</f>
        <v>#DIV/0!</v>
      </c>
      <c r="X122" s="28"/>
      <c r="Y122" s="16"/>
      <c r="Z122" s="16"/>
      <c r="AA122" s="16"/>
      <c r="AB122" s="16"/>
      <c r="AC122" s="16"/>
      <c r="AD122" s="28" t="e">
        <f>SUM(AE118:AE120)</f>
        <v>#DIV/0!</v>
      </c>
      <c r="AE122" s="28"/>
      <c r="AF122" s="16"/>
      <c r="AG122" s="16"/>
      <c r="AH122" s="16"/>
      <c r="AI122" s="16"/>
      <c r="AJ122" s="16"/>
      <c r="AK122" s="28">
        <f>SUM(AL118:AL120)</f>
        <v>15.576422457555676</v>
      </c>
      <c r="AL122" s="28"/>
      <c r="AM122" s="16"/>
      <c r="AN122" s="16"/>
      <c r="AO122" s="16"/>
      <c r="AP122" s="16"/>
      <c r="AQ122" s="16"/>
      <c r="AR122" s="28">
        <f>SUM(AS118:AS119)</f>
        <v>2.3180422888869279</v>
      </c>
      <c r="AS122" s="28"/>
      <c r="AT122" s="16"/>
      <c r="AU122" s="16"/>
      <c r="AV122" s="16"/>
      <c r="AW122" s="16"/>
      <c r="AX122" s="16"/>
      <c r="AY122" s="28">
        <f>SUM(AZ118:AZ119)</f>
        <v>1.3843825840392416</v>
      </c>
      <c r="AZ122" s="28"/>
      <c r="BA122" s="16"/>
      <c r="BB122" s="16"/>
      <c r="BC122" s="16"/>
      <c r="BD122" s="16"/>
      <c r="BE122" s="16"/>
      <c r="BF122" s="28">
        <f>SUM(BG118:BG120)</f>
        <v>0.89442719099991586</v>
      </c>
      <c r="BG122" s="28"/>
    </row>
    <row r="123" spans="1:59" x14ac:dyDescent="0.35">
      <c r="A123" s="21" t="s">
        <v>16</v>
      </c>
      <c r="B123" s="22">
        <v>1</v>
      </c>
      <c r="D123" s="16" t="s">
        <v>23</v>
      </c>
      <c r="E123" s="16" t="s">
        <v>23</v>
      </c>
      <c r="F123" s="16" t="s">
        <v>23</v>
      </c>
      <c r="G123" s="16" t="s">
        <v>23</v>
      </c>
      <c r="H123" s="16" t="s">
        <v>23</v>
      </c>
      <c r="I123" s="3" t="e">
        <f t="shared" ref="I123:I125" si="295">AVERAGE(D123:H123)</f>
        <v>#DIV/0!</v>
      </c>
      <c r="J123" s="3" t="e">
        <f>STDEV(D123:H123)</f>
        <v>#DIV/0!</v>
      </c>
      <c r="K123" s="16" t="s">
        <v>23</v>
      </c>
      <c r="L123" s="16" t="s">
        <v>23</v>
      </c>
      <c r="M123" s="16" t="s">
        <v>23</v>
      </c>
      <c r="N123" s="16" t="s">
        <v>23</v>
      </c>
      <c r="O123" s="16" t="s">
        <v>23</v>
      </c>
      <c r="P123" s="3" t="e">
        <f t="shared" ref="P123:P125" si="296">AVERAGE(K123:O123)</f>
        <v>#DIV/0!</v>
      </c>
      <c r="Q123" s="3" t="e">
        <f>STDEV(K123:O123)</f>
        <v>#DIV/0!</v>
      </c>
      <c r="R123" s="16" t="s">
        <v>23</v>
      </c>
      <c r="S123" s="16" t="s">
        <v>23</v>
      </c>
      <c r="T123" s="16" t="s">
        <v>23</v>
      </c>
      <c r="U123" s="16" t="s">
        <v>23</v>
      </c>
      <c r="V123" s="16" t="s">
        <v>23</v>
      </c>
      <c r="W123" s="3" t="e">
        <f t="shared" ref="W123:W125" si="297">AVERAGE(R123:V123)</f>
        <v>#DIV/0!</v>
      </c>
      <c r="X123" s="3" t="e">
        <f>STDEV(R123:V123)</f>
        <v>#DIV/0!</v>
      </c>
      <c r="Y123" s="16" t="s">
        <v>23</v>
      </c>
      <c r="Z123" s="16" t="s">
        <v>23</v>
      </c>
      <c r="AA123" s="16" t="s">
        <v>23</v>
      </c>
      <c r="AB123" s="16" t="s">
        <v>23</v>
      </c>
      <c r="AC123" s="16" t="s">
        <v>23</v>
      </c>
      <c r="AD123" s="3" t="e">
        <f t="shared" ref="AD123:AD125" si="298">AVERAGE(Y123:AC123)</f>
        <v>#DIV/0!</v>
      </c>
      <c r="AE123" s="3" t="e">
        <f>STDEV(Y123:AC123)</f>
        <v>#DIV/0!</v>
      </c>
      <c r="AF123" s="16">
        <v>88</v>
      </c>
      <c r="AG123" s="16">
        <v>105</v>
      </c>
      <c r="AH123" s="16">
        <v>107</v>
      </c>
      <c r="AI123" s="16">
        <v>85</v>
      </c>
      <c r="AJ123" s="16">
        <v>90</v>
      </c>
      <c r="AK123" s="3">
        <f>AVERAGE(AF123:AJ123)</f>
        <v>95</v>
      </c>
      <c r="AL123" s="3">
        <f>STDEV(AF123:AJ123)</f>
        <v>10.222524150130436</v>
      </c>
      <c r="AM123" s="16">
        <v>10</v>
      </c>
      <c r="AN123" s="16">
        <v>17</v>
      </c>
      <c r="AO123" s="16">
        <v>19</v>
      </c>
      <c r="AP123" s="16">
        <v>12</v>
      </c>
      <c r="AQ123" s="16">
        <v>11</v>
      </c>
      <c r="AR123" s="3">
        <f t="shared" ref="AR123:AR125" si="299">AVERAGE(AM123:AQ123)</f>
        <v>13.8</v>
      </c>
      <c r="AS123" s="3">
        <f>STDEV(AM123:AQ123)</f>
        <v>3.9623225512317886</v>
      </c>
      <c r="AT123" s="16">
        <v>0</v>
      </c>
      <c r="AU123" s="16">
        <v>1</v>
      </c>
      <c r="AV123" s="16">
        <v>0</v>
      </c>
      <c r="AW123" s="16">
        <v>2</v>
      </c>
      <c r="AX123" s="16">
        <v>0</v>
      </c>
      <c r="AY123" s="3">
        <f t="shared" ref="AY123:AY125" si="300">AVERAGE(AT123:AX123)</f>
        <v>0.6</v>
      </c>
      <c r="AZ123" s="3">
        <f>STDEV(AT123:AX123)</f>
        <v>0.89442719099991586</v>
      </c>
      <c r="BA123" s="16">
        <v>0</v>
      </c>
      <c r="BB123" s="16">
        <v>0</v>
      </c>
      <c r="BC123" s="16">
        <v>0</v>
      </c>
      <c r="BD123" s="16">
        <v>0</v>
      </c>
      <c r="BE123" s="16">
        <v>1</v>
      </c>
      <c r="BF123" s="3">
        <f t="shared" ref="BF123:BF125" si="301">AVERAGE(BA123:BE123)</f>
        <v>0.2</v>
      </c>
      <c r="BG123" s="3">
        <f>STDEV(BA123:BE123)</f>
        <v>0.44721359549995793</v>
      </c>
    </row>
    <row r="124" spans="1:59" x14ac:dyDescent="0.35">
      <c r="B124" s="22">
        <v>2</v>
      </c>
      <c r="D124" s="16" t="s">
        <v>23</v>
      </c>
      <c r="E124" s="16" t="s">
        <v>23</v>
      </c>
      <c r="F124" s="16" t="s">
        <v>23</v>
      </c>
      <c r="G124" s="16" t="s">
        <v>23</v>
      </c>
      <c r="H124" s="16" t="s">
        <v>23</v>
      </c>
      <c r="I124" s="3" t="e">
        <f t="shared" si="295"/>
        <v>#DIV/0!</v>
      </c>
      <c r="J124" s="3" t="e">
        <f t="shared" ref="J124:J125" si="302">STDEV(D124:H124)</f>
        <v>#DIV/0!</v>
      </c>
      <c r="K124" s="16" t="s">
        <v>23</v>
      </c>
      <c r="L124" s="16" t="s">
        <v>23</v>
      </c>
      <c r="M124" s="16" t="s">
        <v>23</v>
      </c>
      <c r="N124" s="16" t="s">
        <v>23</v>
      </c>
      <c r="O124" s="16" t="s">
        <v>23</v>
      </c>
      <c r="P124" s="3" t="e">
        <f t="shared" si="296"/>
        <v>#DIV/0!</v>
      </c>
      <c r="Q124" s="3" t="e">
        <f t="shared" ref="Q124:Q125" si="303">STDEV(K124:O124)</f>
        <v>#DIV/0!</v>
      </c>
      <c r="R124" s="16" t="s">
        <v>23</v>
      </c>
      <c r="S124" s="16" t="s">
        <v>23</v>
      </c>
      <c r="T124" s="16" t="s">
        <v>23</v>
      </c>
      <c r="U124" s="16" t="s">
        <v>23</v>
      </c>
      <c r="V124" s="16" t="s">
        <v>23</v>
      </c>
      <c r="W124" s="3" t="e">
        <f t="shared" si="297"/>
        <v>#DIV/0!</v>
      </c>
      <c r="X124" s="3" t="e">
        <f t="shared" ref="X124:X125" si="304">STDEV(R124:V124)</f>
        <v>#DIV/0!</v>
      </c>
      <c r="Y124" s="16" t="s">
        <v>23</v>
      </c>
      <c r="Z124" s="16" t="s">
        <v>23</v>
      </c>
      <c r="AA124" s="16" t="s">
        <v>23</v>
      </c>
      <c r="AB124" s="16" t="s">
        <v>23</v>
      </c>
      <c r="AC124" s="16" t="s">
        <v>23</v>
      </c>
      <c r="AD124" s="3" t="e">
        <f t="shared" si="298"/>
        <v>#DIV/0!</v>
      </c>
      <c r="AE124" s="3" t="e">
        <f t="shared" ref="AE124:AE125" si="305">STDEV(Y124:AC124)</f>
        <v>#DIV/0!</v>
      </c>
      <c r="AF124" s="16" t="s">
        <v>23</v>
      </c>
      <c r="AG124" s="16" t="s">
        <v>23</v>
      </c>
      <c r="AH124" s="16" t="s">
        <v>23</v>
      </c>
      <c r="AI124" s="16" t="s">
        <v>23</v>
      </c>
      <c r="AJ124" s="16" t="s">
        <v>23</v>
      </c>
      <c r="AK124" s="3" t="e">
        <f t="shared" ref="AK124:AK125" si="306">AVERAGE(AF124:AJ124)</f>
        <v>#DIV/0!</v>
      </c>
      <c r="AL124" s="3" t="e">
        <f t="shared" ref="AL124:AL125" si="307">STDEV(AF124:AJ124)</f>
        <v>#DIV/0!</v>
      </c>
      <c r="AM124" s="16">
        <v>19</v>
      </c>
      <c r="AN124" s="16">
        <v>14</v>
      </c>
      <c r="AO124" s="16">
        <v>19</v>
      </c>
      <c r="AP124" s="16">
        <v>8</v>
      </c>
      <c r="AQ124" s="16">
        <v>18</v>
      </c>
      <c r="AR124" s="3">
        <f t="shared" si="299"/>
        <v>15.6</v>
      </c>
      <c r="AS124" s="3">
        <f t="shared" ref="AS124:AS125" si="308">STDEV(AM124:AQ124)</f>
        <v>4.7222875812470395</v>
      </c>
      <c r="AT124" s="16">
        <v>0</v>
      </c>
      <c r="AU124" s="16">
        <v>0</v>
      </c>
      <c r="AV124" s="16">
        <v>0</v>
      </c>
      <c r="AW124" s="16">
        <v>1</v>
      </c>
      <c r="AX124" s="16">
        <v>3</v>
      </c>
      <c r="AY124" s="3">
        <f t="shared" si="300"/>
        <v>0.8</v>
      </c>
      <c r="AZ124" s="3">
        <f t="shared" ref="AZ124:AZ125" si="309">STDEV(AT124:AX124)</f>
        <v>1.3038404810405297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3">
        <f t="shared" si="301"/>
        <v>0</v>
      </c>
      <c r="BG124" s="3">
        <f t="shared" ref="BG124:BG125" si="310">STDEV(BA124:BE124)</f>
        <v>0</v>
      </c>
    </row>
    <row r="125" spans="1:59" x14ac:dyDescent="0.35">
      <c r="B125" s="22">
        <v>3</v>
      </c>
      <c r="D125" s="16" t="s">
        <v>23</v>
      </c>
      <c r="E125" s="16" t="s">
        <v>23</v>
      </c>
      <c r="F125" s="16" t="s">
        <v>23</v>
      </c>
      <c r="G125" s="16" t="s">
        <v>23</v>
      </c>
      <c r="H125" s="16" t="s">
        <v>23</v>
      </c>
      <c r="I125" s="3" t="e">
        <f t="shared" si="295"/>
        <v>#DIV/0!</v>
      </c>
      <c r="J125" s="3" t="e">
        <f t="shared" si="302"/>
        <v>#DIV/0!</v>
      </c>
      <c r="K125" s="16" t="s">
        <v>23</v>
      </c>
      <c r="L125" s="16" t="s">
        <v>23</v>
      </c>
      <c r="M125" s="16" t="s">
        <v>23</v>
      </c>
      <c r="N125" s="16" t="s">
        <v>23</v>
      </c>
      <c r="O125" s="16" t="s">
        <v>23</v>
      </c>
      <c r="P125" s="3" t="e">
        <f t="shared" si="296"/>
        <v>#DIV/0!</v>
      </c>
      <c r="Q125" s="3" t="e">
        <f t="shared" si="303"/>
        <v>#DIV/0!</v>
      </c>
      <c r="R125" s="16" t="s">
        <v>23</v>
      </c>
      <c r="S125" s="16" t="s">
        <v>23</v>
      </c>
      <c r="T125" s="16" t="s">
        <v>23</v>
      </c>
      <c r="U125" s="16" t="s">
        <v>23</v>
      </c>
      <c r="V125" s="16" t="s">
        <v>23</v>
      </c>
      <c r="W125" s="3" t="e">
        <f t="shared" si="297"/>
        <v>#DIV/0!</v>
      </c>
      <c r="X125" s="3" t="e">
        <f t="shared" si="304"/>
        <v>#DIV/0!</v>
      </c>
      <c r="Y125" s="16" t="s">
        <v>23</v>
      </c>
      <c r="Z125" s="16" t="s">
        <v>23</v>
      </c>
      <c r="AA125" s="16" t="s">
        <v>23</v>
      </c>
      <c r="AB125" s="16" t="s">
        <v>23</v>
      </c>
      <c r="AC125" s="16" t="s">
        <v>23</v>
      </c>
      <c r="AD125" s="3" t="e">
        <f t="shared" si="298"/>
        <v>#DIV/0!</v>
      </c>
      <c r="AE125" s="3" t="e">
        <f t="shared" si="305"/>
        <v>#DIV/0!</v>
      </c>
      <c r="AF125" s="16">
        <v>66</v>
      </c>
      <c r="AG125" s="16">
        <v>68</v>
      </c>
      <c r="AH125" s="16">
        <v>87</v>
      </c>
      <c r="AI125" s="16">
        <v>77</v>
      </c>
      <c r="AJ125" s="16">
        <v>78</v>
      </c>
      <c r="AK125" s="3">
        <f t="shared" si="306"/>
        <v>75.2</v>
      </c>
      <c r="AL125" s="3">
        <f t="shared" si="307"/>
        <v>8.4675852520066091</v>
      </c>
      <c r="AM125" s="16">
        <v>18</v>
      </c>
      <c r="AN125" s="16">
        <v>8</v>
      </c>
      <c r="AO125" s="16">
        <v>13</v>
      </c>
      <c r="AP125" s="16">
        <v>14</v>
      </c>
      <c r="AQ125" s="16">
        <v>12</v>
      </c>
      <c r="AR125" s="3">
        <f t="shared" si="299"/>
        <v>13</v>
      </c>
      <c r="AS125" s="3">
        <f t="shared" si="308"/>
        <v>3.6055512754639891</v>
      </c>
      <c r="AT125" s="16">
        <v>1</v>
      </c>
      <c r="AU125" s="16">
        <v>2</v>
      </c>
      <c r="AV125" s="16">
        <v>1</v>
      </c>
      <c r="AW125" s="16">
        <v>3</v>
      </c>
      <c r="AX125" s="16">
        <v>0</v>
      </c>
      <c r="AY125" s="3">
        <f t="shared" si="300"/>
        <v>1.4</v>
      </c>
      <c r="AZ125" s="3">
        <f t="shared" si="309"/>
        <v>1.1401754250991378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3">
        <f t="shared" si="301"/>
        <v>0</v>
      </c>
      <c r="BG125" s="3">
        <f t="shared" si="310"/>
        <v>0</v>
      </c>
    </row>
    <row r="126" spans="1:59" x14ac:dyDescent="0.35">
      <c r="A126" s="24" t="s">
        <v>25</v>
      </c>
      <c r="D126" s="16"/>
      <c r="E126" s="16"/>
      <c r="F126" s="16"/>
      <c r="G126" s="16"/>
      <c r="H126" s="16"/>
      <c r="I126" s="28" t="e">
        <f>AVERAGE(I123:I125)</f>
        <v>#DIV/0!</v>
      </c>
      <c r="J126" s="28"/>
      <c r="K126" s="16"/>
      <c r="L126" s="16"/>
      <c r="M126" s="16"/>
      <c r="N126" s="16"/>
      <c r="O126" s="16"/>
      <c r="P126" s="28" t="e">
        <f>AVERAGE(P123:P125)</f>
        <v>#DIV/0!</v>
      </c>
      <c r="Q126" s="28"/>
      <c r="R126" s="16"/>
      <c r="S126" s="16"/>
      <c r="T126" s="16"/>
      <c r="U126" s="16"/>
      <c r="V126" s="16"/>
      <c r="W126" s="28" t="e">
        <f>AVERAGE(W123:W125)</f>
        <v>#DIV/0!</v>
      </c>
      <c r="X126" s="28"/>
      <c r="Y126" s="16"/>
      <c r="Z126" s="16"/>
      <c r="AA126" s="16"/>
      <c r="AB126" s="16"/>
      <c r="AC126" s="16"/>
      <c r="AD126" s="28" t="e">
        <f>AVERAGE(AD123:AD125)</f>
        <v>#DIV/0!</v>
      </c>
      <c r="AE126" s="28"/>
      <c r="AF126" s="16"/>
      <c r="AG126" s="16"/>
      <c r="AH126" s="16"/>
      <c r="AI126" s="16"/>
      <c r="AJ126" s="16"/>
      <c r="AK126" s="28">
        <f>AVERAGE(AK123,AK125)</f>
        <v>85.1</v>
      </c>
      <c r="AL126" s="28"/>
      <c r="AM126" s="16"/>
      <c r="AN126" s="16"/>
      <c r="AO126" s="16"/>
      <c r="AP126" s="16"/>
      <c r="AQ126" s="16"/>
      <c r="AR126" s="28">
        <f>AVERAGE(AR123,AR125)</f>
        <v>13.4</v>
      </c>
      <c r="AS126" s="28"/>
      <c r="AT126" s="16"/>
      <c r="AU126" s="16"/>
      <c r="AV126" s="16"/>
      <c r="AW126" s="16"/>
      <c r="AX126" s="16"/>
      <c r="AY126" s="28">
        <f>AVERAGE(AY123,AY125)</f>
        <v>1</v>
      </c>
      <c r="AZ126" s="28"/>
      <c r="BA126" s="16"/>
      <c r="BB126" s="16"/>
      <c r="BC126" s="16"/>
      <c r="BD126" s="16"/>
      <c r="BE126" s="16"/>
      <c r="BF126" s="28">
        <f>AVERAGE(BF123,BF125)</f>
        <v>0.1</v>
      </c>
      <c r="BG126" s="28"/>
    </row>
    <row r="127" spans="1:59" x14ac:dyDescent="0.35">
      <c r="A127" s="24" t="s">
        <v>26</v>
      </c>
      <c r="D127" s="16"/>
      <c r="E127" s="16"/>
      <c r="F127" s="16"/>
      <c r="G127" s="16"/>
      <c r="H127" s="16"/>
      <c r="I127" s="28" t="e">
        <f>1/3*(SUM(J123:J125))</f>
        <v>#DIV/0!</v>
      </c>
      <c r="J127" s="28"/>
      <c r="K127" s="16"/>
      <c r="L127" s="16"/>
      <c r="M127" s="16"/>
      <c r="N127" s="16"/>
      <c r="O127" s="16"/>
      <c r="P127" s="28" t="e">
        <f>SUM(Q123:Q125)</f>
        <v>#DIV/0!</v>
      </c>
      <c r="Q127" s="28"/>
      <c r="R127" s="16"/>
      <c r="S127" s="16"/>
      <c r="T127" s="16"/>
      <c r="U127" s="16"/>
      <c r="V127" s="16"/>
      <c r="W127" s="28" t="e">
        <f>SUM(X123:X125)</f>
        <v>#DIV/0!</v>
      </c>
      <c r="X127" s="28"/>
      <c r="Y127" s="16"/>
      <c r="Z127" s="16"/>
      <c r="AA127" s="16"/>
      <c r="AB127" s="16"/>
      <c r="AC127" s="16"/>
      <c r="AD127" s="28" t="e">
        <f>SUM(AE123:AE125)</f>
        <v>#DIV/0!</v>
      </c>
      <c r="AE127" s="28"/>
      <c r="AF127" s="16"/>
      <c r="AG127" s="16"/>
      <c r="AH127" s="16"/>
      <c r="AI127" s="16"/>
      <c r="AJ127" s="16"/>
      <c r="AK127" s="28">
        <f>SUM(AL123,AL125)</f>
        <v>18.690109402137047</v>
      </c>
      <c r="AL127" s="28"/>
      <c r="AM127" s="16"/>
      <c r="AN127" s="16"/>
      <c r="AO127" s="16"/>
      <c r="AP127" s="16"/>
      <c r="AQ127" s="16"/>
      <c r="AR127" s="28">
        <f>SUM(AS123:AS124)</f>
        <v>8.6846101324788272</v>
      </c>
      <c r="AS127" s="28"/>
      <c r="AT127" s="16"/>
      <c r="AU127" s="16"/>
      <c r="AV127" s="16"/>
      <c r="AW127" s="16"/>
      <c r="AX127" s="16"/>
      <c r="AY127" s="28">
        <f>SUM(AZ123:AZ124)</f>
        <v>2.1982676720404455</v>
      </c>
      <c r="AZ127" s="28"/>
      <c r="BA127" s="16"/>
      <c r="BB127" s="16"/>
      <c r="BC127" s="16"/>
      <c r="BD127" s="16"/>
      <c r="BE127" s="16"/>
      <c r="BF127" s="28">
        <f>SUM(BG123:BG125)</f>
        <v>0.44721359549995793</v>
      </c>
      <c r="BG127" s="28"/>
    </row>
    <row r="128" spans="1:59" x14ac:dyDescent="0.35">
      <c r="A128" s="21" t="s">
        <v>14</v>
      </c>
      <c r="B128" s="22">
        <v>1</v>
      </c>
      <c r="D128" s="16" t="s">
        <v>23</v>
      </c>
      <c r="E128" s="16" t="s">
        <v>23</v>
      </c>
      <c r="F128" s="16" t="s">
        <v>23</v>
      </c>
      <c r="G128" s="16" t="s">
        <v>23</v>
      </c>
      <c r="H128" s="16" t="s">
        <v>23</v>
      </c>
      <c r="I128" s="3" t="e">
        <f t="shared" ref="I128:I130" si="311">AVERAGE(D128:H128)</f>
        <v>#DIV/0!</v>
      </c>
      <c r="J128" s="3" t="e">
        <f>STDEV(D128:H128)</f>
        <v>#DIV/0!</v>
      </c>
      <c r="K128" s="16" t="s">
        <v>23</v>
      </c>
      <c r="L128" s="16" t="s">
        <v>23</v>
      </c>
      <c r="M128" s="16" t="s">
        <v>23</v>
      </c>
      <c r="N128" s="16" t="s">
        <v>23</v>
      </c>
      <c r="O128" s="16" t="s">
        <v>23</v>
      </c>
      <c r="P128" s="3" t="e">
        <f t="shared" ref="P128:P130" si="312">AVERAGE(K128:O128)</f>
        <v>#DIV/0!</v>
      </c>
      <c r="Q128" s="3" t="e">
        <f>STDEV(K128:O128)</f>
        <v>#DIV/0!</v>
      </c>
      <c r="R128" s="16" t="s">
        <v>23</v>
      </c>
      <c r="S128" s="16" t="s">
        <v>23</v>
      </c>
      <c r="T128" s="16" t="s">
        <v>23</v>
      </c>
      <c r="U128" s="16" t="s">
        <v>23</v>
      </c>
      <c r="V128" s="16" t="s">
        <v>23</v>
      </c>
      <c r="W128" s="3" t="e">
        <f t="shared" ref="W128:W130" si="313">AVERAGE(R128:V128)</f>
        <v>#DIV/0!</v>
      </c>
      <c r="X128" s="3" t="e">
        <f>STDEV(R128:V128)</f>
        <v>#DIV/0!</v>
      </c>
      <c r="Y128" s="16" t="s">
        <v>23</v>
      </c>
      <c r="Z128" s="16" t="s">
        <v>23</v>
      </c>
      <c r="AA128" s="16" t="s">
        <v>23</v>
      </c>
      <c r="AB128" s="16" t="s">
        <v>23</v>
      </c>
      <c r="AC128" s="16" t="s">
        <v>23</v>
      </c>
      <c r="AD128" s="3" t="e">
        <f t="shared" ref="AD128:AD130" si="314">AVERAGE(Y128:AC128)</f>
        <v>#DIV/0!</v>
      </c>
      <c r="AE128" s="3" t="e">
        <f>STDEV(Y128:AC128)</f>
        <v>#DIV/0!</v>
      </c>
      <c r="AF128" s="16">
        <v>49</v>
      </c>
      <c r="AG128" s="16">
        <v>62</v>
      </c>
      <c r="AH128" s="16">
        <v>65</v>
      </c>
      <c r="AI128" s="16">
        <v>81</v>
      </c>
      <c r="AJ128" s="16">
        <v>79</v>
      </c>
      <c r="AK128" s="3">
        <f>AVERAGE(AF128:AJ128)</f>
        <v>67.2</v>
      </c>
      <c r="AL128" s="3">
        <f>STDEV(AF128:AJ128)</f>
        <v>13.160547101089675</v>
      </c>
      <c r="AM128" s="16">
        <v>12</v>
      </c>
      <c r="AN128" s="16">
        <v>15</v>
      </c>
      <c r="AO128" s="16">
        <v>5</v>
      </c>
      <c r="AP128" s="16">
        <v>9</v>
      </c>
      <c r="AQ128" s="16">
        <v>16</v>
      </c>
      <c r="AR128" s="3">
        <f t="shared" ref="AR128:AR130" si="315">AVERAGE(AM128:AQ128)</f>
        <v>11.4</v>
      </c>
      <c r="AS128" s="3">
        <f>STDEV(AM128:AQ128)</f>
        <v>4.5055521304275254</v>
      </c>
      <c r="AT128" s="16">
        <v>2</v>
      </c>
      <c r="AU128" s="16">
        <v>1</v>
      </c>
      <c r="AV128" s="16">
        <v>3</v>
      </c>
      <c r="AW128" s="16">
        <v>2</v>
      </c>
      <c r="AX128" s="16">
        <v>3</v>
      </c>
      <c r="AY128" s="3">
        <f t="shared" ref="AY128:AY130" si="316">AVERAGE(AT128:AX128)</f>
        <v>2.2000000000000002</v>
      </c>
      <c r="AZ128" s="3">
        <f>STDEV(AT128:AX128)</f>
        <v>0.83666002653407567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3">
        <f t="shared" ref="BF128:BF130" si="317">AVERAGE(BA128:BE128)</f>
        <v>0</v>
      </c>
      <c r="BG128" s="3">
        <f>STDEV(BA128:BE128)</f>
        <v>0</v>
      </c>
    </row>
    <row r="129" spans="1:59" x14ac:dyDescent="0.35">
      <c r="A129" s="21" t="s">
        <v>15</v>
      </c>
      <c r="B129" s="22">
        <v>2</v>
      </c>
      <c r="D129" s="16" t="s">
        <v>23</v>
      </c>
      <c r="E129" s="16" t="s">
        <v>23</v>
      </c>
      <c r="F129" s="16" t="s">
        <v>23</v>
      </c>
      <c r="G129" s="16" t="s">
        <v>23</v>
      </c>
      <c r="H129" s="16" t="s">
        <v>23</v>
      </c>
      <c r="I129" s="3" t="e">
        <f t="shared" si="311"/>
        <v>#DIV/0!</v>
      </c>
      <c r="J129" s="3" t="e">
        <f t="shared" ref="J129:J130" si="318">STDEV(D129:H129)</f>
        <v>#DIV/0!</v>
      </c>
      <c r="K129" s="16" t="s">
        <v>23</v>
      </c>
      <c r="L129" s="16" t="s">
        <v>23</v>
      </c>
      <c r="M129" s="16" t="s">
        <v>23</v>
      </c>
      <c r="N129" s="16" t="s">
        <v>23</v>
      </c>
      <c r="O129" s="16" t="s">
        <v>23</v>
      </c>
      <c r="P129" s="3" t="e">
        <f t="shared" si="312"/>
        <v>#DIV/0!</v>
      </c>
      <c r="Q129" s="3" t="e">
        <f t="shared" ref="Q129:Q130" si="319">STDEV(K129:O129)</f>
        <v>#DIV/0!</v>
      </c>
      <c r="R129" s="16" t="s">
        <v>23</v>
      </c>
      <c r="S129" s="16" t="s">
        <v>23</v>
      </c>
      <c r="T129" s="16" t="s">
        <v>23</v>
      </c>
      <c r="U129" s="16" t="s">
        <v>23</v>
      </c>
      <c r="V129" s="16" t="s">
        <v>23</v>
      </c>
      <c r="W129" s="3" t="e">
        <f t="shared" si="313"/>
        <v>#DIV/0!</v>
      </c>
      <c r="X129" s="3" t="e">
        <f t="shared" ref="X129:X130" si="320">STDEV(R129:V129)</f>
        <v>#DIV/0!</v>
      </c>
      <c r="Y129" s="16" t="s">
        <v>23</v>
      </c>
      <c r="Z129" s="16" t="s">
        <v>23</v>
      </c>
      <c r="AA129" s="16" t="s">
        <v>23</v>
      </c>
      <c r="AB129" s="16" t="s">
        <v>23</v>
      </c>
      <c r="AC129" s="16" t="s">
        <v>23</v>
      </c>
      <c r="AD129" s="3" t="e">
        <f t="shared" si="314"/>
        <v>#DIV/0!</v>
      </c>
      <c r="AE129" s="3" t="e">
        <f t="shared" ref="AE129:AE130" si="321">STDEV(Y129:AC129)</f>
        <v>#DIV/0!</v>
      </c>
      <c r="AF129" s="16">
        <v>87</v>
      </c>
      <c r="AG129" s="16">
        <v>77</v>
      </c>
      <c r="AH129" s="16">
        <v>85</v>
      </c>
      <c r="AI129" s="16">
        <v>73</v>
      </c>
      <c r="AJ129" s="16">
        <v>93</v>
      </c>
      <c r="AK129" s="3">
        <f t="shared" ref="AK129" si="322">AVERAGE(AF129:AJ129)</f>
        <v>83</v>
      </c>
      <c r="AL129" s="3">
        <f t="shared" ref="AL129:AL130" si="323">STDEV(AF129:AJ129)</f>
        <v>8</v>
      </c>
      <c r="AM129" s="16">
        <v>14</v>
      </c>
      <c r="AN129" s="16">
        <v>18</v>
      </c>
      <c r="AO129" s="16">
        <v>22</v>
      </c>
      <c r="AP129" s="16">
        <v>12</v>
      </c>
      <c r="AQ129" s="16">
        <v>15</v>
      </c>
      <c r="AR129" s="3">
        <f t="shared" si="315"/>
        <v>16.2</v>
      </c>
      <c r="AS129" s="3">
        <f t="shared" ref="AS129:AS130" si="324">STDEV(AM129:AQ129)</f>
        <v>3.898717737923584</v>
      </c>
      <c r="AT129" s="16">
        <v>0</v>
      </c>
      <c r="AU129" s="16">
        <v>0</v>
      </c>
      <c r="AV129" s="16">
        <v>0</v>
      </c>
      <c r="AW129" s="16">
        <v>1</v>
      </c>
      <c r="AX129" s="16">
        <v>2</v>
      </c>
      <c r="AY129" s="3">
        <f t="shared" si="316"/>
        <v>0.6</v>
      </c>
      <c r="AZ129" s="3">
        <f t="shared" ref="AZ129:AZ130" si="325">STDEV(AT129:AX129)</f>
        <v>0.89442719099991586</v>
      </c>
      <c r="BA129" s="16">
        <v>0</v>
      </c>
      <c r="BB129" s="16">
        <v>0</v>
      </c>
      <c r="BC129" s="16">
        <v>0</v>
      </c>
      <c r="BD129" s="16">
        <v>1</v>
      </c>
      <c r="BE129" s="16">
        <v>0</v>
      </c>
      <c r="BF129" s="3">
        <f t="shared" si="317"/>
        <v>0.2</v>
      </c>
      <c r="BG129" s="3">
        <f t="shared" ref="BG129:BG130" si="326">STDEV(BA129:BE129)</f>
        <v>0.44721359549995793</v>
      </c>
    </row>
    <row r="130" spans="1:59" x14ac:dyDescent="0.35">
      <c r="B130" s="22">
        <v>3</v>
      </c>
      <c r="D130" s="16" t="s">
        <v>23</v>
      </c>
      <c r="E130" s="16" t="s">
        <v>23</v>
      </c>
      <c r="F130" s="16" t="s">
        <v>23</v>
      </c>
      <c r="G130" s="16" t="s">
        <v>23</v>
      </c>
      <c r="H130" s="16" t="s">
        <v>23</v>
      </c>
      <c r="I130" s="3" t="e">
        <f t="shared" si="311"/>
        <v>#DIV/0!</v>
      </c>
      <c r="J130" s="3" t="e">
        <f t="shared" si="318"/>
        <v>#DIV/0!</v>
      </c>
      <c r="K130" s="16" t="s">
        <v>23</v>
      </c>
      <c r="L130" s="16" t="s">
        <v>23</v>
      </c>
      <c r="M130" s="16" t="s">
        <v>23</v>
      </c>
      <c r="N130" s="16" t="s">
        <v>23</v>
      </c>
      <c r="O130" s="16" t="s">
        <v>23</v>
      </c>
      <c r="P130" s="3" t="e">
        <f t="shared" si="312"/>
        <v>#DIV/0!</v>
      </c>
      <c r="Q130" s="3" t="e">
        <f t="shared" si="319"/>
        <v>#DIV/0!</v>
      </c>
      <c r="R130" s="16" t="s">
        <v>23</v>
      </c>
      <c r="S130" s="16" t="s">
        <v>23</v>
      </c>
      <c r="T130" s="16" t="s">
        <v>23</v>
      </c>
      <c r="U130" s="16" t="s">
        <v>23</v>
      </c>
      <c r="V130" s="16" t="s">
        <v>23</v>
      </c>
      <c r="W130" s="3" t="e">
        <f t="shared" si="313"/>
        <v>#DIV/0!</v>
      </c>
      <c r="X130" s="3" t="e">
        <f t="shared" si="320"/>
        <v>#DIV/0!</v>
      </c>
      <c r="Y130" s="16" t="s">
        <v>23</v>
      </c>
      <c r="Z130" s="16" t="s">
        <v>23</v>
      </c>
      <c r="AA130" s="16" t="s">
        <v>23</v>
      </c>
      <c r="AB130" s="16" t="s">
        <v>23</v>
      </c>
      <c r="AC130" s="16" t="s">
        <v>23</v>
      </c>
      <c r="AD130" s="3" t="e">
        <f t="shared" si="314"/>
        <v>#DIV/0!</v>
      </c>
      <c r="AE130" s="3" t="e">
        <f t="shared" si="321"/>
        <v>#DIV/0!</v>
      </c>
      <c r="AF130" s="16">
        <v>66</v>
      </c>
      <c r="AG130" s="16">
        <v>57</v>
      </c>
      <c r="AH130" s="16">
        <v>59</v>
      </c>
      <c r="AI130" s="16">
        <v>66</v>
      </c>
      <c r="AJ130" s="16">
        <v>56</v>
      </c>
      <c r="AK130" s="3">
        <f>AVERAGE(AF130:AJ130)</f>
        <v>60.8</v>
      </c>
      <c r="AL130" s="3">
        <f t="shared" si="323"/>
        <v>4.8682645778552347</v>
      </c>
      <c r="AM130" s="16">
        <v>13</v>
      </c>
      <c r="AN130" s="16">
        <v>10</v>
      </c>
      <c r="AO130" s="16">
        <v>25</v>
      </c>
      <c r="AP130" s="16">
        <v>13</v>
      </c>
      <c r="AQ130" s="16">
        <v>5</v>
      </c>
      <c r="AR130" s="3">
        <f t="shared" si="315"/>
        <v>13.2</v>
      </c>
      <c r="AS130" s="3">
        <f t="shared" si="324"/>
        <v>7.3620649277223835</v>
      </c>
      <c r="AT130" s="16">
        <v>3</v>
      </c>
      <c r="AU130" s="16">
        <v>0</v>
      </c>
      <c r="AV130" s="16">
        <v>7</v>
      </c>
      <c r="AW130" s="16">
        <v>0</v>
      </c>
      <c r="AX130" s="16">
        <v>1</v>
      </c>
      <c r="AY130" s="3">
        <f t="shared" si="316"/>
        <v>2.2000000000000002</v>
      </c>
      <c r="AZ130" s="3">
        <f t="shared" si="325"/>
        <v>2.9495762407505248</v>
      </c>
      <c r="BA130" s="16">
        <v>0</v>
      </c>
      <c r="BB130" s="16">
        <v>0</v>
      </c>
      <c r="BC130" s="16">
        <v>0</v>
      </c>
      <c r="BD130" s="16">
        <v>1</v>
      </c>
      <c r="BE130" s="16">
        <v>1</v>
      </c>
      <c r="BF130" s="3">
        <f t="shared" si="317"/>
        <v>0.4</v>
      </c>
      <c r="BG130" s="3">
        <f t="shared" si="326"/>
        <v>0.54772255750516607</v>
      </c>
    </row>
    <row r="131" spans="1:59" x14ac:dyDescent="0.35">
      <c r="A131" s="24" t="s">
        <v>25</v>
      </c>
      <c r="D131" s="16"/>
      <c r="E131" s="16"/>
      <c r="F131" s="16"/>
      <c r="G131" s="16"/>
      <c r="H131" s="16"/>
      <c r="I131" s="28" t="e">
        <f>AVERAGE(I128:I130)</f>
        <v>#DIV/0!</v>
      </c>
      <c r="J131" s="28"/>
      <c r="K131" s="16"/>
      <c r="L131" s="16"/>
      <c r="M131" s="16"/>
      <c r="N131" s="16"/>
      <c r="O131" s="16"/>
      <c r="P131" s="28" t="e">
        <f>AVERAGE(P128:P130)</f>
        <v>#DIV/0!</v>
      </c>
      <c r="Q131" s="28"/>
      <c r="R131" s="16"/>
      <c r="S131" s="16"/>
      <c r="T131" s="16"/>
      <c r="U131" s="16"/>
      <c r="V131" s="16"/>
      <c r="W131" s="28" t="e">
        <f>AVERAGE(W128:W130)</f>
        <v>#DIV/0!</v>
      </c>
      <c r="X131" s="28"/>
      <c r="Y131" s="16"/>
      <c r="Z131" s="16"/>
      <c r="AA131" s="16"/>
      <c r="AB131" s="16"/>
      <c r="AC131" s="16"/>
      <c r="AD131" s="28" t="e">
        <f>AVERAGE(AD128:AD130)</f>
        <v>#DIV/0!</v>
      </c>
      <c r="AE131" s="28"/>
      <c r="AF131" s="16"/>
      <c r="AG131" s="16"/>
      <c r="AH131" s="16"/>
      <c r="AI131" s="16"/>
      <c r="AJ131" s="16"/>
      <c r="AK131" s="28">
        <f>AVERAGE(AK130)</f>
        <v>60.8</v>
      </c>
      <c r="AL131" s="28"/>
      <c r="AM131" s="16"/>
      <c r="AN131" s="16"/>
      <c r="AO131" s="16"/>
      <c r="AP131" s="16"/>
      <c r="AQ131" s="16"/>
      <c r="AR131" s="28">
        <f>AVERAGE(AR128:AR130)</f>
        <v>13.6</v>
      </c>
      <c r="AS131" s="28"/>
      <c r="AT131" s="16"/>
      <c r="AU131" s="16"/>
      <c r="AV131" s="16"/>
      <c r="AW131" s="16"/>
      <c r="AX131" s="16"/>
      <c r="AY131" s="28">
        <f>AVERAGE(AY128:AY130)</f>
        <v>1.6666666666666667</v>
      </c>
      <c r="AZ131" s="28"/>
      <c r="BA131" s="16"/>
      <c r="BB131" s="16"/>
      <c r="BC131" s="16"/>
      <c r="BD131" s="16"/>
      <c r="BE131" s="16"/>
      <c r="BF131" s="28">
        <f>AVERAGE(BF128:BF130)</f>
        <v>0.20000000000000004</v>
      </c>
      <c r="BG131" s="28"/>
    </row>
    <row r="132" spans="1:59" x14ac:dyDescent="0.35">
      <c r="A132" s="24" t="s">
        <v>26</v>
      </c>
      <c r="D132" s="16"/>
      <c r="E132" s="16"/>
      <c r="F132" s="16"/>
      <c r="G132" s="16"/>
      <c r="H132" s="16"/>
      <c r="I132" s="28" t="e">
        <f>1/3*(SUM(J128:J130))</f>
        <v>#DIV/0!</v>
      </c>
      <c r="J132" s="28"/>
      <c r="K132" s="16"/>
      <c r="L132" s="16"/>
      <c r="M132" s="16"/>
      <c r="N132" s="16"/>
      <c r="O132" s="16"/>
      <c r="P132" s="28" t="e">
        <f>SUM(Q128:Q130)</f>
        <v>#DIV/0!</v>
      </c>
      <c r="Q132" s="28"/>
      <c r="R132" s="16"/>
      <c r="S132" s="16"/>
      <c r="T132" s="16"/>
      <c r="U132" s="16"/>
      <c r="V132" s="16"/>
      <c r="W132" s="28" t="e">
        <f>SUM(X128:X130)</f>
        <v>#DIV/0!</v>
      </c>
      <c r="X132" s="28"/>
      <c r="Y132" s="16"/>
      <c r="Z132" s="16"/>
      <c r="AA132" s="16"/>
      <c r="AB132" s="16"/>
      <c r="AC132" s="16"/>
      <c r="AD132" s="28" t="e">
        <f>SUM(AE128:AE130)</f>
        <v>#DIV/0!</v>
      </c>
      <c r="AE132" s="28"/>
      <c r="AF132" s="16"/>
      <c r="AG132" s="16"/>
      <c r="AH132" s="16"/>
      <c r="AI132" s="16"/>
      <c r="AJ132" s="16"/>
      <c r="AK132" s="28">
        <f>SUM(AL128:AL130)</f>
        <v>26.028811678944912</v>
      </c>
      <c r="AL132" s="28"/>
      <c r="AM132" s="16"/>
      <c r="AN132" s="16"/>
      <c r="AO132" s="16"/>
      <c r="AP132" s="16"/>
      <c r="AQ132" s="16"/>
      <c r="AR132" s="28">
        <f>SUM(AS128:AS129)</f>
        <v>8.4042698683511095</v>
      </c>
      <c r="AS132" s="28"/>
      <c r="AT132" s="16"/>
      <c r="AU132" s="16"/>
      <c r="AV132" s="16"/>
      <c r="AW132" s="16"/>
      <c r="AX132" s="16"/>
      <c r="AY132" s="28">
        <f>SUM(AZ128:AZ129)</f>
        <v>1.7310872175339915</v>
      </c>
      <c r="AZ132" s="28"/>
      <c r="BA132" s="16"/>
      <c r="BB132" s="16"/>
      <c r="BC132" s="16"/>
      <c r="BD132" s="16"/>
      <c r="BE132" s="16"/>
      <c r="BF132" s="28">
        <f>SUM(BG128:BG130)</f>
        <v>0.99493615300512395</v>
      </c>
      <c r="BG132" s="28"/>
    </row>
    <row r="133" spans="1:59" x14ac:dyDescent="0.35">
      <c r="A133" s="21" t="s">
        <v>16</v>
      </c>
      <c r="B133" s="22">
        <v>1</v>
      </c>
      <c r="D133" s="16" t="s">
        <v>23</v>
      </c>
      <c r="E133" s="16" t="s">
        <v>23</v>
      </c>
      <c r="F133" s="16" t="s">
        <v>23</v>
      </c>
      <c r="G133" s="16" t="s">
        <v>23</v>
      </c>
      <c r="H133" s="16" t="s">
        <v>23</v>
      </c>
      <c r="I133" s="3" t="e">
        <f t="shared" ref="I133:I135" si="327">AVERAGE(D133:H133)</f>
        <v>#DIV/0!</v>
      </c>
      <c r="J133" s="3" t="e">
        <f>STDEV(D133:H133)</f>
        <v>#DIV/0!</v>
      </c>
      <c r="K133" s="16" t="s">
        <v>23</v>
      </c>
      <c r="L133" s="16" t="s">
        <v>23</v>
      </c>
      <c r="M133" s="16" t="s">
        <v>23</v>
      </c>
      <c r="N133" s="16" t="s">
        <v>23</v>
      </c>
      <c r="O133" s="16" t="s">
        <v>23</v>
      </c>
      <c r="P133" s="3" t="e">
        <f t="shared" ref="P133:P135" si="328">AVERAGE(K133:O133)</f>
        <v>#DIV/0!</v>
      </c>
      <c r="Q133" s="3" t="e">
        <f>STDEV(K133:O133)</f>
        <v>#DIV/0!</v>
      </c>
      <c r="R133" s="16" t="s">
        <v>23</v>
      </c>
      <c r="S133" s="16" t="s">
        <v>23</v>
      </c>
      <c r="T133" s="16" t="s">
        <v>23</v>
      </c>
      <c r="U133" s="16" t="s">
        <v>23</v>
      </c>
      <c r="V133" s="16" t="s">
        <v>23</v>
      </c>
      <c r="W133" s="3" t="e">
        <f t="shared" ref="W133:W135" si="329">AVERAGE(R133:V133)</f>
        <v>#DIV/0!</v>
      </c>
      <c r="X133" s="3" t="e">
        <f>STDEV(R133:V133)</f>
        <v>#DIV/0!</v>
      </c>
      <c r="Y133" s="16" t="s">
        <v>23</v>
      </c>
      <c r="Z133" s="16" t="s">
        <v>23</v>
      </c>
      <c r="AA133" s="16" t="s">
        <v>23</v>
      </c>
      <c r="AB133" s="16" t="s">
        <v>23</v>
      </c>
      <c r="AC133" s="16" t="s">
        <v>23</v>
      </c>
      <c r="AD133" s="3" t="e">
        <f t="shared" ref="AD133:AD135" si="330">AVERAGE(Y133:AC133)</f>
        <v>#DIV/0!</v>
      </c>
      <c r="AE133" s="3" t="e">
        <f>STDEV(Y133:AC133)</f>
        <v>#DIV/0!</v>
      </c>
      <c r="AF133" s="16">
        <v>85</v>
      </c>
      <c r="AG133" s="16">
        <v>82</v>
      </c>
      <c r="AH133" s="16">
        <v>97</v>
      </c>
      <c r="AI133" s="16">
        <v>74</v>
      </c>
      <c r="AJ133" s="16">
        <v>85</v>
      </c>
      <c r="AK133" s="3">
        <f t="shared" ref="AK133:AK135" si="331">AVERAGE(AF133:AJ133)</f>
        <v>84.6</v>
      </c>
      <c r="AL133" s="3">
        <f>STDEV(AF133:AJ133)</f>
        <v>8.2643814045577546</v>
      </c>
      <c r="AM133" s="16">
        <v>9</v>
      </c>
      <c r="AN133" s="16">
        <v>16</v>
      </c>
      <c r="AO133" s="16">
        <v>16</v>
      </c>
      <c r="AP133" s="16">
        <v>21</v>
      </c>
      <c r="AQ133" s="16">
        <v>17</v>
      </c>
      <c r="AR133" s="3">
        <f t="shared" ref="AR133:AR135" si="332">AVERAGE(AM133:AQ133)</f>
        <v>15.8</v>
      </c>
      <c r="AS133" s="3">
        <f>STDEV(AM133:AQ133)</f>
        <v>4.3243496620879291</v>
      </c>
      <c r="AT133" s="16">
        <v>2</v>
      </c>
      <c r="AU133" s="16">
        <v>2</v>
      </c>
      <c r="AV133" s="16">
        <v>3</v>
      </c>
      <c r="AW133" s="16">
        <v>3</v>
      </c>
      <c r="AX133" s="16">
        <v>2</v>
      </c>
      <c r="AY133" s="3">
        <f t="shared" ref="AY133:AY135" si="333">AVERAGE(AT133:AX133)</f>
        <v>2.4</v>
      </c>
      <c r="AZ133" s="3">
        <f>STDEV(AT133:AX133)</f>
        <v>0.54772255750516596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3">
        <f t="shared" ref="BF133:BF135" si="334">AVERAGE(BA133:BE133)</f>
        <v>0</v>
      </c>
      <c r="BG133" s="3">
        <f>STDEV(BA133:BE133)</f>
        <v>0</v>
      </c>
    </row>
    <row r="134" spans="1:59" x14ac:dyDescent="0.35">
      <c r="B134" s="22">
        <v>2</v>
      </c>
      <c r="D134" s="16" t="s">
        <v>23</v>
      </c>
      <c r="E134" s="16" t="s">
        <v>23</v>
      </c>
      <c r="F134" s="16" t="s">
        <v>23</v>
      </c>
      <c r="G134" s="16" t="s">
        <v>23</v>
      </c>
      <c r="H134" s="16" t="s">
        <v>23</v>
      </c>
      <c r="I134" s="3" t="e">
        <f t="shared" si="327"/>
        <v>#DIV/0!</v>
      </c>
      <c r="J134" s="3" t="e">
        <f t="shared" ref="J134:J135" si="335">STDEV(D134:H134)</f>
        <v>#DIV/0!</v>
      </c>
      <c r="K134" s="16" t="s">
        <v>23</v>
      </c>
      <c r="L134" s="16" t="s">
        <v>23</v>
      </c>
      <c r="M134" s="16" t="s">
        <v>23</v>
      </c>
      <c r="N134" s="16" t="s">
        <v>23</v>
      </c>
      <c r="O134" s="16" t="s">
        <v>23</v>
      </c>
      <c r="P134" s="3" t="e">
        <f t="shared" si="328"/>
        <v>#DIV/0!</v>
      </c>
      <c r="Q134" s="3" t="e">
        <f t="shared" ref="Q134:Q135" si="336">STDEV(K134:O134)</f>
        <v>#DIV/0!</v>
      </c>
      <c r="R134" s="16" t="s">
        <v>23</v>
      </c>
      <c r="S134" s="16" t="s">
        <v>23</v>
      </c>
      <c r="T134" s="16" t="s">
        <v>23</v>
      </c>
      <c r="U134" s="16" t="s">
        <v>23</v>
      </c>
      <c r="V134" s="16" t="s">
        <v>23</v>
      </c>
      <c r="W134" s="3" t="e">
        <f t="shared" si="329"/>
        <v>#DIV/0!</v>
      </c>
      <c r="X134" s="3" t="e">
        <f t="shared" ref="X134:X135" si="337">STDEV(R134:V134)</f>
        <v>#DIV/0!</v>
      </c>
      <c r="Y134" s="16" t="s">
        <v>23</v>
      </c>
      <c r="Z134" s="16" t="s">
        <v>23</v>
      </c>
      <c r="AA134" s="16" t="s">
        <v>23</v>
      </c>
      <c r="AB134" s="16" t="s">
        <v>23</v>
      </c>
      <c r="AC134" s="16" t="s">
        <v>23</v>
      </c>
      <c r="AD134" s="3" t="e">
        <f t="shared" si="330"/>
        <v>#DIV/0!</v>
      </c>
      <c r="AE134" s="3" t="e">
        <f t="shared" ref="AE134:AE135" si="338">STDEV(Y134:AC134)</f>
        <v>#DIV/0!</v>
      </c>
      <c r="AF134" s="16">
        <v>55</v>
      </c>
      <c r="AG134" s="16">
        <v>57</v>
      </c>
      <c r="AH134" s="16">
        <v>56</v>
      </c>
      <c r="AI134" s="16">
        <v>59</v>
      </c>
      <c r="AJ134" s="16">
        <v>44</v>
      </c>
      <c r="AK134" s="3">
        <f t="shared" si="331"/>
        <v>54.2</v>
      </c>
      <c r="AL134" s="3">
        <f t="shared" ref="AL134:AL135" si="339">STDEV(AF134:AJ134)</f>
        <v>5.8906705900092566</v>
      </c>
      <c r="AM134" s="16">
        <v>8</v>
      </c>
      <c r="AN134" s="16">
        <v>4</v>
      </c>
      <c r="AO134" s="16">
        <v>5</v>
      </c>
      <c r="AP134" s="16">
        <v>10</v>
      </c>
      <c r="AQ134" s="16">
        <v>10</v>
      </c>
      <c r="AR134" s="3">
        <f t="shared" si="332"/>
        <v>7.4</v>
      </c>
      <c r="AS134" s="3">
        <f t="shared" ref="AS134:AS135" si="340">STDEV(AM134:AQ134)</f>
        <v>2.7928480087537877</v>
      </c>
      <c r="AT134" s="16">
        <v>0</v>
      </c>
      <c r="AU134" s="16">
        <v>0</v>
      </c>
      <c r="AV134" s="16">
        <v>2</v>
      </c>
      <c r="AW134" s="16">
        <v>2</v>
      </c>
      <c r="AX134" s="16">
        <v>1</v>
      </c>
      <c r="AY134" s="3">
        <f t="shared" si="333"/>
        <v>1</v>
      </c>
      <c r="AZ134" s="3">
        <f t="shared" ref="AZ134:AZ135" si="341">STDEV(AT134:AX134)</f>
        <v>1</v>
      </c>
      <c r="BA134" s="16">
        <v>1</v>
      </c>
      <c r="BB134" s="16">
        <v>0</v>
      </c>
      <c r="BC134" s="16">
        <v>0</v>
      </c>
      <c r="BD134" s="16">
        <v>0</v>
      </c>
      <c r="BE134" s="16">
        <v>0</v>
      </c>
      <c r="BF134" s="3">
        <f t="shared" si="334"/>
        <v>0.2</v>
      </c>
      <c r="BG134" s="3">
        <f t="shared" ref="BG134:BG135" si="342">STDEV(BA134:BE134)</f>
        <v>0.44721359549995793</v>
      </c>
    </row>
    <row r="135" spans="1:59" x14ac:dyDescent="0.35">
      <c r="B135" s="22">
        <v>3</v>
      </c>
      <c r="D135" s="16" t="s">
        <v>23</v>
      </c>
      <c r="E135" s="16" t="s">
        <v>23</v>
      </c>
      <c r="F135" s="16" t="s">
        <v>23</v>
      </c>
      <c r="G135" s="16" t="s">
        <v>23</v>
      </c>
      <c r="H135" s="16" t="s">
        <v>23</v>
      </c>
      <c r="I135" s="3" t="e">
        <f t="shared" si="327"/>
        <v>#DIV/0!</v>
      </c>
      <c r="J135" s="3" t="e">
        <f t="shared" si="335"/>
        <v>#DIV/0!</v>
      </c>
      <c r="K135" s="16" t="s">
        <v>23</v>
      </c>
      <c r="L135" s="16" t="s">
        <v>23</v>
      </c>
      <c r="M135" s="16" t="s">
        <v>23</v>
      </c>
      <c r="N135" s="16" t="s">
        <v>23</v>
      </c>
      <c r="O135" s="16" t="s">
        <v>23</v>
      </c>
      <c r="P135" s="3" t="e">
        <f t="shared" si="328"/>
        <v>#DIV/0!</v>
      </c>
      <c r="Q135" s="3" t="e">
        <f t="shared" si="336"/>
        <v>#DIV/0!</v>
      </c>
      <c r="R135" s="16" t="s">
        <v>23</v>
      </c>
      <c r="S135" s="16" t="s">
        <v>23</v>
      </c>
      <c r="T135" s="16" t="s">
        <v>23</v>
      </c>
      <c r="U135" s="16" t="s">
        <v>23</v>
      </c>
      <c r="V135" s="16" t="s">
        <v>23</v>
      </c>
      <c r="W135" s="3" t="e">
        <f t="shared" si="329"/>
        <v>#DIV/0!</v>
      </c>
      <c r="X135" s="3" t="e">
        <f t="shared" si="337"/>
        <v>#DIV/0!</v>
      </c>
      <c r="Y135" s="16" t="s">
        <v>23</v>
      </c>
      <c r="Z135" s="16" t="s">
        <v>23</v>
      </c>
      <c r="AA135" s="16" t="s">
        <v>23</v>
      </c>
      <c r="AB135" s="16" t="s">
        <v>23</v>
      </c>
      <c r="AC135" s="16" t="s">
        <v>23</v>
      </c>
      <c r="AD135" s="3" t="e">
        <f t="shared" si="330"/>
        <v>#DIV/0!</v>
      </c>
      <c r="AE135" s="3" t="e">
        <f t="shared" si="338"/>
        <v>#DIV/0!</v>
      </c>
      <c r="AF135" s="16" t="s">
        <v>23</v>
      </c>
      <c r="AG135" s="16" t="s">
        <v>23</v>
      </c>
      <c r="AH135" s="16" t="s">
        <v>23</v>
      </c>
      <c r="AI135" s="16" t="s">
        <v>23</v>
      </c>
      <c r="AJ135" s="16" t="s">
        <v>23</v>
      </c>
      <c r="AK135" s="3" t="e">
        <f t="shared" si="331"/>
        <v>#DIV/0!</v>
      </c>
      <c r="AL135" s="3" t="e">
        <f t="shared" si="339"/>
        <v>#DIV/0!</v>
      </c>
      <c r="AM135" s="16">
        <v>28</v>
      </c>
      <c r="AN135" s="16">
        <v>26</v>
      </c>
      <c r="AO135" s="16">
        <v>27</v>
      </c>
      <c r="AP135" s="16">
        <v>31</v>
      </c>
      <c r="AQ135" s="16">
        <v>22</v>
      </c>
      <c r="AR135" s="3">
        <f t="shared" si="332"/>
        <v>26.8</v>
      </c>
      <c r="AS135" s="3">
        <f t="shared" si="340"/>
        <v>3.2710854467592321</v>
      </c>
      <c r="AT135" s="16">
        <v>8</v>
      </c>
      <c r="AU135" s="16">
        <v>3</v>
      </c>
      <c r="AV135" s="16">
        <v>1</v>
      </c>
      <c r="AW135" s="16">
        <v>3</v>
      </c>
      <c r="AX135" s="16">
        <v>3</v>
      </c>
      <c r="AY135" s="3">
        <f t="shared" si="333"/>
        <v>3.6</v>
      </c>
      <c r="AZ135" s="3">
        <f t="shared" si="341"/>
        <v>2.6076809620810595</v>
      </c>
      <c r="BA135" s="16">
        <v>0</v>
      </c>
      <c r="BB135" s="16">
        <v>0</v>
      </c>
      <c r="BC135" s="16">
        <v>1</v>
      </c>
      <c r="BD135" s="16">
        <v>0</v>
      </c>
      <c r="BE135" s="16">
        <v>1</v>
      </c>
      <c r="BF135" s="3">
        <f t="shared" si="334"/>
        <v>0.4</v>
      </c>
      <c r="BG135" s="3">
        <f t="shared" si="342"/>
        <v>0.54772255750516607</v>
      </c>
    </row>
    <row r="136" spans="1:59" x14ac:dyDescent="0.35">
      <c r="A136" s="24" t="s">
        <v>25</v>
      </c>
      <c r="I136" s="28" t="e">
        <f>AVERAGE(I133:I135)</f>
        <v>#DIV/0!</v>
      </c>
      <c r="J136" s="28"/>
      <c r="K136" s="16"/>
      <c r="L136" s="16"/>
      <c r="M136" s="16"/>
      <c r="N136" s="16"/>
      <c r="O136" s="16"/>
      <c r="P136" s="28" t="e">
        <f>AVERAGE(P133:P135)</f>
        <v>#DIV/0!</v>
      </c>
      <c r="Q136" s="28"/>
      <c r="R136" s="16"/>
      <c r="S136" s="16"/>
      <c r="T136" s="16"/>
      <c r="U136" s="16"/>
      <c r="V136" s="16"/>
      <c r="W136" s="28" t="e">
        <f>AVERAGE(W133:W135)</f>
        <v>#DIV/0!</v>
      </c>
      <c r="X136" s="28"/>
      <c r="Y136" s="16"/>
      <c r="Z136" s="16"/>
      <c r="AA136" s="16"/>
      <c r="AB136" s="16"/>
      <c r="AC136" s="16"/>
      <c r="AD136" s="28" t="e">
        <f>AVERAGE(AD133:AD135)</f>
        <v>#DIV/0!</v>
      </c>
      <c r="AE136" s="28"/>
      <c r="AF136" s="16"/>
      <c r="AG136" s="16"/>
      <c r="AH136" s="16"/>
      <c r="AI136" s="16"/>
      <c r="AJ136" s="16"/>
      <c r="AK136" s="28">
        <f>AVERAGE(AK133:AK134)</f>
        <v>69.400000000000006</v>
      </c>
      <c r="AL136" s="28"/>
      <c r="AM136" s="16"/>
      <c r="AN136" s="16"/>
      <c r="AO136" s="16"/>
      <c r="AP136" s="16"/>
      <c r="AQ136" s="16"/>
      <c r="AR136" s="28">
        <f>AVERAGE(AR133:AR135)</f>
        <v>16.666666666666668</v>
      </c>
      <c r="AS136" s="28"/>
      <c r="AT136" s="16"/>
      <c r="AU136" s="16"/>
      <c r="AV136" s="16"/>
      <c r="AW136" s="16"/>
      <c r="AX136" s="16"/>
      <c r="AY136" s="28">
        <f>AVERAGE(AY133:AY135)</f>
        <v>2.3333333333333335</v>
      </c>
      <c r="AZ136" s="28"/>
      <c r="BA136" s="16"/>
      <c r="BB136" s="16"/>
      <c r="BC136" s="16"/>
      <c r="BD136" s="16"/>
      <c r="BE136" s="16"/>
      <c r="BF136" s="28">
        <f>AVERAGE(BF133:BF135)</f>
        <v>0.20000000000000004</v>
      </c>
      <c r="BG136" s="28"/>
    </row>
    <row r="137" spans="1:59" x14ac:dyDescent="0.35">
      <c r="A137" s="24" t="s">
        <v>26</v>
      </c>
      <c r="I137" s="28" t="e">
        <f>1/3*(SUM(J133:J135))</f>
        <v>#DIV/0!</v>
      </c>
      <c r="J137" s="28"/>
      <c r="K137" s="16"/>
      <c r="L137" s="16"/>
      <c r="M137" s="16"/>
      <c r="N137" s="16"/>
      <c r="O137" s="16"/>
      <c r="P137" s="28" t="e">
        <f>SUM(Q133:Q135)</f>
        <v>#DIV/0!</v>
      </c>
      <c r="Q137" s="28"/>
      <c r="R137" s="16"/>
      <c r="S137" s="16"/>
      <c r="T137" s="16"/>
      <c r="U137" s="16"/>
      <c r="V137" s="16"/>
      <c r="W137" s="28" t="e">
        <f>SUM(X133:X135)</f>
        <v>#DIV/0!</v>
      </c>
      <c r="X137" s="28"/>
      <c r="Y137" s="16"/>
      <c r="Z137" s="16"/>
      <c r="AA137" s="16"/>
      <c r="AB137" s="16"/>
      <c r="AC137" s="16"/>
      <c r="AD137" s="28" t="e">
        <f>SUM(AE133:AE135)</f>
        <v>#DIV/0!</v>
      </c>
      <c r="AE137" s="28"/>
      <c r="AF137" s="16"/>
      <c r="AG137" s="16"/>
      <c r="AH137" s="16"/>
      <c r="AI137" s="16"/>
      <c r="AJ137" s="16"/>
      <c r="AK137" s="28">
        <f>SUM(AL133:AL134)</f>
        <v>14.15505199456701</v>
      </c>
      <c r="AL137" s="28"/>
      <c r="AM137" s="16"/>
      <c r="AN137" s="16"/>
      <c r="AO137" s="16"/>
      <c r="AP137" s="16"/>
      <c r="AQ137" s="16"/>
      <c r="AR137" s="28">
        <f>SUM(AS133:AS134)</f>
        <v>7.1171976708417173</v>
      </c>
      <c r="AS137" s="28"/>
      <c r="AT137" s="16"/>
      <c r="AU137" s="16"/>
      <c r="AV137" s="16"/>
      <c r="AW137" s="16"/>
      <c r="AX137" s="16"/>
      <c r="AY137" s="28">
        <f>SUM(AZ133:AZ134)</f>
        <v>1.5477225575051659</v>
      </c>
      <c r="AZ137" s="28"/>
      <c r="BA137" s="16"/>
      <c r="BB137" s="16"/>
      <c r="BC137" s="16"/>
      <c r="BD137" s="16"/>
      <c r="BE137" s="16"/>
      <c r="BF137" s="28">
        <f>SUM(BG133:BG135)</f>
        <v>0.99493615300512395</v>
      </c>
      <c r="BG137" s="28"/>
    </row>
    <row r="140" spans="1:59" x14ac:dyDescent="0.35">
      <c r="A140" s="21" t="s">
        <v>31</v>
      </c>
      <c r="B140" s="26">
        <v>42916</v>
      </c>
    </row>
    <row r="141" spans="1:59" x14ac:dyDescent="0.35">
      <c r="A141" s="21" t="s">
        <v>18</v>
      </c>
      <c r="B141" s="22" t="s">
        <v>19</v>
      </c>
      <c r="D141" s="21">
        <v>1</v>
      </c>
      <c r="I141" s="23" t="s">
        <v>20</v>
      </c>
      <c r="J141" s="23"/>
      <c r="K141" s="21">
        <f>10^-1</f>
        <v>0.1</v>
      </c>
      <c r="P141" s="23" t="s">
        <v>20</v>
      </c>
      <c r="Q141" s="23"/>
      <c r="R141" s="21">
        <f>10^-2</f>
        <v>0.01</v>
      </c>
      <c r="W141" s="23" t="s">
        <v>20</v>
      </c>
      <c r="X141" s="23"/>
      <c r="Y141" s="27">
        <f>10^-3</f>
        <v>1E-3</v>
      </c>
      <c r="Z141" s="27"/>
      <c r="AA141" s="27"/>
      <c r="AB141" s="27"/>
      <c r="AC141" s="27"/>
      <c r="AD141" s="29" t="s">
        <v>20</v>
      </c>
      <c r="AE141" s="23"/>
      <c r="AF141" s="27">
        <f>10^-4</f>
        <v>1E-4</v>
      </c>
      <c r="AG141" s="27"/>
      <c r="AH141" s="27"/>
      <c r="AI141" s="27"/>
      <c r="AJ141" s="27"/>
      <c r="AK141" s="29" t="s">
        <v>20</v>
      </c>
      <c r="AL141" s="23"/>
      <c r="AM141" s="27">
        <f>10^-5</f>
        <v>1.0000000000000001E-5</v>
      </c>
      <c r="AN141" s="27"/>
      <c r="AO141" s="27"/>
      <c r="AP141" s="27"/>
      <c r="AQ141" s="27"/>
      <c r="AR141" s="29" t="s">
        <v>20</v>
      </c>
      <c r="AS141" s="23"/>
      <c r="AT141" s="27">
        <f>10^-5</f>
        <v>1.0000000000000001E-5</v>
      </c>
      <c r="AU141" s="27"/>
      <c r="AV141" s="27"/>
      <c r="AW141" s="27"/>
      <c r="AX141" s="27"/>
      <c r="AY141" s="29" t="s">
        <v>20</v>
      </c>
      <c r="AZ141" s="23"/>
      <c r="BA141" s="27">
        <f>10^-5</f>
        <v>1.0000000000000001E-5</v>
      </c>
      <c r="BB141" s="27"/>
      <c r="BC141" s="27"/>
      <c r="BD141" s="27"/>
      <c r="BE141" s="27"/>
      <c r="BF141" s="29" t="s">
        <v>20</v>
      </c>
      <c r="BG141" s="23"/>
    </row>
    <row r="142" spans="1:59" x14ac:dyDescent="0.35">
      <c r="A142" s="21" t="s">
        <v>22</v>
      </c>
      <c r="B142" s="22">
        <v>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3">
        <f>AVERAGE(D142:H142)</f>
        <v>0</v>
      </c>
      <c r="J142" s="3">
        <f>STDEV(D142:H142)</f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3">
        <f>AVERAGE(K142:O142)</f>
        <v>0</v>
      </c>
      <c r="Q142" s="3">
        <f>STDEV(K142:O142)</f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3">
        <f>AVERAGE(R142:V142)</f>
        <v>0</v>
      </c>
      <c r="X142" s="3">
        <f>STDEV(R142:V142)</f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3">
        <f>AVERAGE(Y142:AC142)</f>
        <v>0</v>
      </c>
      <c r="AE142" s="3">
        <f>STDEV(Y142:AC142)</f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3">
        <f>AVERAGE(AF142:AJ142)</f>
        <v>0</v>
      </c>
      <c r="AL142" s="3">
        <f>STDEV(AF142:AJ142)</f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3">
        <f>AVERAGE(AM142:AQ142)</f>
        <v>0</v>
      </c>
      <c r="AS142" s="3">
        <f>STDEV(AM142:AQ142)</f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3">
        <f>AVERAGE(AT142:AX142)</f>
        <v>0</v>
      </c>
      <c r="AZ142" s="3">
        <f>STDEV(AT142:AX142)</f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3">
        <f>AVERAGE(BA142:BE142)</f>
        <v>0</v>
      </c>
      <c r="BG142" s="3">
        <f>STDEV(BA142:BE142)</f>
        <v>0</v>
      </c>
    </row>
    <row r="143" spans="1:59" x14ac:dyDescent="0.35">
      <c r="B143" s="22">
        <v>2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3">
        <f t="shared" ref="I143:I144" si="343">AVERAGE(D143:H143)</f>
        <v>0</v>
      </c>
      <c r="J143" s="3">
        <f t="shared" ref="J143:J144" si="344">STDEV(D143:H143)</f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3">
        <f t="shared" ref="P143:P144" si="345">AVERAGE(K143:O143)</f>
        <v>0</v>
      </c>
      <c r="Q143" s="3">
        <f t="shared" ref="Q143:Q144" si="346">STDEV(K143:O143)</f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3">
        <f t="shared" ref="W143:W144" si="347">AVERAGE(R143:V143)</f>
        <v>0</v>
      </c>
      <c r="X143" s="3">
        <f t="shared" ref="X143:X144" si="348">STDEV(R143:V143)</f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3">
        <f t="shared" ref="AD143:AD144" si="349">AVERAGE(Y143:AC143)</f>
        <v>0</v>
      </c>
      <c r="AE143" s="3">
        <f t="shared" ref="AE143:AE144" si="350">STDEV(Y143:AC143)</f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3">
        <f t="shared" ref="AK143:AK144" si="351">AVERAGE(AF143:AJ143)</f>
        <v>0</v>
      </c>
      <c r="AL143" s="3">
        <f t="shared" ref="AL143:AL144" si="352">STDEV(AF143:AJ143)</f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3">
        <f t="shared" ref="AR143:AR144" si="353">AVERAGE(AM143:AQ143)</f>
        <v>0</v>
      </c>
      <c r="AS143" s="3">
        <f t="shared" ref="AS143:AS144" si="354">STDEV(AM143:AQ143)</f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3">
        <f t="shared" ref="AY143:AY144" si="355">AVERAGE(AT143:AX143)</f>
        <v>0</v>
      </c>
      <c r="AZ143" s="3">
        <f t="shared" ref="AZ143:AZ144" si="356">STDEV(AT143:AX143)</f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3">
        <f t="shared" ref="BF143:BF144" si="357">AVERAGE(BA143:BE143)</f>
        <v>0</v>
      </c>
      <c r="BG143" s="3">
        <f t="shared" ref="BG143:BG144" si="358">STDEV(BA143:BE143)</f>
        <v>0</v>
      </c>
    </row>
    <row r="144" spans="1:59" x14ac:dyDescent="0.35">
      <c r="B144" s="22">
        <v>3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3">
        <f t="shared" si="343"/>
        <v>0</v>
      </c>
      <c r="J144" s="3">
        <f t="shared" si="344"/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3">
        <f t="shared" si="345"/>
        <v>0</v>
      </c>
      <c r="Q144" s="3">
        <f t="shared" si="346"/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3">
        <f t="shared" si="347"/>
        <v>0</v>
      </c>
      <c r="X144" s="3">
        <f t="shared" si="348"/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3">
        <f t="shared" si="349"/>
        <v>0</v>
      </c>
      <c r="AE144" s="3">
        <f t="shared" si="350"/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3">
        <f t="shared" si="351"/>
        <v>0</v>
      </c>
      <c r="AL144" s="3">
        <f t="shared" si="352"/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3">
        <f t="shared" si="353"/>
        <v>0</v>
      </c>
      <c r="AS144" s="3">
        <f t="shared" si="354"/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3">
        <f t="shared" si="355"/>
        <v>0</v>
      </c>
      <c r="AZ144" s="3">
        <f t="shared" si="356"/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3">
        <f t="shared" si="357"/>
        <v>0</v>
      </c>
      <c r="BG144" s="3">
        <f t="shared" si="358"/>
        <v>0</v>
      </c>
    </row>
    <row r="145" spans="1:59" x14ac:dyDescent="0.35">
      <c r="D145" s="16"/>
      <c r="E145" s="16"/>
      <c r="F145" s="16"/>
      <c r="G145" s="16"/>
      <c r="H145" s="16"/>
      <c r="I145" s="28">
        <f>AVERAGE(I142:I144)</f>
        <v>0</v>
      </c>
      <c r="J145" s="28"/>
      <c r="K145" s="16"/>
      <c r="L145" s="16"/>
      <c r="M145" s="16"/>
      <c r="N145" s="16"/>
      <c r="O145" s="16"/>
      <c r="P145" s="28">
        <f>AVERAGE(P142:P144)</f>
        <v>0</v>
      </c>
      <c r="Q145" s="28"/>
      <c r="R145" s="16"/>
      <c r="S145" s="16"/>
      <c r="T145" s="16"/>
      <c r="U145" s="16"/>
      <c r="V145" s="16"/>
      <c r="W145" s="28">
        <f>AVERAGE(W142:W144)</f>
        <v>0</v>
      </c>
      <c r="X145" s="28"/>
      <c r="Y145" s="16"/>
      <c r="Z145" s="16"/>
      <c r="AA145" s="16"/>
      <c r="AB145" s="16"/>
      <c r="AC145" s="16"/>
      <c r="AD145" s="28">
        <f>AVERAGE(AD142:AD144)</f>
        <v>0</v>
      </c>
      <c r="AE145" s="28"/>
      <c r="AF145" s="16"/>
      <c r="AG145" s="16"/>
      <c r="AH145" s="16"/>
      <c r="AI145" s="16"/>
      <c r="AJ145" s="16"/>
      <c r="AK145" s="28">
        <f>AVERAGE(AK142:AK144)</f>
        <v>0</v>
      </c>
      <c r="AL145" s="28"/>
      <c r="AM145" s="16"/>
      <c r="AN145" s="16"/>
      <c r="AO145" s="16"/>
      <c r="AP145" s="16"/>
      <c r="AQ145" s="16"/>
      <c r="AR145" s="28">
        <f>AVERAGE(AR142:AR144)</f>
        <v>0</v>
      </c>
      <c r="AS145" s="28"/>
      <c r="AT145" s="16"/>
      <c r="AU145" s="16"/>
      <c r="AV145" s="16"/>
      <c r="AW145" s="16"/>
      <c r="AX145" s="16"/>
      <c r="AY145" s="28">
        <f>AVERAGE(AY142:AY144)</f>
        <v>0</v>
      </c>
      <c r="AZ145" s="28"/>
      <c r="BA145" s="16"/>
      <c r="BB145" s="16"/>
      <c r="BC145" s="16"/>
      <c r="BD145" s="16"/>
      <c r="BE145" s="16"/>
      <c r="BF145" s="28">
        <f>AVERAGE(BF142:BF144)</f>
        <v>0</v>
      </c>
      <c r="BG145" s="28"/>
    </row>
    <row r="146" spans="1:59" x14ac:dyDescent="0.35">
      <c r="D146" s="16"/>
      <c r="E146" s="16"/>
      <c r="F146" s="16"/>
      <c r="G146" s="16"/>
      <c r="H146" s="16"/>
      <c r="I146" s="28">
        <f>1/3*(SUM(J142:J144))</f>
        <v>0</v>
      </c>
      <c r="J146" s="28"/>
      <c r="K146" s="16"/>
      <c r="L146" s="16"/>
      <c r="M146" s="16"/>
      <c r="N146" s="16"/>
      <c r="O146" s="16"/>
      <c r="P146" s="28">
        <f>SUM(Q142:Q144)</f>
        <v>0</v>
      </c>
      <c r="Q146" s="28"/>
      <c r="R146" s="16"/>
      <c r="S146" s="16"/>
      <c r="T146" s="16"/>
      <c r="U146" s="16"/>
      <c r="V146" s="16"/>
      <c r="W146" s="28">
        <f>SUM(X142:X144)</f>
        <v>0</v>
      </c>
      <c r="X146" s="28"/>
      <c r="Y146" s="16"/>
      <c r="Z146" s="16"/>
      <c r="AA146" s="16"/>
      <c r="AB146" s="16"/>
      <c r="AC146" s="16"/>
      <c r="AD146" s="28">
        <f>SUM(AE142:AE144)</f>
        <v>0</v>
      </c>
      <c r="AE146" s="28"/>
      <c r="AF146" s="16"/>
      <c r="AG146" s="16"/>
      <c r="AH146" s="16"/>
      <c r="AI146" s="16"/>
      <c r="AJ146" s="16"/>
      <c r="AK146" s="28">
        <f>SUM(AL142:AL144)</f>
        <v>0</v>
      </c>
      <c r="AL146" s="28"/>
      <c r="AM146" s="16"/>
      <c r="AN146" s="16"/>
      <c r="AO146" s="16"/>
      <c r="AP146" s="16"/>
      <c r="AQ146" s="16"/>
      <c r="AR146" s="28">
        <f>SUM(AS142:AS143)</f>
        <v>0</v>
      </c>
      <c r="AS146" s="28"/>
      <c r="AT146" s="16"/>
      <c r="AU146" s="16"/>
      <c r="AV146" s="16"/>
      <c r="AW146" s="16"/>
      <c r="AX146" s="16"/>
      <c r="AY146" s="28">
        <f>SUM(AZ142:AZ143)</f>
        <v>0</v>
      </c>
      <c r="AZ146" s="28"/>
      <c r="BA146" s="16"/>
      <c r="BB146" s="16"/>
      <c r="BC146" s="16"/>
      <c r="BD146" s="16"/>
      <c r="BE146" s="16"/>
      <c r="BF146" s="28">
        <f>SUM(BG142:BG144)</f>
        <v>0</v>
      </c>
      <c r="BG146" s="28"/>
    </row>
    <row r="147" spans="1:59" x14ac:dyDescent="0.35">
      <c r="A147" s="21" t="s">
        <v>24</v>
      </c>
      <c r="B147" s="22">
        <v>1</v>
      </c>
      <c r="D147" s="16" t="s">
        <v>23</v>
      </c>
      <c r="E147" s="16" t="s">
        <v>23</v>
      </c>
      <c r="F147" s="16" t="s">
        <v>23</v>
      </c>
      <c r="G147" s="16" t="s">
        <v>23</v>
      </c>
      <c r="H147" s="16" t="s">
        <v>23</v>
      </c>
      <c r="I147" s="3" t="e">
        <f>AVERAGE(D147:H147)</f>
        <v>#DIV/0!</v>
      </c>
      <c r="J147" s="3" t="e">
        <f>STDEV(D147:H147)</f>
        <v>#DIV/0!</v>
      </c>
      <c r="K147" s="16" t="s">
        <v>23</v>
      </c>
      <c r="L147" s="16" t="s">
        <v>23</v>
      </c>
      <c r="M147" s="16" t="s">
        <v>23</v>
      </c>
      <c r="N147" s="16" t="s">
        <v>23</v>
      </c>
      <c r="O147" s="16" t="s">
        <v>23</v>
      </c>
      <c r="P147" s="3" t="e">
        <f t="shared" ref="P147:P149" si="359">AVERAGE(K147:O147)</f>
        <v>#DIV/0!</v>
      </c>
      <c r="Q147" s="3" t="e">
        <f>STDEV(K147:O147)</f>
        <v>#DIV/0!</v>
      </c>
      <c r="R147" s="16" t="s">
        <v>23</v>
      </c>
      <c r="S147" s="16" t="s">
        <v>23</v>
      </c>
      <c r="T147" s="16" t="s">
        <v>23</v>
      </c>
      <c r="U147" s="16" t="s">
        <v>23</v>
      </c>
      <c r="V147" s="16" t="s">
        <v>23</v>
      </c>
      <c r="W147" s="3" t="e">
        <f t="shared" ref="W147:W149" si="360">AVERAGE(R147:V147)</f>
        <v>#DIV/0!</v>
      </c>
      <c r="X147" s="3" t="e">
        <f>STDEV(R147:V147)</f>
        <v>#DIV/0!</v>
      </c>
      <c r="Y147" s="16" t="s">
        <v>23</v>
      </c>
      <c r="Z147" s="16" t="s">
        <v>23</v>
      </c>
      <c r="AA147" s="16" t="s">
        <v>23</v>
      </c>
      <c r="AB147" s="16" t="s">
        <v>23</v>
      </c>
      <c r="AC147" s="16" t="s">
        <v>23</v>
      </c>
      <c r="AD147" s="3" t="e">
        <f t="shared" ref="AD147:AD149" si="361">AVERAGE(Y147:AC147)</f>
        <v>#DIV/0!</v>
      </c>
      <c r="AE147" s="3" t="e">
        <f>STDEV(Y147:AC147)</f>
        <v>#DIV/0!</v>
      </c>
      <c r="AF147" s="16">
        <v>100</v>
      </c>
      <c r="AG147" s="16">
        <v>90</v>
      </c>
      <c r="AH147" s="16">
        <v>86</v>
      </c>
      <c r="AI147" s="16">
        <v>86</v>
      </c>
      <c r="AJ147" s="16">
        <v>87</v>
      </c>
      <c r="AK147" s="3">
        <f t="shared" ref="AK147:AK149" si="362">AVERAGE(AF147:AJ147)</f>
        <v>89.8</v>
      </c>
      <c r="AL147" s="3">
        <f>STDEV(AF147:AJ147)</f>
        <v>5.9329587896765306</v>
      </c>
      <c r="AM147" s="16">
        <v>12</v>
      </c>
      <c r="AN147" s="16">
        <v>12</v>
      </c>
      <c r="AO147" s="16">
        <v>16</v>
      </c>
      <c r="AP147" s="16">
        <v>18</v>
      </c>
      <c r="AQ147" s="16">
        <v>16</v>
      </c>
      <c r="AR147" s="3">
        <f t="shared" ref="AR147:AR149" si="363">AVERAGE(AM147:AQ147)</f>
        <v>14.8</v>
      </c>
      <c r="AS147" s="3">
        <f>STDEV(AM147:AQ147)</f>
        <v>2.6832815729997455</v>
      </c>
      <c r="AT147" s="16">
        <v>1</v>
      </c>
      <c r="AU147" s="16">
        <v>3</v>
      </c>
      <c r="AV147" s="16">
        <v>4</v>
      </c>
      <c r="AW147" s="16">
        <v>3</v>
      </c>
      <c r="AX147" s="16">
        <v>1</v>
      </c>
      <c r="AY147" s="3">
        <f t="shared" ref="AY147:AY149" si="364">AVERAGE(AT147:AX147)</f>
        <v>2.4</v>
      </c>
      <c r="AZ147" s="3">
        <f>STDEV(AT147:AX147)</f>
        <v>1.3416407864998738</v>
      </c>
      <c r="BA147" s="16">
        <v>0</v>
      </c>
      <c r="BB147" s="16">
        <v>0</v>
      </c>
      <c r="BC147" s="16">
        <v>2</v>
      </c>
      <c r="BD147" s="16">
        <v>0</v>
      </c>
      <c r="BE147" s="16">
        <v>0</v>
      </c>
      <c r="BF147" s="3">
        <f t="shared" ref="BF147:BF149" si="365">AVERAGE(BA147:BE147)</f>
        <v>0.4</v>
      </c>
      <c r="BG147" s="3">
        <f>STDEV(BA147:BE147)</f>
        <v>0.89442719099991586</v>
      </c>
    </row>
    <row r="148" spans="1:59" x14ac:dyDescent="0.35">
      <c r="B148" s="22">
        <v>2</v>
      </c>
      <c r="D148" s="16" t="s">
        <v>23</v>
      </c>
      <c r="E148" s="16" t="s">
        <v>23</v>
      </c>
      <c r="F148" s="16" t="s">
        <v>23</v>
      </c>
      <c r="G148" s="16" t="s">
        <v>23</v>
      </c>
      <c r="H148" s="16" t="s">
        <v>23</v>
      </c>
      <c r="I148" s="3" t="e">
        <f t="shared" ref="I148:I149" si="366">AVERAGE(D148:H148)</f>
        <v>#DIV/0!</v>
      </c>
      <c r="J148" s="3" t="e">
        <f t="shared" ref="J148:J149" si="367">STDEV(D148:H148)</f>
        <v>#DIV/0!</v>
      </c>
      <c r="K148" s="16" t="s">
        <v>23</v>
      </c>
      <c r="L148" s="16" t="s">
        <v>23</v>
      </c>
      <c r="M148" s="16" t="s">
        <v>23</v>
      </c>
      <c r="N148" s="16" t="s">
        <v>23</v>
      </c>
      <c r="O148" s="16" t="s">
        <v>23</v>
      </c>
      <c r="P148" s="3" t="e">
        <f t="shared" si="359"/>
        <v>#DIV/0!</v>
      </c>
      <c r="Q148" s="3" t="e">
        <f t="shared" ref="Q148:Q149" si="368">STDEV(K148:O148)</f>
        <v>#DIV/0!</v>
      </c>
      <c r="R148" s="16" t="s">
        <v>23</v>
      </c>
      <c r="S148" s="16" t="s">
        <v>23</v>
      </c>
      <c r="T148" s="16" t="s">
        <v>23</v>
      </c>
      <c r="U148" s="16" t="s">
        <v>23</v>
      </c>
      <c r="V148" s="16" t="s">
        <v>23</v>
      </c>
      <c r="W148" s="3" t="e">
        <f t="shared" si="360"/>
        <v>#DIV/0!</v>
      </c>
      <c r="X148" s="3" t="e">
        <f t="shared" ref="X148:X149" si="369">STDEV(R148:V148)</f>
        <v>#DIV/0!</v>
      </c>
      <c r="Y148" s="16" t="s">
        <v>23</v>
      </c>
      <c r="Z148" s="16" t="s">
        <v>23</v>
      </c>
      <c r="AA148" s="16" t="s">
        <v>23</v>
      </c>
      <c r="AB148" s="16" t="s">
        <v>23</v>
      </c>
      <c r="AC148" s="16" t="s">
        <v>23</v>
      </c>
      <c r="AD148" s="3" t="e">
        <f t="shared" si="361"/>
        <v>#DIV/0!</v>
      </c>
      <c r="AE148" s="3" t="e">
        <f t="shared" ref="AE148:AE149" si="370">STDEV(Y148:AC148)</f>
        <v>#DIV/0!</v>
      </c>
      <c r="AF148" s="16">
        <v>51</v>
      </c>
      <c r="AG148" s="16">
        <v>53</v>
      </c>
      <c r="AH148" s="16">
        <v>48</v>
      </c>
      <c r="AI148" s="16">
        <v>42</v>
      </c>
      <c r="AJ148" s="16">
        <v>49</v>
      </c>
      <c r="AK148" s="3">
        <f t="shared" si="362"/>
        <v>48.6</v>
      </c>
      <c r="AL148" s="3">
        <f t="shared" ref="AL148:AL149" si="371">STDEV(AF148:AJ148)</f>
        <v>4.1593268686170841</v>
      </c>
      <c r="AM148" s="16">
        <v>10</v>
      </c>
      <c r="AN148" s="16">
        <v>9</v>
      </c>
      <c r="AO148" s="16">
        <v>12</v>
      </c>
      <c r="AP148" s="16">
        <v>10</v>
      </c>
      <c r="AQ148" s="16">
        <v>5</v>
      </c>
      <c r="AR148" s="3">
        <f t="shared" si="363"/>
        <v>9.1999999999999993</v>
      </c>
      <c r="AS148" s="3">
        <f t="shared" ref="AS148:AS149" si="372">STDEV(AM148:AQ148)</f>
        <v>2.5884358211089573</v>
      </c>
      <c r="AT148" s="16">
        <v>2</v>
      </c>
      <c r="AU148" s="16">
        <v>1</v>
      </c>
      <c r="AV148" s="16">
        <v>1</v>
      </c>
      <c r="AW148" s="16">
        <v>1</v>
      </c>
      <c r="AX148" s="16">
        <v>2</v>
      </c>
      <c r="AY148" s="3">
        <f t="shared" si="364"/>
        <v>1.4</v>
      </c>
      <c r="AZ148" s="3">
        <f t="shared" ref="AZ148:AZ149" si="373">STDEV(AT148:AX148)</f>
        <v>0.54772255750516596</v>
      </c>
      <c r="BA148" s="16">
        <v>0</v>
      </c>
      <c r="BB148" s="16">
        <v>1</v>
      </c>
      <c r="BC148" s="16">
        <v>0</v>
      </c>
      <c r="BD148" s="16">
        <v>0</v>
      </c>
      <c r="BE148" s="16">
        <v>0</v>
      </c>
      <c r="BF148" s="3">
        <f t="shared" si="365"/>
        <v>0.2</v>
      </c>
      <c r="BG148" s="3">
        <f t="shared" ref="BG148:BG149" si="374">STDEV(BA148:BE148)</f>
        <v>0.44721359549995793</v>
      </c>
    </row>
    <row r="149" spans="1:59" x14ac:dyDescent="0.35">
      <c r="B149" s="22">
        <v>3</v>
      </c>
      <c r="D149" s="16" t="s">
        <v>23</v>
      </c>
      <c r="E149" s="16" t="s">
        <v>23</v>
      </c>
      <c r="F149" s="16" t="s">
        <v>23</v>
      </c>
      <c r="G149" s="16" t="s">
        <v>23</v>
      </c>
      <c r="H149" s="16" t="s">
        <v>23</v>
      </c>
      <c r="I149" s="3" t="e">
        <f t="shared" si="366"/>
        <v>#DIV/0!</v>
      </c>
      <c r="J149" s="3" t="e">
        <f t="shared" si="367"/>
        <v>#DIV/0!</v>
      </c>
      <c r="K149" s="16" t="s">
        <v>23</v>
      </c>
      <c r="L149" s="16" t="s">
        <v>23</v>
      </c>
      <c r="M149" s="16" t="s">
        <v>23</v>
      </c>
      <c r="N149" s="16" t="s">
        <v>23</v>
      </c>
      <c r="O149" s="16" t="s">
        <v>23</v>
      </c>
      <c r="P149" s="3" t="e">
        <f t="shared" si="359"/>
        <v>#DIV/0!</v>
      </c>
      <c r="Q149" s="3" t="e">
        <f t="shared" si="368"/>
        <v>#DIV/0!</v>
      </c>
      <c r="R149" s="16" t="s">
        <v>23</v>
      </c>
      <c r="S149" s="16" t="s">
        <v>23</v>
      </c>
      <c r="T149" s="16" t="s">
        <v>23</v>
      </c>
      <c r="U149" s="16" t="s">
        <v>23</v>
      </c>
      <c r="V149" s="16" t="s">
        <v>23</v>
      </c>
      <c r="W149" s="3" t="e">
        <f t="shared" si="360"/>
        <v>#DIV/0!</v>
      </c>
      <c r="X149" s="3" t="e">
        <f t="shared" si="369"/>
        <v>#DIV/0!</v>
      </c>
      <c r="Y149" s="16" t="s">
        <v>23</v>
      </c>
      <c r="Z149" s="16" t="s">
        <v>23</v>
      </c>
      <c r="AA149" s="16" t="s">
        <v>23</v>
      </c>
      <c r="AB149" s="16" t="s">
        <v>23</v>
      </c>
      <c r="AC149" s="16" t="s">
        <v>23</v>
      </c>
      <c r="AD149" s="3" t="e">
        <f t="shared" si="361"/>
        <v>#DIV/0!</v>
      </c>
      <c r="AE149" s="3" t="e">
        <f t="shared" si="370"/>
        <v>#DIV/0!</v>
      </c>
      <c r="AF149" s="16">
        <v>16</v>
      </c>
      <c r="AG149" s="16">
        <v>30</v>
      </c>
      <c r="AH149" s="16">
        <v>18</v>
      </c>
      <c r="AI149" s="16">
        <v>21</v>
      </c>
      <c r="AJ149" s="16">
        <v>21</v>
      </c>
      <c r="AK149" s="3">
        <f t="shared" si="362"/>
        <v>21.2</v>
      </c>
      <c r="AL149" s="3">
        <f t="shared" si="371"/>
        <v>5.3572380943915539</v>
      </c>
      <c r="AM149" s="16">
        <v>2</v>
      </c>
      <c r="AN149" s="16">
        <v>3</v>
      </c>
      <c r="AO149" s="16">
        <v>2</v>
      </c>
      <c r="AP149" s="16">
        <v>6</v>
      </c>
      <c r="AQ149" s="16">
        <v>0</v>
      </c>
      <c r="AR149" s="3">
        <f t="shared" si="363"/>
        <v>2.6</v>
      </c>
      <c r="AS149" s="3">
        <f t="shared" si="372"/>
        <v>2.1908902300206647</v>
      </c>
      <c r="AT149" s="16">
        <v>0</v>
      </c>
      <c r="AU149" s="16">
        <v>0</v>
      </c>
      <c r="AV149" s="16">
        <v>0</v>
      </c>
      <c r="AW149" s="16">
        <v>1</v>
      </c>
      <c r="AX149" s="16">
        <v>0</v>
      </c>
      <c r="AY149" s="3">
        <f t="shared" si="364"/>
        <v>0.2</v>
      </c>
      <c r="AZ149" s="3">
        <f t="shared" si="373"/>
        <v>0.44721359549995793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3">
        <f t="shared" si="365"/>
        <v>0</v>
      </c>
      <c r="BG149" s="3">
        <f t="shared" si="374"/>
        <v>0</v>
      </c>
    </row>
    <row r="150" spans="1:59" x14ac:dyDescent="0.35">
      <c r="A150" s="24" t="s">
        <v>25</v>
      </c>
      <c r="D150" s="16"/>
      <c r="E150" s="16"/>
      <c r="F150" s="16"/>
      <c r="G150" s="16"/>
      <c r="H150" s="16"/>
      <c r="I150" s="28" t="e">
        <f>AVERAGE(I147:I149)</f>
        <v>#DIV/0!</v>
      </c>
      <c r="J150" s="28"/>
      <c r="K150" s="16"/>
      <c r="L150" s="16"/>
      <c r="M150" s="16"/>
      <c r="N150" s="16"/>
      <c r="O150" s="16"/>
      <c r="P150" s="28" t="e">
        <f>AVERAGE(P147:P149)</f>
        <v>#DIV/0!</v>
      </c>
      <c r="Q150" s="28"/>
      <c r="R150" s="16"/>
      <c r="S150" s="16"/>
      <c r="T150" s="16"/>
      <c r="U150" s="16"/>
      <c r="V150" s="16"/>
      <c r="W150" s="28" t="e">
        <f>AVERAGE(W147:W149)</f>
        <v>#DIV/0!</v>
      </c>
      <c r="X150" s="28"/>
      <c r="Y150" s="16"/>
      <c r="Z150" s="16"/>
      <c r="AA150" s="16"/>
      <c r="AB150" s="16"/>
      <c r="AC150" s="16"/>
      <c r="AD150" s="28" t="e">
        <f>AVERAGE(AD147:AD149)</f>
        <v>#DIV/0!</v>
      </c>
      <c r="AE150" s="28"/>
      <c r="AF150" s="16"/>
      <c r="AG150" s="16"/>
      <c r="AH150" s="16"/>
      <c r="AI150" s="16"/>
      <c r="AJ150" s="16"/>
      <c r="AK150" s="28">
        <f>AVERAGE(AK148:AK149)</f>
        <v>34.9</v>
      </c>
      <c r="AL150" s="28"/>
      <c r="AM150" s="16"/>
      <c r="AN150" s="16"/>
      <c r="AO150" s="16"/>
      <c r="AP150" s="16"/>
      <c r="AQ150" s="16"/>
      <c r="AR150" s="28">
        <f>AVERAGE(AR148:AR149)</f>
        <v>5.8999999999999995</v>
      </c>
      <c r="AS150" s="28"/>
      <c r="AT150" s="16"/>
      <c r="AU150" s="16"/>
      <c r="AV150" s="16"/>
      <c r="AW150" s="16"/>
      <c r="AX150" s="16"/>
      <c r="AY150" s="28">
        <f>AVERAGE(AY148:AY149)</f>
        <v>0.79999999999999993</v>
      </c>
      <c r="AZ150" s="28"/>
      <c r="BA150" s="16"/>
      <c r="BB150" s="16"/>
      <c r="BC150" s="16"/>
      <c r="BD150" s="16"/>
      <c r="BE150" s="16"/>
      <c r="BF150" s="28">
        <f>AVERAGE(BF148:BF149)</f>
        <v>0.1</v>
      </c>
      <c r="BG150" s="28"/>
    </row>
    <row r="151" spans="1:59" x14ac:dyDescent="0.35">
      <c r="A151" s="24" t="s">
        <v>26</v>
      </c>
      <c r="D151" s="16"/>
      <c r="E151" s="16"/>
      <c r="F151" s="16"/>
      <c r="G151" s="16"/>
      <c r="H151" s="16"/>
      <c r="I151" s="28" t="e">
        <f>1/3*(SUM(J147:J149))</f>
        <v>#DIV/0!</v>
      </c>
      <c r="J151" s="28"/>
      <c r="K151" s="16"/>
      <c r="L151" s="16"/>
      <c r="M151" s="16"/>
      <c r="N151" s="16"/>
      <c r="O151" s="16"/>
      <c r="P151" s="28" t="e">
        <f>SUM(Q147:Q149)</f>
        <v>#DIV/0!</v>
      </c>
      <c r="Q151" s="28"/>
      <c r="R151" s="16"/>
      <c r="S151" s="16"/>
      <c r="T151" s="16"/>
      <c r="U151" s="16"/>
      <c r="V151" s="16"/>
      <c r="W151" s="28" t="e">
        <f>SUM(X147:X149)</f>
        <v>#DIV/0!</v>
      </c>
      <c r="X151" s="28"/>
      <c r="Y151" s="16"/>
      <c r="Z151" s="16"/>
      <c r="AA151" s="16"/>
      <c r="AB151" s="16"/>
      <c r="AC151" s="16"/>
      <c r="AD151" s="28" t="e">
        <f>SUM(AE147:AE149)</f>
        <v>#DIV/0!</v>
      </c>
      <c r="AE151" s="28"/>
      <c r="AF151" s="16"/>
      <c r="AG151" s="16"/>
      <c r="AH151" s="16"/>
      <c r="AI151" s="16"/>
      <c r="AJ151" s="16"/>
      <c r="AK151" s="28">
        <f>SUM(AL147:AL149)</f>
        <v>15.44952375268517</v>
      </c>
      <c r="AL151" s="28"/>
      <c r="AM151" s="16"/>
      <c r="AN151" s="16"/>
      <c r="AO151" s="16"/>
      <c r="AP151" s="16"/>
      <c r="AQ151" s="16"/>
      <c r="AR151" s="28">
        <f>SUM(AS147:AS148)</f>
        <v>5.2717173941087028</v>
      </c>
      <c r="AS151" s="28"/>
      <c r="AT151" s="16"/>
      <c r="AU151" s="16"/>
      <c r="AV151" s="16"/>
      <c r="AW151" s="16"/>
      <c r="AX151" s="16"/>
      <c r="AY151" s="28">
        <f>SUM(AZ147:AZ148)</f>
        <v>1.8893633440050399</v>
      </c>
      <c r="AZ151" s="28"/>
      <c r="BA151" s="16"/>
      <c r="BB151" s="16"/>
      <c r="BC151" s="16"/>
      <c r="BD151" s="16"/>
      <c r="BE151" s="16"/>
      <c r="BF151" s="28">
        <f>SUM(BG147:BG149)</f>
        <v>1.3416407864998738</v>
      </c>
      <c r="BG151" s="28"/>
    </row>
    <row r="152" spans="1:59" x14ac:dyDescent="0.35">
      <c r="A152" s="21" t="s">
        <v>27</v>
      </c>
      <c r="B152" s="22">
        <v>1</v>
      </c>
      <c r="D152" s="16" t="s">
        <v>23</v>
      </c>
      <c r="E152" s="16" t="s">
        <v>23</v>
      </c>
      <c r="F152" s="16" t="s">
        <v>23</v>
      </c>
      <c r="G152" s="16" t="s">
        <v>23</v>
      </c>
      <c r="H152" s="16" t="s">
        <v>23</v>
      </c>
      <c r="I152" s="3" t="e">
        <f t="shared" ref="I152:I154" si="375">AVERAGE(D152:H152)</f>
        <v>#DIV/0!</v>
      </c>
      <c r="J152" s="3" t="e">
        <f>STDEV(D152:H152)</f>
        <v>#DIV/0!</v>
      </c>
      <c r="K152" s="16" t="s">
        <v>23</v>
      </c>
      <c r="L152" s="16" t="s">
        <v>23</v>
      </c>
      <c r="M152" s="16" t="s">
        <v>23</v>
      </c>
      <c r="N152" s="16" t="s">
        <v>23</v>
      </c>
      <c r="O152" s="16" t="s">
        <v>23</v>
      </c>
      <c r="P152" s="3" t="e">
        <f t="shared" ref="P152:P154" si="376">AVERAGE(K152:O152)</f>
        <v>#DIV/0!</v>
      </c>
      <c r="Q152" s="3" t="e">
        <f>STDEV(K152:O152)</f>
        <v>#DIV/0!</v>
      </c>
      <c r="R152" s="16" t="s">
        <v>23</v>
      </c>
      <c r="S152" s="16" t="s">
        <v>23</v>
      </c>
      <c r="T152" s="16" t="s">
        <v>23</v>
      </c>
      <c r="U152" s="16" t="s">
        <v>23</v>
      </c>
      <c r="V152" s="16" t="s">
        <v>23</v>
      </c>
      <c r="W152" s="3" t="e">
        <f t="shared" ref="W152:W154" si="377">AVERAGE(R152:V152)</f>
        <v>#DIV/0!</v>
      </c>
      <c r="X152" s="3" t="e">
        <f>STDEV(R152:V152)</f>
        <v>#DIV/0!</v>
      </c>
      <c r="Y152" s="16" t="s">
        <v>23</v>
      </c>
      <c r="Z152" s="16" t="s">
        <v>23</v>
      </c>
      <c r="AA152" s="16" t="s">
        <v>23</v>
      </c>
      <c r="AB152" s="16" t="s">
        <v>23</v>
      </c>
      <c r="AC152" s="16" t="s">
        <v>23</v>
      </c>
      <c r="AD152" s="3" t="e">
        <f t="shared" ref="AD152:AD154" si="378">AVERAGE(Y152:AC152)</f>
        <v>#DIV/0!</v>
      </c>
      <c r="AE152" s="3" t="e">
        <f>STDEV(Y152:AC152)</f>
        <v>#DIV/0!</v>
      </c>
      <c r="AF152" s="16">
        <v>51</v>
      </c>
      <c r="AG152" s="16">
        <v>54</v>
      </c>
      <c r="AH152" s="16">
        <v>51</v>
      </c>
      <c r="AI152" s="16">
        <v>45</v>
      </c>
      <c r="AJ152" s="16">
        <v>49</v>
      </c>
      <c r="AK152" s="3">
        <f t="shared" ref="AK152:AK154" si="379">AVERAGE(AF152:AJ152)</f>
        <v>50</v>
      </c>
      <c r="AL152" s="3">
        <f>STDEV(AF152:AJ152)</f>
        <v>3.3166247903553998</v>
      </c>
      <c r="AM152" s="16">
        <v>6</v>
      </c>
      <c r="AN152" s="16">
        <v>10</v>
      </c>
      <c r="AO152" s="16">
        <v>8</v>
      </c>
      <c r="AP152" s="16">
        <v>8</v>
      </c>
      <c r="AQ152" s="16">
        <v>9</v>
      </c>
      <c r="AR152" s="3">
        <f t="shared" ref="AR152:AR154" si="380">AVERAGE(AM152:AQ152)</f>
        <v>8.1999999999999993</v>
      </c>
      <c r="AS152" s="3">
        <f>STDEV(AM152:AQ152)</f>
        <v>1.4832396974191335</v>
      </c>
      <c r="AT152" s="16">
        <v>0</v>
      </c>
      <c r="AU152" s="16">
        <v>0</v>
      </c>
      <c r="AV152" s="16">
        <v>3</v>
      </c>
      <c r="AW152" s="16">
        <v>1</v>
      </c>
      <c r="AX152" s="16">
        <v>1</v>
      </c>
      <c r="AY152" s="3">
        <f t="shared" ref="AY152:AY154" si="381">AVERAGE(AT152:AX152)</f>
        <v>1</v>
      </c>
      <c r="AZ152" s="3">
        <f>STDEV(AT152:AX152)</f>
        <v>1.2247448713915889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3">
        <f t="shared" ref="BF152:BF154" si="382">AVERAGE(BA152:BE152)</f>
        <v>0</v>
      </c>
      <c r="BG152" s="3">
        <f>STDEV(BA152:BE152)</f>
        <v>0</v>
      </c>
    </row>
    <row r="153" spans="1:59" x14ac:dyDescent="0.35">
      <c r="A153" s="21" t="s">
        <v>15</v>
      </c>
      <c r="B153" s="22">
        <v>2</v>
      </c>
      <c r="D153" s="16" t="s">
        <v>23</v>
      </c>
      <c r="E153" s="16" t="s">
        <v>23</v>
      </c>
      <c r="F153" s="16" t="s">
        <v>23</v>
      </c>
      <c r="G153" s="16" t="s">
        <v>23</v>
      </c>
      <c r="H153" s="16" t="s">
        <v>23</v>
      </c>
      <c r="I153" s="3" t="e">
        <f t="shared" si="375"/>
        <v>#DIV/0!</v>
      </c>
      <c r="J153" s="3" t="e">
        <f t="shared" ref="J153:J154" si="383">STDEV(D153:H153)</f>
        <v>#DIV/0!</v>
      </c>
      <c r="K153" s="16" t="s">
        <v>23</v>
      </c>
      <c r="L153" s="16" t="s">
        <v>23</v>
      </c>
      <c r="M153" s="16" t="s">
        <v>23</v>
      </c>
      <c r="N153" s="16" t="s">
        <v>23</v>
      </c>
      <c r="O153" s="16" t="s">
        <v>23</v>
      </c>
      <c r="P153" s="3" t="e">
        <f t="shared" si="376"/>
        <v>#DIV/0!</v>
      </c>
      <c r="Q153" s="3" t="e">
        <f t="shared" ref="Q153:Q154" si="384">STDEV(K153:O153)</f>
        <v>#DIV/0!</v>
      </c>
      <c r="R153" s="16" t="s">
        <v>23</v>
      </c>
      <c r="S153" s="16" t="s">
        <v>23</v>
      </c>
      <c r="T153" s="16" t="s">
        <v>23</v>
      </c>
      <c r="U153" s="16" t="s">
        <v>23</v>
      </c>
      <c r="V153" s="16" t="s">
        <v>23</v>
      </c>
      <c r="W153" s="3" t="e">
        <f t="shared" si="377"/>
        <v>#DIV/0!</v>
      </c>
      <c r="X153" s="3" t="e">
        <f t="shared" ref="X153:X154" si="385">STDEV(R153:V153)</f>
        <v>#DIV/0!</v>
      </c>
      <c r="Y153" s="16" t="s">
        <v>23</v>
      </c>
      <c r="Z153" s="16" t="s">
        <v>23</v>
      </c>
      <c r="AA153" s="16" t="s">
        <v>23</v>
      </c>
      <c r="AB153" s="16" t="s">
        <v>23</v>
      </c>
      <c r="AC153" s="16" t="s">
        <v>23</v>
      </c>
      <c r="AD153" s="3" t="e">
        <f t="shared" si="378"/>
        <v>#DIV/0!</v>
      </c>
      <c r="AE153" s="3" t="e">
        <f t="shared" ref="AE153:AE154" si="386">STDEV(Y153:AC153)</f>
        <v>#DIV/0!</v>
      </c>
      <c r="AF153" s="16">
        <v>33</v>
      </c>
      <c r="AG153" s="16">
        <v>38</v>
      </c>
      <c r="AH153" s="16">
        <v>32</v>
      </c>
      <c r="AI153" s="16">
        <v>40</v>
      </c>
      <c r="AJ153" s="16">
        <v>38</v>
      </c>
      <c r="AK153" s="3">
        <f t="shared" si="379"/>
        <v>36.200000000000003</v>
      </c>
      <c r="AL153" s="3">
        <f t="shared" ref="AL153:AL154" si="387">STDEV(AF153:AJ153)</f>
        <v>3.4928498393145961</v>
      </c>
      <c r="AM153" s="16">
        <v>5</v>
      </c>
      <c r="AN153" s="16">
        <v>4</v>
      </c>
      <c r="AO153" s="16">
        <v>1</v>
      </c>
      <c r="AP153" s="16">
        <v>6</v>
      </c>
      <c r="AQ153" s="16">
        <v>3</v>
      </c>
      <c r="AR153" s="3">
        <f t="shared" si="380"/>
        <v>3.8</v>
      </c>
      <c r="AS153" s="3">
        <f t="shared" ref="AS153:AS154" si="388">STDEV(AM153:AQ153)</f>
        <v>1.9235384061671343</v>
      </c>
      <c r="AT153" s="16">
        <v>1</v>
      </c>
      <c r="AU153" s="16">
        <v>0</v>
      </c>
      <c r="AV153" s="16">
        <v>0</v>
      </c>
      <c r="AW153" s="16">
        <v>0</v>
      </c>
      <c r="AX153" s="16">
        <v>1</v>
      </c>
      <c r="AY153" s="3">
        <f t="shared" si="381"/>
        <v>0.4</v>
      </c>
      <c r="AZ153" s="3">
        <f t="shared" ref="AZ153:AZ154" si="389">STDEV(AT153:AX153)</f>
        <v>0.54772255750516607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3">
        <f t="shared" si="382"/>
        <v>0</v>
      </c>
      <c r="BG153" s="3">
        <f t="shared" ref="BG153:BG154" si="390">STDEV(BA153:BE153)</f>
        <v>0</v>
      </c>
    </row>
    <row r="154" spans="1:59" x14ac:dyDescent="0.35">
      <c r="B154" s="22">
        <v>3</v>
      </c>
      <c r="D154" s="16" t="s">
        <v>23</v>
      </c>
      <c r="E154" s="16" t="s">
        <v>23</v>
      </c>
      <c r="F154" s="16" t="s">
        <v>23</v>
      </c>
      <c r="G154" s="16" t="s">
        <v>23</v>
      </c>
      <c r="H154" s="16" t="s">
        <v>23</v>
      </c>
      <c r="I154" s="3" t="e">
        <f t="shared" si="375"/>
        <v>#DIV/0!</v>
      </c>
      <c r="J154" s="3" t="e">
        <f t="shared" si="383"/>
        <v>#DIV/0!</v>
      </c>
      <c r="K154" s="16" t="s">
        <v>23</v>
      </c>
      <c r="L154" s="16" t="s">
        <v>23</v>
      </c>
      <c r="M154" s="16" t="s">
        <v>23</v>
      </c>
      <c r="N154" s="16" t="s">
        <v>23</v>
      </c>
      <c r="O154" s="16" t="s">
        <v>23</v>
      </c>
      <c r="P154" s="3" t="e">
        <f t="shared" si="376"/>
        <v>#DIV/0!</v>
      </c>
      <c r="Q154" s="3" t="e">
        <f t="shared" si="384"/>
        <v>#DIV/0!</v>
      </c>
      <c r="R154" s="16" t="s">
        <v>23</v>
      </c>
      <c r="S154" s="16" t="s">
        <v>23</v>
      </c>
      <c r="T154" s="16" t="s">
        <v>23</v>
      </c>
      <c r="U154" s="16" t="s">
        <v>23</v>
      </c>
      <c r="V154" s="16" t="s">
        <v>23</v>
      </c>
      <c r="W154" s="3" t="e">
        <f t="shared" si="377"/>
        <v>#DIV/0!</v>
      </c>
      <c r="X154" s="3" t="e">
        <f t="shared" si="385"/>
        <v>#DIV/0!</v>
      </c>
      <c r="Y154" s="16" t="s">
        <v>23</v>
      </c>
      <c r="Z154" s="16" t="s">
        <v>23</v>
      </c>
      <c r="AA154" s="16" t="s">
        <v>23</v>
      </c>
      <c r="AB154" s="16" t="s">
        <v>23</v>
      </c>
      <c r="AC154" s="16" t="s">
        <v>23</v>
      </c>
      <c r="AD154" s="3" t="e">
        <f t="shared" si="378"/>
        <v>#DIV/0!</v>
      </c>
      <c r="AE154" s="3" t="e">
        <f t="shared" si="386"/>
        <v>#DIV/0!</v>
      </c>
      <c r="AF154" s="16">
        <v>36</v>
      </c>
      <c r="AG154" s="16">
        <v>42</v>
      </c>
      <c r="AH154" s="16">
        <v>36</v>
      </c>
      <c r="AI154" s="16">
        <v>32</v>
      </c>
      <c r="AJ154" s="16">
        <v>43</v>
      </c>
      <c r="AK154" s="3">
        <f t="shared" si="379"/>
        <v>37.799999999999997</v>
      </c>
      <c r="AL154" s="3">
        <f t="shared" si="387"/>
        <v>4.6043457732885402</v>
      </c>
      <c r="AM154" s="16">
        <v>11</v>
      </c>
      <c r="AN154" s="16">
        <v>5</v>
      </c>
      <c r="AO154" s="16">
        <v>4</v>
      </c>
      <c r="AP154" s="16">
        <v>3</v>
      </c>
      <c r="AQ154" s="16">
        <v>4</v>
      </c>
      <c r="AR154" s="3">
        <f t="shared" si="380"/>
        <v>5.4</v>
      </c>
      <c r="AS154" s="3">
        <f t="shared" si="388"/>
        <v>3.2093613071762421</v>
      </c>
      <c r="AT154" s="16">
        <v>1</v>
      </c>
      <c r="AU154" s="16">
        <v>0</v>
      </c>
      <c r="AV154" s="16">
        <v>4</v>
      </c>
      <c r="AW154" s="16">
        <v>0</v>
      </c>
      <c r="AX154" s="16">
        <v>1</v>
      </c>
      <c r="AY154" s="3">
        <f t="shared" si="381"/>
        <v>1.2</v>
      </c>
      <c r="AZ154" s="3">
        <f t="shared" si="389"/>
        <v>1.6431676725154984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3">
        <f t="shared" si="382"/>
        <v>0</v>
      </c>
      <c r="BG154" s="3">
        <f t="shared" si="390"/>
        <v>0</v>
      </c>
    </row>
    <row r="155" spans="1:59" x14ac:dyDescent="0.35">
      <c r="A155" s="24" t="s">
        <v>25</v>
      </c>
      <c r="D155" s="16"/>
      <c r="E155" s="16"/>
      <c r="F155" s="16"/>
      <c r="G155" s="16"/>
      <c r="H155" s="16"/>
      <c r="I155" s="28" t="e">
        <f>AVERAGE(I152:I154)</f>
        <v>#DIV/0!</v>
      </c>
      <c r="J155" s="28"/>
      <c r="K155" s="16"/>
      <c r="L155" s="16"/>
      <c r="M155" s="16"/>
      <c r="N155" s="16"/>
      <c r="O155" s="16"/>
      <c r="P155" s="28" t="e">
        <f>AVERAGE(P152:P154)</f>
        <v>#DIV/0!</v>
      </c>
      <c r="Q155" s="28"/>
      <c r="R155" s="16"/>
      <c r="S155" s="16"/>
      <c r="T155" s="16"/>
      <c r="U155" s="16"/>
      <c r="V155" s="16"/>
      <c r="W155" s="28" t="e">
        <f>AVERAGE(W154)</f>
        <v>#DIV/0!</v>
      </c>
      <c r="X155" s="28"/>
      <c r="Y155" s="16"/>
      <c r="Z155" s="16"/>
      <c r="AA155" s="16"/>
      <c r="AB155" s="16"/>
      <c r="AC155" s="16"/>
      <c r="AD155" s="28" t="e">
        <f>AVERAGE(AD152:AD154)</f>
        <v>#DIV/0!</v>
      </c>
      <c r="AE155" s="28"/>
      <c r="AF155" s="16"/>
      <c r="AG155" s="16"/>
      <c r="AH155" s="16"/>
      <c r="AI155" s="16"/>
      <c r="AJ155" s="16"/>
      <c r="AK155" s="28">
        <f>AVERAGE(AK152:AK154)</f>
        <v>41.333333333333336</v>
      </c>
      <c r="AL155" s="28"/>
      <c r="AM155" s="16"/>
      <c r="AN155" s="16"/>
      <c r="AO155" s="16"/>
      <c r="AP155" s="16"/>
      <c r="AQ155" s="16"/>
      <c r="AR155" s="28">
        <f>AVERAGE(AR152:AR154)</f>
        <v>5.8</v>
      </c>
      <c r="AS155" s="28"/>
      <c r="AT155" s="16"/>
      <c r="AU155" s="16"/>
      <c r="AV155" s="16"/>
      <c r="AW155" s="16"/>
      <c r="AX155" s="16"/>
      <c r="AY155" s="28">
        <f>AVERAGE(AY152:AY154)</f>
        <v>0.86666666666666659</v>
      </c>
      <c r="AZ155" s="28"/>
      <c r="BA155" s="16"/>
      <c r="BB155" s="16"/>
      <c r="BC155" s="16"/>
      <c r="BD155" s="16"/>
      <c r="BE155" s="16"/>
      <c r="BF155" s="28">
        <f>AVERAGE(BF152:BF154)</f>
        <v>0</v>
      </c>
      <c r="BG155" s="28"/>
    </row>
    <row r="156" spans="1:59" x14ac:dyDescent="0.35">
      <c r="A156" s="24" t="s">
        <v>26</v>
      </c>
      <c r="D156" s="16"/>
      <c r="E156" s="16"/>
      <c r="F156" s="16"/>
      <c r="G156" s="16"/>
      <c r="H156" s="16"/>
      <c r="I156" s="28" t="e">
        <f>1/3*(SUM(J152:J154))</f>
        <v>#DIV/0!</v>
      </c>
      <c r="J156" s="28"/>
      <c r="K156" s="16"/>
      <c r="L156" s="16"/>
      <c r="M156" s="16"/>
      <c r="N156" s="16"/>
      <c r="O156" s="16"/>
      <c r="P156" s="28" t="e">
        <f>SUM(Q152:Q154)</f>
        <v>#DIV/0!</v>
      </c>
      <c r="Q156" s="28"/>
      <c r="R156" s="16"/>
      <c r="S156" s="16"/>
      <c r="T156" s="16"/>
      <c r="U156" s="16"/>
      <c r="V156" s="16"/>
      <c r="W156" s="28" t="e">
        <f>SUM(X152:X154)</f>
        <v>#DIV/0!</v>
      </c>
      <c r="X156" s="28"/>
      <c r="Y156" s="16"/>
      <c r="Z156" s="16"/>
      <c r="AA156" s="16"/>
      <c r="AB156" s="16"/>
      <c r="AC156" s="16"/>
      <c r="AD156" s="28" t="e">
        <f>SUM(AE152:AE154)</f>
        <v>#DIV/0!</v>
      </c>
      <c r="AE156" s="28"/>
      <c r="AF156" s="16"/>
      <c r="AG156" s="16"/>
      <c r="AH156" s="16"/>
      <c r="AI156" s="16"/>
      <c r="AJ156" s="16"/>
      <c r="AK156" s="28">
        <f>SUM(AL152:AL154)</f>
        <v>11.413820402958535</v>
      </c>
      <c r="AL156" s="28"/>
      <c r="AM156" s="16"/>
      <c r="AN156" s="16"/>
      <c r="AO156" s="16"/>
      <c r="AP156" s="16"/>
      <c r="AQ156" s="16"/>
      <c r="AR156" s="28">
        <f>SUM(AS152:AS153)</f>
        <v>3.4067781035862676</v>
      </c>
      <c r="AS156" s="28"/>
      <c r="AT156" s="16"/>
      <c r="AU156" s="16"/>
      <c r="AV156" s="16"/>
      <c r="AW156" s="16"/>
      <c r="AX156" s="16"/>
      <c r="AY156" s="28">
        <f>SUM(AZ152:AZ153)</f>
        <v>1.772467428896755</v>
      </c>
      <c r="AZ156" s="28"/>
      <c r="BA156" s="16"/>
      <c r="BB156" s="16"/>
      <c r="BC156" s="16"/>
      <c r="BD156" s="16"/>
      <c r="BE156" s="16"/>
      <c r="BF156" s="28">
        <f>SUM(BG152:BG154)</f>
        <v>0</v>
      </c>
      <c r="BG156" s="28"/>
    </row>
    <row r="157" spans="1:59" x14ac:dyDescent="0.35">
      <c r="A157" s="21" t="s">
        <v>16</v>
      </c>
      <c r="B157" s="22">
        <v>1</v>
      </c>
      <c r="D157" s="16" t="s">
        <v>23</v>
      </c>
      <c r="E157" s="16" t="s">
        <v>23</v>
      </c>
      <c r="F157" s="16" t="s">
        <v>23</v>
      </c>
      <c r="G157" s="16" t="s">
        <v>23</v>
      </c>
      <c r="H157" s="16" t="s">
        <v>23</v>
      </c>
      <c r="I157" s="3" t="e">
        <f t="shared" ref="I157:I159" si="391">AVERAGE(D157:H157)</f>
        <v>#DIV/0!</v>
      </c>
      <c r="J157" s="3" t="e">
        <f>STDEV(D157:H157)</f>
        <v>#DIV/0!</v>
      </c>
      <c r="K157" s="16" t="s">
        <v>23</v>
      </c>
      <c r="L157" s="16" t="s">
        <v>23</v>
      </c>
      <c r="M157" s="16" t="s">
        <v>23</v>
      </c>
      <c r="N157" s="16" t="s">
        <v>23</v>
      </c>
      <c r="O157" s="16" t="s">
        <v>23</v>
      </c>
      <c r="P157" s="3" t="e">
        <f t="shared" ref="P157:P159" si="392">AVERAGE(K157:O157)</f>
        <v>#DIV/0!</v>
      </c>
      <c r="Q157" s="3" t="e">
        <f>STDEV(K157:O157)</f>
        <v>#DIV/0!</v>
      </c>
      <c r="R157" s="16" t="s">
        <v>23</v>
      </c>
      <c r="S157" s="16" t="s">
        <v>23</v>
      </c>
      <c r="T157" s="16" t="s">
        <v>23</v>
      </c>
      <c r="U157" s="16" t="s">
        <v>23</v>
      </c>
      <c r="V157" s="16" t="s">
        <v>23</v>
      </c>
      <c r="W157" s="3" t="e">
        <f t="shared" ref="W157:W159" si="393">AVERAGE(R157:V157)</f>
        <v>#DIV/0!</v>
      </c>
      <c r="X157" s="3" t="e">
        <f>STDEV(R157:V157)</f>
        <v>#DIV/0!</v>
      </c>
      <c r="Y157" s="16" t="s">
        <v>23</v>
      </c>
      <c r="Z157" s="16" t="s">
        <v>23</v>
      </c>
      <c r="AA157" s="16" t="s">
        <v>23</v>
      </c>
      <c r="AB157" s="16" t="s">
        <v>23</v>
      </c>
      <c r="AC157" s="16" t="s">
        <v>23</v>
      </c>
      <c r="AD157" s="3" t="e">
        <f t="shared" ref="AD157:AD159" si="394">AVERAGE(Y157:AC157)</f>
        <v>#DIV/0!</v>
      </c>
      <c r="AE157" s="3" t="e">
        <f>STDEV(Y157:AC157)</f>
        <v>#DIV/0!</v>
      </c>
      <c r="AF157" s="16" t="s">
        <v>23</v>
      </c>
      <c r="AG157" s="16" t="s">
        <v>23</v>
      </c>
      <c r="AH157" s="16" t="s">
        <v>23</v>
      </c>
      <c r="AI157" s="16" t="s">
        <v>23</v>
      </c>
      <c r="AJ157" s="16" t="s">
        <v>23</v>
      </c>
      <c r="AK157" s="3" t="e">
        <f t="shared" ref="AK157:AK159" si="395">AVERAGE(AF157:AJ157)</f>
        <v>#DIV/0!</v>
      </c>
      <c r="AL157" s="3" t="e">
        <f>STDEV(AF157:AJ157)</f>
        <v>#DIV/0!</v>
      </c>
      <c r="AM157" s="16">
        <v>27</v>
      </c>
      <c r="AN157" s="16">
        <v>17</v>
      </c>
      <c r="AO157" s="16">
        <v>0</v>
      </c>
      <c r="AP157" s="16">
        <v>0</v>
      </c>
      <c r="AQ157" s="16">
        <v>0</v>
      </c>
      <c r="AR157" s="3">
        <f t="shared" ref="AR157:AR159" si="396">AVERAGE(AM157:AQ157)</f>
        <v>8.8000000000000007</v>
      </c>
      <c r="AS157" s="3">
        <f>STDEV(AM157:AQ157)</f>
        <v>12.557866060760482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3">
        <f t="shared" ref="AY157:AY159" si="397">AVERAGE(AT157:AX157)</f>
        <v>0</v>
      </c>
      <c r="AZ157" s="3">
        <f>STDEV(AT157:AX157)</f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3">
        <f t="shared" ref="BF157:BF159" si="398">AVERAGE(BA157:BE157)</f>
        <v>0</v>
      </c>
      <c r="BG157" s="3">
        <f>STDEV(BA157:BE157)</f>
        <v>0</v>
      </c>
    </row>
    <row r="158" spans="1:59" x14ac:dyDescent="0.35">
      <c r="B158" s="22">
        <v>2</v>
      </c>
      <c r="D158" s="16" t="s">
        <v>23</v>
      </c>
      <c r="E158" s="16" t="s">
        <v>23</v>
      </c>
      <c r="F158" s="16" t="s">
        <v>23</v>
      </c>
      <c r="G158" s="16" t="s">
        <v>23</v>
      </c>
      <c r="H158" s="16" t="s">
        <v>23</v>
      </c>
      <c r="I158" s="3" t="e">
        <f t="shared" si="391"/>
        <v>#DIV/0!</v>
      </c>
      <c r="J158" s="3" t="e">
        <f t="shared" ref="J158:J159" si="399">STDEV(D158:H158)</f>
        <v>#DIV/0!</v>
      </c>
      <c r="K158" s="16" t="s">
        <v>23</v>
      </c>
      <c r="L158" s="16" t="s">
        <v>23</v>
      </c>
      <c r="M158" s="16" t="s">
        <v>23</v>
      </c>
      <c r="N158" s="16" t="s">
        <v>23</v>
      </c>
      <c r="O158" s="16" t="s">
        <v>23</v>
      </c>
      <c r="P158" s="3" t="e">
        <f t="shared" si="392"/>
        <v>#DIV/0!</v>
      </c>
      <c r="Q158" s="3" t="e">
        <f t="shared" ref="Q158:Q159" si="400">STDEV(K158:O158)</f>
        <v>#DIV/0!</v>
      </c>
      <c r="R158" s="16" t="s">
        <v>23</v>
      </c>
      <c r="S158" s="16" t="s">
        <v>23</v>
      </c>
      <c r="T158" s="16" t="s">
        <v>23</v>
      </c>
      <c r="U158" s="16" t="s">
        <v>23</v>
      </c>
      <c r="V158" s="16" t="s">
        <v>23</v>
      </c>
      <c r="W158" s="3" t="e">
        <f t="shared" si="393"/>
        <v>#DIV/0!</v>
      </c>
      <c r="X158" s="3" t="e">
        <f t="shared" ref="X158:X159" si="401">STDEV(R158:V158)</f>
        <v>#DIV/0!</v>
      </c>
      <c r="Y158" s="16" t="s">
        <v>23</v>
      </c>
      <c r="Z158" s="16" t="s">
        <v>23</v>
      </c>
      <c r="AA158" s="16" t="s">
        <v>23</v>
      </c>
      <c r="AB158" s="16" t="s">
        <v>23</v>
      </c>
      <c r="AC158" s="16" t="s">
        <v>23</v>
      </c>
      <c r="AD158" s="3" t="e">
        <f t="shared" si="394"/>
        <v>#DIV/0!</v>
      </c>
      <c r="AE158" s="3" t="e">
        <f t="shared" ref="AE158:AE159" si="402">STDEV(Y158:AC158)</f>
        <v>#DIV/0!</v>
      </c>
      <c r="AF158" s="16">
        <v>66</v>
      </c>
      <c r="AG158" s="16">
        <v>80</v>
      </c>
      <c r="AH158" s="16">
        <v>84</v>
      </c>
      <c r="AI158" s="16">
        <v>67</v>
      </c>
      <c r="AJ158" s="16">
        <v>84</v>
      </c>
      <c r="AK158" s="3">
        <f t="shared" si="395"/>
        <v>76.2</v>
      </c>
      <c r="AL158" s="3">
        <f t="shared" ref="AL158:AL159" si="403">STDEV(AF158:AJ158)</f>
        <v>9.0111042608550385</v>
      </c>
      <c r="AM158" s="16">
        <v>9</v>
      </c>
      <c r="AN158" s="16">
        <v>9</v>
      </c>
      <c r="AO158" s="16">
        <v>10</v>
      </c>
      <c r="AP158" s="16">
        <v>13</v>
      </c>
      <c r="AQ158" s="16">
        <v>15</v>
      </c>
      <c r="AR158" s="3">
        <f t="shared" si="396"/>
        <v>11.2</v>
      </c>
      <c r="AS158" s="3">
        <f t="shared" ref="AS158:AS159" si="404">STDEV(AM158:AQ158)</f>
        <v>2.6832815729997455</v>
      </c>
      <c r="AT158" s="16">
        <v>2</v>
      </c>
      <c r="AU158" s="16">
        <v>1</v>
      </c>
      <c r="AV158" s="16">
        <v>3</v>
      </c>
      <c r="AW158" s="16">
        <v>1</v>
      </c>
      <c r="AX158" s="16">
        <v>1</v>
      </c>
      <c r="AY158" s="3">
        <f t="shared" si="397"/>
        <v>1.6</v>
      </c>
      <c r="AZ158" s="3">
        <f t="shared" ref="AZ158:AZ159" si="405">STDEV(AT158:AX158)</f>
        <v>0.89442719099991574</v>
      </c>
      <c r="BA158" s="16">
        <v>0</v>
      </c>
      <c r="BB158" s="16">
        <v>0</v>
      </c>
      <c r="BC158" s="16">
        <v>2</v>
      </c>
      <c r="BD158" s="16">
        <v>0</v>
      </c>
      <c r="BE158" s="16">
        <v>2</v>
      </c>
      <c r="BF158" s="3">
        <f t="shared" si="398"/>
        <v>0.8</v>
      </c>
      <c r="BG158" s="3">
        <f t="shared" ref="BG158:BG159" si="406">STDEV(BA158:BE158)</f>
        <v>1.0954451150103321</v>
      </c>
    </row>
    <row r="159" spans="1:59" x14ac:dyDescent="0.35">
      <c r="B159" s="22">
        <v>3</v>
      </c>
      <c r="D159" s="16" t="s">
        <v>23</v>
      </c>
      <c r="E159" s="16" t="s">
        <v>23</v>
      </c>
      <c r="F159" s="16" t="s">
        <v>23</v>
      </c>
      <c r="G159" s="16" t="s">
        <v>23</v>
      </c>
      <c r="H159" s="16" t="s">
        <v>23</v>
      </c>
      <c r="I159" s="3" t="e">
        <f t="shared" si="391"/>
        <v>#DIV/0!</v>
      </c>
      <c r="J159" s="3" t="e">
        <f t="shared" si="399"/>
        <v>#DIV/0!</v>
      </c>
      <c r="K159" s="16" t="s">
        <v>23</v>
      </c>
      <c r="L159" s="16" t="s">
        <v>23</v>
      </c>
      <c r="M159" s="16" t="s">
        <v>23</v>
      </c>
      <c r="N159" s="16" t="s">
        <v>23</v>
      </c>
      <c r="O159" s="16" t="s">
        <v>23</v>
      </c>
      <c r="P159" s="3" t="e">
        <f t="shared" si="392"/>
        <v>#DIV/0!</v>
      </c>
      <c r="Q159" s="3" t="e">
        <f t="shared" si="400"/>
        <v>#DIV/0!</v>
      </c>
      <c r="R159" s="16" t="s">
        <v>23</v>
      </c>
      <c r="S159" s="16" t="s">
        <v>23</v>
      </c>
      <c r="T159" s="16" t="s">
        <v>23</v>
      </c>
      <c r="U159" s="16" t="s">
        <v>23</v>
      </c>
      <c r="V159" s="16" t="s">
        <v>23</v>
      </c>
      <c r="W159" s="3" t="e">
        <f t="shared" si="393"/>
        <v>#DIV/0!</v>
      </c>
      <c r="X159" s="3" t="e">
        <f t="shared" si="401"/>
        <v>#DIV/0!</v>
      </c>
      <c r="Y159" s="16" t="s">
        <v>23</v>
      </c>
      <c r="Z159" s="16" t="s">
        <v>23</v>
      </c>
      <c r="AA159" s="16" t="s">
        <v>23</v>
      </c>
      <c r="AB159" s="16" t="s">
        <v>23</v>
      </c>
      <c r="AC159" s="16" t="s">
        <v>23</v>
      </c>
      <c r="AD159" s="3" t="e">
        <f t="shared" si="394"/>
        <v>#DIV/0!</v>
      </c>
      <c r="AE159" s="3" t="e">
        <f t="shared" si="402"/>
        <v>#DIV/0!</v>
      </c>
      <c r="AF159" s="16" t="s">
        <v>23</v>
      </c>
      <c r="AG159" s="16" t="s">
        <v>23</v>
      </c>
      <c r="AH159" s="16" t="s">
        <v>23</v>
      </c>
      <c r="AI159" s="16" t="s">
        <v>23</v>
      </c>
      <c r="AJ159" s="16" t="s">
        <v>23</v>
      </c>
      <c r="AK159" s="3" t="e">
        <f t="shared" si="395"/>
        <v>#DIV/0!</v>
      </c>
      <c r="AL159" s="3" t="e">
        <f t="shared" si="403"/>
        <v>#DIV/0!</v>
      </c>
      <c r="AM159" s="16">
        <v>18</v>
      </c>
      <c r="AN159" s="16">
        <v>17</v>
      </c>
      <c r="AO159" s="16">
        <v>20</v>
      </c>
      <c r="AP159" s="16">
        <v>20</v>
      </c>
      <c r="AQ159" s="16">
        <v>18</v>
      </c>
      <c r="AR159" s="3">
        <f t="shared" si="396"/>
        <v>18.600000000000001</v>
      </c>
      <c r="AS159" s="3">
        <f t="shared" si="404"/>
        <v>1.3416407864998738</v>
      </c>
      <c r="AT159" s="16">
        <v>0</v>
      </c>
      <c r="AU159" s="16">
        <v>4</v>
      </c>
      <c r="AV159" s="16">
        <v>2</v>
      </c>
      <c r="AW159" s="16">
        <v>6</v>
      </c>
      <c r="AX159" s="16">
        <v>2</v>
      </c>
      <c r="AY159" s="3">
        <f t="shared" si="397"/>
        <v>2.8</v>
      </c>
      <c r="AZ159" s="3">
        <f t="shared" si="405"/>
        <v>2.2803508501982757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3">
        <f t="shared" si="398"/>
        <v>0</v>
      </c>
      <c r="BG159" s="3">
        <f t="shared" si="406"/>
        <v>0</v>
      </c>
    </row>
    <row r="160" spans="1:59" x14ac:dyDescent="0.35">
      <c r="A160" s="24" t="s">
        <v>25</v>
      </c>
      <c r="D160" s="16"/>
      <c r="E160" s="16"/>
      <c r="F160" s="16"/>
      <c r="G160" s="16"/>
      <c r="H160" s="16"/>
      <c r="I160" s="28" t="e">
        <f>AVERAGE(I157:I159)</f>
        <v>#DIV/0!</v>
      </c>
      <c r="J160" s="28"/>
      <c r="K160" s="16"/>
      <c r="L160" s="16"/>
      <c r="M160" s="16"/>
      <c r="N160" s="16"/>
      <c r="O160" s="16"/>
      <c r="P160" s="28" t="e">
        <f>AVERAGE(P157:P159)</f>
        <v>#DIV/0!</v>
      </c>
      <c r="Q160" s="28"/>
      <c r="R160" s="16"/>
      <c r="S160" s="16"/>
      <c r="T160" s="16"/>
      <c r="U160" s="16"/>
      <c r="V160" s="16"/>
      <c r="W160" s="28" t="e">
        <f>AVERAGE(W157:W159)</f>
        <v>#DIV/0!</v>
      </c>
      <c r="X160" s="28"/>
      <c r="Y160" s="16"/>
      <c r="Z160" s="16"/>
      <c r="AA160" s="16"/>
      <c r="AB160" s="16"/>
      <c r="AC160" s="16"/>
      <c r="AD160" s="28" t="e">
        <f>AVERAGE(AD157:AD159)</f>
        <v>#DIV/0!</v>
      </c>
      <c r="AE160" s="28"/>
      <c r="AF160" s="16"/>
      <c r="AG160" s="16"/>
      <c r="AH160" s="16"/>
      <c r="AI160" s="16"/>
      <c r="AJ160" s="16"/>
      <c r="AK160" s="28">
        <f>AVERAGE(AK158)</f>
        <v>76.2</v>
      </c>
      <c r="AL160" s="28"/>
      <c r="AM160" s="16"/>
      <c r="AN160" s="16"/>
      <c r="AO160" s="16"/>
      <c r="AP160" s="16"/>
      <c r="AQ160" s="16"/>
      <c r="AR160" s="28">
        <f>AVERAGE(AR157:AR159)</f>
        <v>12.866666666666667</v>
      </c>
      <c r="AS160" s="28"/>
      <c r="AT160" s="16"/>
      <c r="AU160" s="16"/>
      <c r="AV160" s="16"/>
      <c r="AW160" s="16"/>
      <c r="AX160" s="16"/>
      <c r="AY160" s="28">
        <f>AVERAGE(AY157:AY159)</f>
        <v>1.4666666666666668</v>
      </c>
      <c r="AZ160" s="28"/>
      <c r="BA160" s="16"/>
      <c r="BB160" s="16"/>
      <c r="BC160" s="16"/>
      <c r="BD160" s="16"/>
      <c r="BE160" s="16"/>
      <c r="BF160" s="28">
        <f>AVERAGE(BF157:BF159)</f>
        <v>0.26666666666666666</v>
      </c>
      <c r="BG160" s="28"/>
    </row>
    <row r="161" spans="1:59" x14ac:dyDescent="0.35">
      <c r="A161" s="24" t="s">
        <v>26</v>
      </c>
      <c r="D161" s="16"/>
      <c r="E161" s="16"/>
      <c r="F161" s="16"/>
      <c r="G161" s="16"/>
      <c r="H161" s="16"/>
      <c r="I161" s="28" t="e">
        <f>1/3*(SUM(J157:J159))</f>
        <v>#DIV/0!</v>
      </c>
      <c r="J161" s="28"/>
      <c r="K161" s="16"/>
      <c r="L161" s="16"/>
      <c r="M161" s="16"/>
      <c r="N161" s="16"/>
      <c r="O161" s="16"/>
      <c r="P161" s="28" t="e">
        <f>SUM(Q157:Q159)</f>
        <v>#DIV/0!</v>
      </c>
      <c r="Q161" s="28"/>
      <c r="R161" s="16"/>
      <c r="S161" s="16"/>
      <c r="T161" s="16"/>
      <c r="U161" s="16"/>
      <c r="V161" s="16"/>
      <c r="W161" s="28" t="e">
        <f>SUM(X157:X159)</f>
        <v>#DIV/0!</v>
      </c>
      <c r="X161" s="28"/>
      <c r="Y161" s="16"/>
      <c r="Z161" s="16"/>
      <c r="AA161" s="16"/>
      <c r="AB161" s="16"/>
      <c r="AC161" s="16"/>
      <c r="AD161" s="28" t="e">
        <f>SUM(AE157:AE159)</f>
        <v>#DIV/0!</v>
      </c>
      <c r="AE161" s="28"/>
      <c r="AF161" s="16"/>
      <c r="AG161" s="16"/>
      <c r="AH161" s="16"/>
      <c r="AI161" s="16"/>
      <c r="AJ161" s="16"/>
      <c r="AK161" s="28">
        <f>SUM(AL158)</f>
        <v>9.0111042608550385</v>
      </c>
      <c r="AL161" s="28"/>
      <c r="AM161" s="16"/>
      <c r="AN161" s="16"/>
      <c r="AO161" s="16"/>
      <c r="AP161" s="16"/>
      <c r="AQ161" s="16"/>
      <c r="AR161" s="28">
        <f>SUM(AS157:AS158)</f>
        <v>15.241147633760228</v>
      </c>
      <c r="AS161" s="28"/>
      <c r="AT161" s="16"/>
      <c r="AU161" s="16"/>
      <c r="AV161" s="16"/>
      <c r="AW161" s="16"/>
      <c r="AX161" s="16"/>
      <c r="AY161" s="28">
        <f>SUM(AZ157:AZ158)</f>
        <v>0.89442719099991574</v>
      </c>
      <c r="AZ161" s="28"/>
      <c r="BA161" s="16"/>
      <c r="BB161" s="16"/>
      <c r="BC161" s="16"/>
      <c r="BD161" s="16"/>
      <c r="BE161" s="16"/>
      <c r="BF161" s="28">
        <f>SUM(BG157:BG159)</f>
        <v>1.0954451150103321</v>
      </c>
      <c r="BG161" s="28"/>
    </row>
    <row r="162" spans="1:59" x14ac:dyDescent="0.35">
      <c r="A162" s="21" t="s">
        <v>13</v>
      </c>
      <c r="B162" s="22">
        <v>1</v>
      </c>
      <c r="D162" s="16" t="s">
        <v>23</v>
      </c>
      <c r="E162" s="16" t="s">
        <v>23</v>
      </c>
      <c r="F162" s="16" t="s">
        <v>23</v>
      </c>
      <c r="G162" s="16" t="s">
        <v>23</v>
      </c>
      <c r="H162" s="16" t="s">
        <v>23</v>
      </c>
      <c r="I162" s="3" t="e">
        <f t="shared" ref="I162:I164" si="407">AVERAGE(D162:H162)</f>
        <v>#DIV/0!</v>
      </c>
      <c r="J162" s="3" t="e">
        <f>STDEV(D162:H162)</f>
        <v>#DIV/0!</v>
      </c>
      <c r="K162" s="16" t="s">
        <v>23</v>
      </c>
      <c r="L162" s="16" t="s">
        <v>23</v>
      </c>
      <c r="M162" s="16" t="s">
        <v>23</v>
      </c>
      <c r="N162" s="16" t="s">
        <v>23</v>
      </c>
      <c r="O162" s="16" t="s">
        <v>23</v>
      </c>
      <c r="P162" s="3" t="e">
        <f t="shared" ref="P162:P164" si="408">AVERAGE(K162:O162)</f>
        <v>#DIV/0!</v>
      </c>
      <c r="Q162" s="3" t="e">
        <f>STDEV(K162:O162)</f>
        <v>#DIV/0!</v>
      </c>
      <c r="R162" s="16" t="s">
        <v>23</v>
      </c>
      <c r="S162" s="16" t="s">
        <v>23</v>
      </c>
      <c r="T162" s="16" t="s">
        <v>23</v>
      </c>
      <c r="U162" s="16" t="s">
        <v>23</v>
      </c>
      <c r="V162" s="16" t="s">
        <v>23</v>
      </c>
      <c r="W162" s="3" t="e">
        <f t="shared" ref="W162:W164" si="409">AVERAGE(R162:V162)</f>
        <v>#DIV/0!</v>
      </c>
      <c r="X162" s="3" t="e">
        <f>STDEV(R162:V162)</f>
        <v>#DIV/0!</v>
      </c>
      <c r="Y162" s="16" t="s">
        <v>23</v>
      </c>
      <c r="Z162" s="16" t="s">
        <v>23</v>
      </c>
      <c r="AA162" s="16" t="s">
        <v>23</v>
      </c>
      <c r="AB162" s="16" t="s">
        <v>23</v>
      </c>
      <c r="AC162" s="16" t="s">
        <v>23</v>
      </c>
      <c r="AD162" s="3" t="e">
        <f t="shared" ref="AD162:AD163" si="410">AVERAGE(Y162:AC162)</f>
        <v>#DIV/0!</v>
      </c>
      <c r="AE162" s="3" t="e">
        <f>STDEV(Y162:AC162)</f>
        <v>#DIV/0!</v>
      </c>
      <c r="AF162" s="16">
        <v>14</v>
      </c>
      <c r="AG162" s="16">
        <v>18</v>
      </c>
      <c r="AH162" s="16">
        <v>14</v>
      </c>
      <c r="AI162" s="16">
        <v>19</v>
      </c>
      <c r="AJ162" s="16">
        <v>14</v>
      </c>
      <c r="AK162" s="3">
        <f t="shared" ref="AK162:AK163" si="411">AVERAGE(AF162:AJ162)</f>
        <v>15.8</v>
      </c>
      <c r="AL162" s="3">
        <f>STDEV(AF162:AJ162)</f>
        <v>2.4899799195977441</v>
      </c>
      <c r="AM162" s="16">
        <v>3</v>
      </c>
      <c r="AN162" s="16">
        <v>1</v>
      </c>
      <c r="AO162" s="16">
        <v>0</v>
      </c>
      <c r="AP162" s="16">
        <v>1</v>
      </c>
      <c r="AQ162" s="16">
        <v>4</v>
      </c>
      <c r="AR162" s="3">
        <f t="shared" ref="AR162:AR163" si="412">AVERAGE(AM162:AQ162)</f>
        <v>1.8</v>
      </c>
      <c r="AS162" s="3">
        <f>STDEV(AM162:AQ162)</f>
        <v>1.6431676725154984</v>
      </c>
      <c r="AT162" s="16">
        <v>0</v>
      </c>
      <c r="AU162" s="16">
        <v>0</v>
      </c>
      <c r="AV162" s="16">
        <v>1</v>
      </c>
      <c r="AW162" s="16">
        <v>0</v>
      </c>
      <c r="AX162" s="16">
        <v>0</v>
      </c>
      <c r="AY162" s="3">
        <f t="shared" ref="AY162:AY163" si="413">AVERAGE(AT162:AX162)</f>
        <v>0.2</v>
      </c>
      <c r="AZ162" s="3">
        <f>STDEV(AT162:AX162)</f>
        <v>0.44721359549995793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3">
        <f t="shared" ref="BF162:BF163" si="414">AVERAGE(BA162:BE162)</f>
        <v>0</v>
      </c>
      <c r="BG162" s="3">
        <f>STDEV(BA162:BE162)</f>
        <v>0</v>
      </c>
    </row>
    <row r="163" spans="1:59" x14ac:dyDescent="0.35">
      <c r="A163" s="21" t="s">
        <v>15</v>
      </c>
      <c r="B163" s="22">
        <v>2</v>
      </c>
      <c r="D163" s="16" t="s">
        <v>23</v>
      </c>
      <c r="E163" s="16" t="s">
        <v>23</v>
      </c>
      <c r="F163" s="16" t="s">
        <v>23</v>
      </c>
      <c r="G163" s="16" t="s">
        <v>23</v>
      </c>
      <c r="H163" s="16" t="s">
        <v>23</v>
      </c>
      <c r="I163" s="3" t="e">
        <f t="shared" si="407"/>
        <v>#DIV/0!</v>
      </c>
      <c r="J163" s="3" t="e">
        <f t="shared" ref="J163:J164" si="415">STDEV(D163:H163)</f>
        <v>#DIV/0!</v>
      </c>
      <c r="K163" s="16" t="s">
        <v>23</v>
      </c>
      <c r="L163" s="16" t="s">
        <v>23</v>
      </c>
      <c r="M163" s="16" t="s">
        <v>23</v>
      </c>
      <c r="N163" s="16" t="s">
        <v>23</v>
      </c>
      <c r="O163" s="16" t="s">
        <v>23</v>
      </c>
      <c r="P163" s="3" t="e">
        <f t="shared" si="408"/>
        <v>#DIV/0!</v>
      </c>
      <c r="Q163" s="3" t="e">
        <f t="shared" ref="Q163:Q164" si="416">STDEV(K163:O163)</f>
        <v>#DIV/0!</v>
      </c>
      <c r="R163" s="16" t="s">
        <v>23</v>
      </c>
      <c r="S163" s="16" t="s">
        <v>23</v>
      </c>
      <c r="T163" s="16" t="s">
        <v>23</v>
      </c>
      <c r="U163" s="16" t="s">
        <v>23</v>
      </c>
      <c r="V163" s="16" t="s">
        <v>23</v>
      </c>
      <c r="W163" s="3" t="e">
        <f t="shared" si="409"/>
        <v>#DIV/0!</v>
      </c>
      <c r="X163" s="3" t="e">
        <f t="shared" ref="X163:X164" si="417">STDEV(R163:V163)</f>
        <v>#DIV/0!</v>
      </c>
      <c r="Y163" s="16" t="s">
        <v>23</v>
      </c>
      <c r="Z163" s="16" t="s">
        <v>23</v>
      </c>
      <c r="AA163" s="16" t="s">
        <v>23</v>
      </c>
      <c r="AB163" s="16" t="s">
        <v>23</v>
      </c>
      <c r="AC163" s="16" t="s">
        <v>23</v>
      </c>
      <c r="AD163" s="3" t="e">
        <f t="shared" si="410"/>
        <v>#DIV/0!</v>
      </c>
      <c r="AE163" s="3" t="e">
        <f t="shared" ref="AE163:AE164" si="418">STDEV(Y163:AC163)</f>
        <v>#DIV/0!</v>
      </c>
      <c r="AF163" s="16">
        <v>14</v>
      </c>
      <c r="AG163" s="16">
        <v>19</v>
      </c>
      <c r="AH163" s="16">
        <v>26</v>
      </c>
      <c r="AI163" s="16">
        <v>16</v>
      </c>
      <c r="AJ163" s="16">
        <v>17</v>
      </c>
      <c r="AK163" s="3">
        <f t="shared" si="411"/>
        <v>18.399999999999999</v>
      </c>
      <c r="AL163" s="3">
        <f t="shared" ref="AL163:AL164" si="419">STDEV(AF163:AJ163)</f>
        <v>4.6151923036857321</v>
      </c>
      <c r="AM163" s="16">
        <v>2</v>
      </c>
      <c r="AN163" s="16">
        <v>3</v>
      </c>
      <c r="AO163" s="16">
        <v>2</v>
      </c>
      <c r="AP163" s="16">
        <v>1</v>
      </c>
      <c r="AQ163" s="16">
        <v>3</v>
      </c>
      <c r="AR163" s="3">
        <f t="shared" si="412"/>
        <v>2.2000000000000002</v>
      </c>
      <c r="AS163" s="3">
        <f t="shared" ref="AS163:AS164" si="420">STDEV(AM163:AQ163)</f>
        <v>0.83666002653407567</v>
      </c>
      <c r="AT163" s="16">
        <v>2</v>
      </c>
      <c r="AU163" s="16">
        <v>0</v>
      </c>
      <c r="AV163" s="16">
        <v>0</v>
      </c>
      <c r="AW163" s="16">
        <v>0</v>
      </c>
      <c r="AX163" s="16">
        <v>0</v>
      </c>
      <c r="AY163" s="3">
        <f t="shared" si="413"/>
        <v>0.4</v>
      </c>
      <c r="AZ163" s="3">
        <f t="shared" ref="AZ163:AZ164" si="421">STDEV(AT163:AX163)</f>
        <v>0.89442719099991586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3">
        <f t="shared" si="414"/>
        <v>0</v>
      </c>
      <c r="BG163" s="3">
        <f t="shared" ref="BG163:BG164" si="422">STDEV(BA163:BE163)</f>
        <v>0</v>
      </c>
    </row>
    <row r="164" spans="1:59" x14ac:dyDescent="0.35">
      <c r="B164" s="22">
        <v>3</v>
      </c>
      <c r="D164" s="16" t="s">
        <v>23</v>
      </c>
      <c r="E164" s="16" t="s">
        <v>23</v>
      </c>
      <c r="F164" s="16" t="s">
        <v>23</v>
      </c>
      <c r="G164" s="16" t="s">
        <v>23</v>
      </c>
      <c r="H164" s="16" t="s">
        <v>23</v>
      </c>
      <c r="I164" s="3" t="e">
        <f t="shared" si="407"/>
        <v>#DIV/0!</v>
      </c>
      <c r="J164" s="3" t="e">
        <f t="shared" si="415"/>
        <v>#DIV/0!</v>
      </c>
      <c r="K164" s="16" t="s">
        <v>23</v>
      </c>
      <c r="L164" s="16" t="s">
        <v>23</v>
      </c>
      <c r="M164" s="16" t="s">
        <v>23</v>
      </c>
      <c r="N164" s="16" t="s">
        <v>23</v>
      </c>
      <c r="O164" s="16" t="s">
        <v>23</v>
      </c>
      <c r="P164" s="3" t="e">
        <f t="shared" si="408"/>
        <v>#DIV/0!</v>
      </c>
      <c r="Q164" s="3" t="e">
        <f t="shared" si="416"/>
        <v>#DIV/0!</v>
      </c>
      <c r="R164" s="16" t="s">
        <v>23</v>
      </c>
      <c r="S164" s="16" t="s">
        <v>23</v>
      </c>
      <c r="T164" s="16" t="s">
        <v>23</v>
      </c>
      <c r="U164" s="16" t="s">
        <v>23</v>
      </c>
      <c r="V164" s="16" t="s">
        <v>23</v>
      </c>
      <c r="W164" s="3" t="e">
        <f t="shared" si="409"/>
        <v>#DIV/0!</v>
      </c>
      <c r="X164" s="3" t="e">
        <f t="shared" si="417"/>
        <v>#DIV/0!</v>
      </c>
      <c r="Y164" s="16" t="s">
        <v>23</v>
      </c>
      <c r="Z164" s="16" t="s">
        <v>23</v>
      </c>
      <c r="AA164" s="16" t="s">
        <v>23</v>
      </c>
      <c r="AB164" s="16" t="s">
        <v>23</v>
      </c>
      <c r="AC164" s="16" t="s">
        <v>23</v>
      </c>
      <c r="AD164" s="3" t="e">
        <f>AVERAGE(Y164:AC164)</f>
        <v>#DIV/0!</v>
      </c>
      <c r="AE164" s="3" t="e">
        <f t="shared" si="418"/>
        <v>#DIV/0!</v>
      </c>
      <c r="AF164" s="16">
        <v>20</v>
      </c>
      <c r="AG164" s="16">
        <v>28</v>
      </c>
      <c r="AH164" s="16">
        <v>22</v>
      </c>
      <c r="AI164" s="16">
        <v>25</v>
      </c>
      <c r="AJ164" s="16">
        <v>21</v>
      </c>
      <c r="AK164" s="3">
        <f>AVERAGE(AF164:AJ164)</f>
        <v>23.2</v>
      </c>
      <c r="AL164" s="3">
        <f t="shared" si="419"/>
        <v>3.2710854467592321</v>
      </c>
      <c r="AM164" s="16">
        <v>5</v>
      </c>
      <c r="AN164" s="16">
        <v>5</v>
      </c>
      <c r="AO164" s="16">
        <v>1</v>
      </c>
      <c r="AP164" s="16">
        <v>4</v>
      </c>
      <c r="AQ164" s="16">
        <v>0</v>
      </c>
      <c r="AR164" s="3">
        <f>AVERAGE(AM164:AQ164)</f>
        <v>3</v>
      </c>
      <c r="AS164" s="3">
        <f t="shared" si="420"/>
        <v>2.3452078799117149</v>
      </c>
      <c r="AT164" s="16">
        <v>0</v>
      </c>
      <c r="AU164" s="16">
        <v>0</v>
      </c>
      <c r="AV164" s="16">
        <v>0</v>
      </c>
      <c r="AW164" s="16">
        <v>0</v>
      </c>
      <c r="AX164" s="16">
        <v>1</v>
      </c>
      <c r="AY164" s="3">
        <f>AVERAGE(AT164:AX164)</f>
        <v>0.2</v>
      </c>
      <c r="AZ164" s="3">
        <f t="shared" si="421"/>
        <v>0.44721359549995793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3">
        <f>AVERAGE(BA164:BE164)</f>
        <v>0</v>
      </c>
      <c r="BG164" s="3">
        <f t="shared" si="422"/>
        <v>0</v>
      </c>
    </row>
    <row r="165" spans="1:59" x14ac:dyDescent="0.35">
      <c r="A165" s="24" t="s">
        <v>25</v>
      </c>
      <c r="D165" s="16"/>
      <c r="E165" s="16"/>
      <c r="F165" s="16"/>
      <c r="G165" s="16"/>
      <c r="H165" s="16"/>
      <c r="I165" s="28" t="e">
        <f>AVERAGE(I162:I164)</f>
        <v>#DIV/0!</v>
      </c>
      <c r="J165" s="28"/>
      <c r="K165" s="16"/>
      <c r="L165" s="16"/>
      <c r="M165" s="16"/>
      <c r="N165" s="16"/>
      <c r="O165" s="16"/>
      <c r="P165" s="28" t="e">
        <f>AVERAGE(P162:P164)</f>
        <v>#DIV/0!</v>
      </c>
      <c r="Q165" s="28"/>
      <c r="R165" s="16"/>
      <c r="S165" s="16"/>
      <c r="T165" s="16"/>
      <c r="U165" s="16"/>
      <c r="V165" s="16"/>
      <c r="W165" s="28" t="e">
        <f>AVERAGE(W162:W164)</f>
        <v>#DIV/0!</v>
      </c>
      <c r="X165" s="28"/>
      <c r="Y165" s="16"/>
      <c r="Z165" s="16"/>
      <c r="AA165" s="16"/>
      <c r="AB165" s="16"/>
      <c r="AC165" s="16"/>
      <c r="AD165" s="28" t="e">
        <f>AVERAGE(AD162:AD164)</f>
        <v>#DIV/0!</v>
      </c>
      <c r="AE165" s="28"/>
      <c r="AF165" s="16"/>
      <c r="AG165" s="16"/>
      <c r="AH165" s="16"/>
      <c r="AI165" s="16"/>
      <c r="AJ165" s="16"/>
      <c r="AK165" s="28">
        <f>AVERAGE(AK162:AK164)</f>
        <v>19.133333333333336</v>
      </c>
      <c r="AL165" s="28"/>
      <c r="AM165" s="16"/>
      <c r="AN165" s="16"/>
      <c r="AO165" s="16"/>
      <c r="AP165" s="16"/>
      <c r="AQ165" s="16"/>
      <c r="AR165" s="28">
        <f>AVERAGE(AR162:AR164)</f>
        <v>2.3333333333333335</v>
      </c>
      <c r="AS165" s="28"/>
      <c r="AT165" s="16"/>
      <c r="AU165" s="16"/>
      <c r="AV165" s="16"/>
      <c r="AW165" s="16"/>
      <c r="AX165" s="16"/>
      <c r="AY165" s="28">
        <f>AVERAGE(AY162:AY164)</f>
        <v>0.26666666666666666</v>
      </c>
      <c r="AZ165" s="28"/>
      <c r="BA165" s="16"/>
      <c r="BB165" s="16"/>
      <c r="BC165" s="16"/>
      <c r="BD165" s="16"/>
      <c r="BE165" s="16"/>
      <c r="BF165" s="28">
        <f>AVERAGE(BF162:BF164)</f>
        <v>0</v>
      </c>
      <c r="BG165" s="28"/>
    </row>
    <row r="166" spans="1:59" x14ac:dyDescent="0.35">
      <c r="A166" s="24" t="s">
        <v>26</v>
      </c>
      <c r="D166" s="16"/>
      <c r="E166" s="16"/>
      <c r="F166" s="16"/>
      <c r="G166" s="16"/>
      <c r="H166" s="16"/>
      <c r="I166" s="28" t="e">
        <f>1/3*(SUM(J162:J164))</f>
        <v>#DIV/0!</v>
      </c>
      <c r="J166" s="28"/>
      <c r="K166" s="16"/>
      <c r="L166" s="16"/>
      <c r="M166" s="16"/>
      <c r="N166" s="16"/>
      <c r="O166" s="16"/>
      <c r="P166" s="28" t="e">
        <f>SUM(Q162:Q164)</f>
        <v>#DIV/0!</v>
      </c>
      <c r="Q166" s="28"/>
      <c r="R166" s="16"/>
      <c r="S166" s="16"/>
      <c r="T166" s="16"/>
      <c r="U166" s="16"/>
      <c r="V166" s="16"/>
      <c r="W166" s="28" t="e">
        <f>SUM(X162:X164)</f>
        <v>#DIV/0!</v>
      </c>
      <c r="X166" s="28"/>
      <c r="Y166" s="16"/>
      <c r="Z166" s="16"/>
      <c r="AA166" s="16"/>
      <c r="AB166" s="16"/>
      <c r="AC166" s="16"/>
      <c r="AD166" s="28" t="e">
        <f>SUM(AE162:AE164)</f>
        <v>#DIV/0!</v>
      </c>
      <c r="AE166" s="28"/>
      <c r="AF166" s="16"/>
      <c r="AG166" s="16"/>
      <c r="AH166" s="16"/>
      <c r="AI166" s="16"/>
      <c r="AJ166" s="16"/>
      <c r="AK166" s="28">
        <f>SUM(AL162:AL164)</f>
        <v>10.376257670042708</v>
      </c>
      <c r="AL166" s="28"/>
      <c r="AM166" s="16"/>
      <c r="AN166" s="16"/>
      <c r="AO166" s="16"/>
      <c r="AP166" s="16"/>
      <c r="AQ166" s="16"/>
      <c r="AR166" s="28">
        <f>SUM(AS162:AS163)</f>
        <v>2.479827699049574</v>
      </c>
      <c r="AS166" s="28"/>
      <c r="AT166" s="16"/>
      <c r="AU166" s="16"/>
      <c r="AV166" s="16"/>
      <c r="AW166" s="16"/>
      <c r="AX166" s="16"/>
      <c r="AY166" s="28">
        <f>SUM(AZ162:AZ163)</f>
        <v>1.3416407864998738</v>
      </c>
      <c r="AZ166" s="28"/>
      <c r="BA166" s="16"/>
      <c r="BB166" s="16"/>
      <c r="BC166" s="16"/>
      <c r="BD166" s="16"/>
      <c r="BE166" s="16"/>
      <c r="BF166" s="28">
        <f>SUM(BG162:BG164)</f>
        <v>0</v>
      </c>
      <c r="BG166" s="28"/>
    </row>
    <row r="167" spans="1:59" x14ac:dyDescent="0.35">
      <c r="A167" s="21" t="s">
        <v>16</v>
      </c>
      <c r="B167" s="22">
        <v>1</v>
      </c>
      <c r="D167" s="16" t="s">
        <v>23</v>
      </c>
      <c r="E167" s="16" t="s">
        <v>23</v>
      </c>
      <c r="F167" s="16" t="s">
        <v>23</v>
      </c>
      <c r="G167" s="16" t="s">
        <v>23</v>
      </c>
      <c r="H167" s="16" t="s">
        <v>23</v>
      </c>
      <c r="I167" s="3" t="e">
        <f t="shared" ref="I167:I169" si="423">AVERAGE(D167:H167)</f>
        <v>#DIV/0!</v>
      </c>
      <c r="J167" s="3" t="e">
        <f>STDEV(D167:H167)</f>
        <v>#DIV/0!</v>
      </c>
      <c r="K167" s="16" t="s">
        <v>23</v>
      </c>
      <c r="L167" s="16" t="s">
        <v>23</v>
      </c>
      <c r="M167" s="16" t="s">
        <v>23</v>
      </c>
      <c r="N167" s="16" t="s">
        <v>23</v>
      </c>
      <c r="O167" s="16" t="s">
        <v>23</v>
      </c>
      <c r="P167" s="3" t="e">
        <f t="shared" ref="P167:P169" si="424">AVERAGE(K167:O167)</f>
        <v>#DIV/0!</v>
      </c>
      <c r="Q167" s="3" t="e">
        <f>STDEV(K167:O167)</f>
        <v>#DIV/0!</v>
      </c>
      <c r="R167" s="16" t="s">
        <v>23</v>
      </c>
      <c r="S167" s="16" t="s">
        <v>23</v>
      </c>
      <c r="T167" s="16" t="s">
        <v>23</v>
      </c>
      <c r="U167" s="16" t="s">
        <v>23</v>
      </c>
      <c r="V167" s="16" t="s">
        <v>23</v>
      </c>
      <c r="W167" s="3" t="e">
        <f t="shared" ref="W167:W169" si="425">AVERAGE(R167:V167)</f>
        <v>#DIV/0!</v>
      </c>
      <c r="X167" s="3" t="e">
        <f>STDEV(R167:V167)</f>
        <v>#DIV/0!</v>
      </c>
      <c r="Y167" s="16" t="s">
        <v>23</v>
      </c>
      <c r="Z167" s="16" t="s">
        <v>23</v>
      </c>
      <c r="AA167" s="16" t="s">
        <v>23</v>
      </c>
      <c r="AB167" s="16" t="s">
        <v>23</v>
      </c>
      <c r="AC167" s="16" t="s">
        <v>23</v>
      </c>
      <c r="AD167" s="3" t="e">
        <f t="shared" ref="AD167:AD169" si="426">AVERAGE(Y167:AC167)</f>
        <v>#DIV/0!</v>
      </c>
      <c r="AE167" s="3" t="e">
        <f>STDEV(Y167:AC167)</f>
        <v>#DIV/0!</v>
      </c>
      <c r="AF167" s="16">
        <v>51</v>
      </c>
      <c r="AG167" s="16">
        <v>44</v>
      </c>
      <c r="AH167" s="16">
        <v>55</v>
      </c>
      <c r="AI167" s="16">
        <v>53</v>
      </c>
      <c r="AJ167" s="16">
        <v>51</v>
      </c>
      <c r="AK167" s="3">
        <f>AVERAGE(AF167:AJ167)</f>
        <v>50.8</v>
      </c>
      <c r="AL167" s="3">
        <f>STDEV(AF167:AJ167)</f>
        <v>4.1472882706655447</v>
      </c>
      <c r="AM167" s="16">
        <v>4</v>
      </c>
      <c r="AN167" s="16">
        <v>4</v>
      </c>
      <c r="AO167" s="16">
        <v>6</v>
      </c>
      <c r="AP167" s="16">
        <v>4</v>
      </c>
      <c r="AQ167" s="16">
        <v>5</v>
      </c>
      <c r="AR167" s="3">
        <f t="shared" ref="AR167:AR169" si="427">AVERAGE(AM167:AQ167)</f>
        <v>4.5999999999999996</v>
      </c>
      <c r="AS167" s="3">
        <f>STDEV(AM167:AQ167)</f>
        <v>0.8944271909999163</v>
      </c>
      <c r="AT167" s="16">
        <v>0</v>
      </c>
      <c r="AU167" s="16">
        <v>0</v>
      </c>
      <c r="AV167" s="16">
        <v>1</v>
      </c>
      <c r="AW167" s="16">
        <v>0</v>
      </c>
      <c r="AX167" s="16">
        <v>0</v>
      </c>
      <c r="AY167" s="3">
        <f t="shared" ref="AY167:AY169" si="428">AVERAGE(AT167:AX167)</f>
        <v>0.2</v>
      </c>
      <c r="AZ167" s="3">
        <f>STDEV(AT167:AX167)</f>
        <v>0.44721359549995793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3">
        <f t="shared" ref="BF167:BF169" si="429">AVERAGE(BA167:BE167)</f>
        <v>0</v>
      </c>
      <c r="BG167" s="3">
        <f>STDEV(BA167:BE167)</f>
        <v>0</v>
      </c>
    </row>
    <row r="168" spans="1:59" x14ac:dyDescent="0.35">
      <c r="B168" s="22">
        <v>2</v>
      </c>
      <c r="D168" s="16" t="s">
        <v>23</v>
      </c>
      <c r="E168" s="16" t="s">
        <v>23</v>
      </c>
      <c r="F168" s="16" t="s">
        <v>23</v>
      </c>
      <c r="G168" s="16" t="s">
        <v>23</v>
      </c>
      <c r="H168" s="16" t="s">
        <v>23</v>
      </c>
      <c r="I168" s="3" t="e">
        <f t="shared" si="423"/>
        <v>#DIV/0!</v>
      </c>
      <c r="J168" s="3" t="e">
        <f t="shared" ref="J168:J169" si="430">STDEV(D168:H168)</f>
        <v>#DIV/0!</v>
      </c>
      <c r="K168" s="16" t="s">
        <v>23</v>
      </c>
      <c r="L168" s="16" t="s">
        <v>23</v>
      </c>
      <c r="M168" s="16" t="s">
        <v>23</v>
      </c>
      <c r="N168" s="16" t="s">
        <v>23</v>
      </c>
      <c r="O168" s="16" t="s">
        <v>23</v>
      </c>
      <c r="P168" s="3" t="e">
        <f t="shared" si="424"/>
        <v>#DIV/0!</v>
      </c>
      <c r="Q168" s="3" t="e">
        <f t="shared" ref="Q168:Q169" si="431">STDEV(K168:O168)</f>
        <v>#DIV/0!</v>
      </c>
      <c r="R168" s="16" t="s">
        <v>23</v>
      </c>
      <c r="S168" s="16" t="s">
        <v>23</v>
      </c>
      <c r="T168" s="16" t="s">
        <v>23</v>
      </c>
      <c r="U168" s="16" t="s">
        <v>23</v>
      </c>
      <c r="V168" s="16" t="s">
        <v>23</v>
      </c>
      <c r="W168" s="3" t="e">
        <f t="shared" si="425"/>
        <v>#DIV/0!</v>
      </c>
      <c r="X168" s="3" t="e">
        <f t="shared" ref="X168:X169" si="432">STDEV(R168:V168)</f>
        <v>#DIV/0!</v>
      </c>
      <c r="Y168" s="16" t="s">
        <v>23</v>
      </c>
      <c r="Z168" s="16" t="s">
        <v>23</v>
      </c>
      <c r="AA168" s="16" t="s">
        <v>23</v>
      </c>
      <c r="AB168" s="16" t="s">
        <v>23</v>
      </c>
      <c r="AC168" s="16" t="s">
        <v>23</v>
      </c>
      <c r="AD168" s="3" t="e">
        <f t="shared" si="426"/>
        <v>#DIV/0!</v>
      </c>
      <c r="AE168" s="3" t="e">
        <f t="shared" ref="AE168:AE169" si="433">STDEV(Y168:AC168)</f>
        <v>#DIV/0!</v>
      </c>
      <c r="AF168" s="16">
        <v>23</v>
      </c>
      <c r="AG168" s="16">
        <v>28</v>
      </c>
      <c r="AH168" s="16">
        <v>35</v>
      </c>
      <c r="AI168" s="16">
        <v>36</v>
      </c>
      <c r="AJ168" s="16">
        <v>27</v>
      </c>
      <c r="AK168" s="3">
        <f t="shared" ref="AK168:AK169" si="434">AVERAGE(AF168:AJ168)</f>
        <v>29.8</v>
      </c>
      <c r="AL168" s="3">
        <f t="shared" ref="AL168:AL169" si="435">STDEV(AF168:AJ168)</f>
        <v>5.5407580708780317</v>
      </c>
      <c r="AM168" s="16">
        <v>3</v>
      </c>
      <c r="AN168" s="16">
        <v>4</v>
      </c>
      <c r="AO168" s="16">
        <v>1</v>
      </c>
      <c r="AP168" s="16">
        <v>4</v>
      </c>
      <c r="AQ168" s="16">
        <v>4</v>
      </c>
      <c r="AR168" s="3">
        <f t="shared" si="427"/>
        <v>3.2</v>
      </c>
      <c r="AS168" s="3">
        <f t="shared" ref="AS168:AS169" si="436">STDEV(AM168:AQ168)</f>
        <v>1.3038404810405295</v>
      </c>
      <c r="AT168" s="16">
        <v>2</v>
      </c>
      <c r="AU168" s="16">
        <v>0</v>
      </c>
      <c r="AV168" s="16">
        <v>0</v>
      </c>
      <c r="AW168" s="16">
        <v>0</v>
      </c>
      <c r="AX168" s="16">
        <v>1</v>
      </c>
      <c r="AY168" s="3">
        <f t="shared" si="428"/>
        <v>0.6</v>
      </c>
      <c r="AZ168" s="3">
        <f t="shared" ref="AZ168:AZ169" si="437">STDEV(AT168:AX168)</f>
        <v>0.89442719099991586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3">
        <f t="shared" si="429"/>
        <v>0</v>
      </c>
      <c r="BG168" s="3">
        <f t="shared" ref="BG168:BG169" si="438">STDEV(BA168:BE168)</f>
        <v>0</v>
      </c>
    </row>
    <row r="169" spans="1:59" x14ac:dyDescent="0.35">
      <c r="B169" s="22">
        <v>3</v>
      </c>
      <c r="D169" s="16" t="s">
        <v>23</v>
      </c>
      <c r="E169" s="16" t="s">
        <v>23</v>
      </c>
      <c r="F169" s="16" t="s">
        <v>23</v>
      </c>
      <c r="G169" s="16" t="s">
        <v>23</v>
      </c>
      <c r="H169" s="16" t="s">
        <v>23</v>
      </c>
      <c r="I169" s="3" t="e">
        <f t="shared" si="423"/>
        <v>#DIV/0!</v>
      </c>
      <c r="J169" s="3" t="e">
        <f t="shared" si="430"/>
        <v>#DIV/0!</v>
      </c>
      <c r="K169" s="16" t="s">
        <v>23</v>
      </c>
      <c r="L169" s="16" t="s">
        <v>23</v>
      </c>
      <c r="M169" s="16" t="s">
        <v>23</v>
      </c>
      <c r="N169" s="16" t="s">
        <v>23</v>
      </c>
      <c r="O169" s="16" t="s">
        <v>23</v>
      </c>
      <c r="P169" s="3" t="e">
        <f t="shared" si="424"/>
        <v>#DIV/0!</v>
      </c>
      <c r="Q169" s="3" t="e">
        <f t="shared" si="431"/>
        <v>#DIV/0!</v>
      </c>
      <c r="R169" s="16" t="s">
        <v>23</v>
      </c>
      <c r="S169" s="16" t="s">
        <v>23</v>
      </c>
      <c r="T169" s="16" t="s">
        <v>23</v>
      </c>
      <c r="U169" s="16" t="s">
        <v>23</v>
      </c>
      <c r="V169" s="16" t="s">
        <v>23</v>
      </c>
      <c r="W169" s="3" t="e">
        <f t="shared" si="425"/>
        <v>#DIV/0!</v>
      </c>
      <c r="X169" s="3" t="e">
        <f t="shared" si="432"/>
        <v>#DIV/0!</v>
      </c>
      <c r="Y169" s="16" t="s">
        <v>23</v>
      </c>
      <c r="Z169" s="16" t="s">
        <v>23</v>
      </c>
      <c r="AA169" s="16" t="s">
        <v>23</v>
      </c>
      <c r="AB169" s="16" t="s">
        <v>23</v>
      </c>
      <c r="AC169" s="16" t="s">
        <v>23</v>
      </c>
      <c r="AD169" s="3" t="e">
        <f t="shared" si="426"/>
        <v>#DIV/0!</v>
      </c>
      <c r="AE169" s="3" t="e">
        <f t="shared" si="433"/>
        <v>#DIV/0!</v>
      </c>
      <c r="AF169" s="16">
        <v>18</v>
      </c>
      <c r="AG169" s="16">
        <v>22</v>
      </c>
      <c r="AH169" s="16">
        <v>22</v>
      </c>
      <c r="AI169" s="16">
        <v>18</v>
      </c>
      <c r="AJ169" s="16">
        <v>16</v>
      </c>
      <c r="AK169" s="3">
        <f t="shared" si="434"/>
        <v>19.2</v>
      </c>
      <c r="AL169" s="3">
        <f t="shared" si="435"/>
        <v>2.6832815729997455</v>
      </c>
      <c r="AM169" s="16">
        <v>0</v>
      </c>
      <c r="AN169" s="16">
        <v>0</v>
      </c>
      <c r="AO169" s="16">
        <v>2</v>
      </c>
      <c r="AP169" s="16">
        <v>0</v>
      </c>
      <c r="AQ169" s="16">
        <v>0</v>
      </c>
      <c r="AR169" s="3">
        <f t="shared" si="427"/>
        <v>0.4</v>
      </c>
      <c r="AS169" s="3">
        <f t="shared" si="436"/>
        <v>0.89442719099991586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3">
        <f t="shared" si="428"/>
        <v>0</v>
      </c>
      <c r="AZ169" s="3">
        <f t="shared" si="437"/>
        <v>0</v>
      </c>
      <c r="BA169" s="16">
        <v>0</v>
      </c>
      <c r="BB169" s="16">
        <v>1</v>
      </c>
      <c r="BC169" s="16">
        <v>0</v>
      </c>
      <c r="BD169" s="16">
        <v>0</v>
      </c>
      <c r="BE169" s="16">
        <v>0</v>
      </c>
      <c r="BF169" s="3">
        <f t="shared" si="429"/>
        <v>0.2</v>
      </c>
      <c r="BG169" s="3">
        <f t="shared" si="438"/>
        <v>0.44721359549995793</v>
      </c>
    </row>
    <row r="170" spans="1:59" x14ac:dyDescent="0.35">
      <c r="A170" s="24" t="s">
        <v>25</v>
      </c>
      <c r="D170" s="16"/>
      <c r="E170" s="16"/>
      <c r="F170" s="16"/>
      <c r="G170" s="16"/>
      <c r="H170" s="16"/>
      <c r="I170" s="28" t="e">
        <f>AVERAGE(I167:I169)</f>
        <v>#DIV/0!</v>
      </c>
      <c r="J170" s="28"/>
      <c r="K170" s="16"/>
      <c r="L170" s="16"/>
      <c r="M170" s="16"/>
      <c r="N170" s="16"/>
      <c r="O170" s="16"/>
      <c r="P170" s="28" t="e">
        <f>AVERAGE(P167:P169)</f>
        <v>#DIV/0!</v>
      </c>
      <c r="Q170" s="28"/>
      <c r="R170" s="16"/>
      <c r="S170" s="16"/>
      <c r="T170" s="16"/>
      <c r="U170" s="16"/>
      <c r="V170" s="16"/>
      <c r="W170" s="28" t="e">
        <f>AVERAGE(W167:W169)</f>
        <v>#DIV/0!</v>
      </c>
      <c r="X170" s="28"/>
      <c r="Y170" s="16"/>
      <c r="Z170" s="16"/>
      <c r="AA170" s="16"/>
      <c r="AB170" s="16"/>
      <c r="AC170" s="16"/>
      <c r="AD170" s="28" t="e">
        <f>AVERAGE(AD167:AD169)</f>
        <v>#DIV/0!</v>
      </c>
      <c r="AE170" s="28"/>
      <c r="AF170" s="16"/>
      <c r="AG170" s="16"/>
      <c r="AH170" s="16"/>
      <c r="AI170" s="16"/>
      <c r="AJ170" s="16"/>
      <c r="AK170" s="28">
        <f>AVERAGE(AK167:AK169)</f>
        <v>33.266666666666666</v>
      </c>
      <c r="AL170" s="28"/>
      <c r="AM170" s="16"/>
      <c r="AN170" s="16"/>
      <c r="AO170" s="16"/>
      <c r="AP170" s="16"/>
      <c r="AQ170" s="16"/>
      <c r="AR170" s="28">
        <f>AVERAGE(AR167:AR169)</f>
        <v>2.7333333333333329</v>
      </c>
      <c r="AS170" s="28"/>
      <c r="AT170" s="16"/>
      <c r="AU170" s="16"/>
      <c r="AV170" s="16"/>
      <c r="AW170" s="16"/>
      <c r="AX170" s="16"/>
      <c r="AY170" s="28">
        <f>AVERAGE(AY167:AY169)</f>
        <v>0.26666666666666666</v>
      </c>
      <c r="AZ170" s="28"/>
      <c r="BA170" s="16"/>
      <c r="BB170" s="16"/>
      <c r="BC170" s="16"/>
      <c r="BD170" s="16"/>
      <c r="BE170" s="16"/>
      <c r="BF170" s="28">
        <f>AVERAGE(BF167:BF169)</f>
        <v>6.6666666666666666E-2</v>
      </c>
      <c r="BG170" s="28"/>
    </row>
    <row r="171" spans="1:59" x14ac:dyDescent="0.35">
      <c r="A171" s="24" t="s">
        <v>26</v>
      </c>
      <c r="D171" s="16"/>
      <c r="E171" s="16"/>
      <c r="F171" s="16"/>
      <c r="G171" s="16"/>
      <c r="H171" s="16"/>
      <c r="I171" s="28" t="e">
        <f>1/3*(SUM(J167:J169))</f>
        <v>#DIV/0!</v>
      </c>
      <c r="J171" s="28"/>
      <c r="K171" s="16"/>
      <c r="L171" s="16"/>
      <c r="M171" s="16"/>
      <c r="N171" s="16"/>
      <c r="O171" s="16"/>
      <c r="P171" s="28" t="e">
        <f>SUM(Q167:Q169)</f>
        <v>#DIV/0!</v>
      </c>
      <c r="Q171" s="28"/>
      <c r="R171" s="16"/>
      <c r="S171" s="16"/>
      <c r="T171" s="16"/>
      <c r="U171" s="16"/>
      <c r="V171" s="16"/>
      <c r="W171" s="28" t="e">
        <f>SUM(X167:X169)</f>
        <v>#DIV/0!</v>
      </c>
      <c r="X171" s="28"/>
      <c r="Y171" s="16"/>
      <c r="Z171" s="16"/>
      <c r="AA171" s="16"/>
      <c r="AB171" s="16"/>
      <c r="AC171" s="16"/>
      <c r="AD171" s="28" t="e">
        <f>SUM(AE167:AE169)</f>
        <v>#DIV/0!</v>
      </c>
      <c r="AE171" s="28"/>
      <c r="AF171" s="16"/>
      <c r="AG171" s="16"/>
      <c r="AH171" s="16"/>
      <c r="AI171" s="16"/>
      <c r="AJ171" s="16"/>
      <c r="AK171" s="28">
        <f>SUM(AL167:AL169)</f>
        <v>12.371327914543322</v>
      </c>
      <c r="AL171" s="28"/>
      <c r="AM171" s="16"/>
      <c r="AN171" s="16"/>
      <c r="AO171" s="16"/>
      <c r="AP171" s="16"/>
      <c r="AQ171" s="16"/>
      <c r="AR171" s="28">
        <f>SUM(AS167:AS168)</f>
        <v>2.1982676720404459</v>
      </c>
      <c r="AS171" s="28"/>
      <c r="AT171" s="16"/>
      <c r="AU171" s="16"/>
      <c r="AV171" s="16"/>
      <c r="AW171" s="16"/>
      <c r="AX171" s="16"/>
      <c r="AY171" s="28">
        <f>SUM(AZ167:AZ168)</f>
        <v>1.3416407864998738</v>
      </c>
      <c r="AZ171" s="28"/>
      <c r="BA171" s="16"/>
      <c r="BB171" s="16"/>
      <c r="BC171" s="16"/>
      <c r="BD171" s="16"/>
      <c r="BE171" s="16"/>
      <c r="BF171" s="28">
        <f>SUM(BG167:BG169)</f>
        <v>0.44721359549995793</v>
      </c>
      <c r="BG171" s="28"/>
    </row>
    <row r="172" spans="1:59" x14ac:dyDescent="0.35">
      <c r="A172" s="21" t="s">
        <v>14</v>
      </c>
      <c r="B172" s="22">
        <v>1</v>
      </c>
      <c r="D172" s="16" t="s">
        <v>23</v>
      </c>
      <c r="E172" s="16" t="s">
        <v>23</v>
      </c>
      <c r="F172" s="16" t="s">
        <v>23</v>
      </c>
      <c r="G172" s="16" t="s">
        <v>23</v>
      </c>
      <c r="H172" s="16" t="s">
        <v>23</v>
      </c>
      <c r="I172" s="3" t="e">
        <f t="shared" ref="I172:I174" si="439">AVERAGE(D172:H172)</f>
        <v>#DIV/0!</v>
      </c>
      <c r="J172" s="3" t="e">
        <f>STDEV(D172:H172)</f>
        <v>#DIV/0!</v>
      </c>
      <c r="K172" s="16" t="s">
        <v>23</v>
      </c>
      <c r="L172" s="16" t="s">
        <v>23</v>
      </c>
      <c r="M172" s="16" t="s">
        <v>23</v>
      </c>
      <c r="N172" s="16" t="s">
        <v>23</v>
      </c>
      <c r="O172" s="16" t="s">
        <v>23</v>
      </c>
      <c r="P172" s="3" t="e">
        <f t="shared" ref="P172:P174" si="440">AVERAGE(K172:O172)</f>
        <v>#DIV/0!</v>
      </c>
      <c r="Q172" s="3" t="e">
        <f>STDEV(K172:O172)</f>
        <v>#DIV/0!</v>
      </c>
      <c r="R172" s="16" t="s">
        <v>23</v>
      </c>
      <c r="S172" s="16" t="s">
        <v>23</v>
      </c>
      <c r="T172" s="16" t="s">
        <v>23</v>
      </c>
      <c r="U172" s="16" t="s">
        <v>23</v>
      </c>
      <c r="V172" s="16" t="s">
        <v>23</v>
      </c>
      <c r="W172" s="3" t="e">
        <f t="shared" ref="W172:W174" si="441">AVERAGE(R172:V172)</f>
        <v>#DIV/0!</v>
      </c>
      <c r="X172" s="3" t="e">
        <f>STDEV(R172:V172)</f>
        <v>#DIV/0!</v>
      </c>
      <c r="Y172" s="16" t="s">
        <v>23</v>
      </c>
      <c r="Z172" s="16" t="s">
        <v>23</v>
      </c>
      <c r="AA172" s="16" t="s">
        <v>23</v>
      </c>
      <c r="AB172" s="16" t="s">
        <v>23</v>
      </c>
      <c r="AC172" s="16" t="s">
        <v>23</v>
      </c>
      <c r="AD172" s="3" t="e">
        <f t="shared" ref="AD172:AD174" si="442">AVERAGE(Y172:AC172)</f>
        <v>#DIV/0!</v>
      </c>
      <c r="AE172" s="3" t="e">
        <f>STDEV(Y172:AC172)</f>
        <v>#DIV/0!</v>
      </c>
      <c r="AF172" s="16">
        <v>28</v>
      </c>
      <c r="AG172" s="16">
        <v>32</v>
      </c>
      <c r="AH172" s="16">
        <v>38</v>
      </c>
      <c r="AI172" s="16">
        <v>33</v>
      </c>
      <c r="AJ172" s="16">
        <v>36</v>
      </c>
      <c r="AK172" s="3">
        <f>AVERAGE(AF172:AJ172)</f>
        <v>33.4</v>
      </c>
      <c r="AL172" s="3">
        <f>STDEV(AF172:AJ172)</f>
        <v>3.8470768123342629</v>
      </c>
      <c r="AM172" s="16">
        <v>6</v>
      </c>
      <c r="AN172" s="16">
        <v>3</v>
      </c>
      <c r="AO172" s="16">
        <v>6</v>
      </c>
      <c r="AP172" s="16">
        <v>5</v>
      </c>
      <c r="AQ172" s="16">
        <v>8</v>
      </c>
      <c r="AR172" s="3">
        <f t="shared" ref="AR172:AR174" si="443">AVERAGE(AM172:AQ172)</f>
        <v>5.6</v>
      </c>
      <c r="AS172" s="3">
        <f>STDEV(AM172:AQ172)</f>
        <v>1.8165902124584943</v>
      </c>
      <c r="AT172" s="16">
        <v>0</v>
      </c>
      <c r="AU172" s="16">
        <v>0</v>
      </c>
      <c r="AV172" s="16">
        <v>0</v>
      </c>
      <c r="AW172" s="16">
        <v>1</v>
      </c>
      <c r="AX172" s="16">
        <v>0</v>
      </c>
      <c r="AY172" s="3">
        <f t="shared" ref="AY172:AY174" si="444">AVERAGE(AT172:AX172)</f>
        <v>0.2</v>
      </c>
      <c r="AZ172" s="3">
        <f>STDEV(AT172:AX172)</f>
        <v>0.44721359549995793</v>
      </c>
      <c r="BA172" s="16">
        <v>0</v>
      </c>
      <c r="BB172" s="16">
        <v>0</v>
      </c>
      <c r="BC172" s="16">
        <v>0</v>
      </c>
      <c r="BD172" s="16">
        <v>0</v>
      </c>
      <c r="BE172" s="16">
        <v>0</v>
      </c>
      <c r="BF172" s="3">
        <f t="shared" ref="BF172:BF174" si="445">AVERAGE(BA172:BE172)</f>
        <v>0</v>
      </c>
      <c r="BG172" s="3">
        <f>STDEV(BA172:BE172)</f>
        <v>0</v>
      </c>
    </row>
    <row r="173" spans="1:59" x14ac:dyDescent="0.35">
      <c r="A173" s="21" t="s">
        <v>15</v>
      </c>
      <c r="B173" s="22">
        <v>2</v>
      </c>
      <c r="D173" s="16" t="s">
        <v>23</v>
      </c>
      <c r="E173" s="16" t="s">
        <v>23</v>
      </c>
      <c r="F173" s="16" t="s">
        <v>23</v>
      </c>
      <c r="G173" s="16" t="s">
        <v>23</v>
      </c>
      <c r="H173" s="16" t="s">
        <v>23</v>
      </c>
      <c r="I173" s="3" t="e">
        <f t="shared" si="439"/>
        <v>#DIV/0!</v>
      </c>
      <c r="J173" s="3" t="e">
        <f t="shared" ref="J173:J174" si="446">STDEV(D173:H173)</f>
        <v>#DIV/0!</v>
      </c>
      <c r="K173" s="16" t="s">
        <v>23</v>
      </c>
      <c r="L173" s="16" t="s">
        <v>23</v>
      </c>
      <c r="M173" s="16" t="s">
        <v>23</v>
      </c>
      <c r="N173" s="16" t="s">
        <v>23</v>
      </c>
      <c r="O173" s="16" t="s">
        <v>23</v>
      </c>
      <c r="P173" s="3" t="e">
        <f t="shared" si="440"/>
        <v>#DIV/0!</v>
      </c>
      <c r="Q173" s="3" t="e">
        <f t="shared" ref="Q173:Q174" si="447">STDEV(K173:O173)</f>
        <v>#DIV/0!</v>
      </c>
      <c r="R173" s="16" t="s">
        <v>23</v>
      </c>
      <c r="S173" s="16" t="s">
        <v>23</v>
      </c>
      <c r="T173" s="16" t="s">
        <v>23</v>
      </c>
      <c r="U173" s="16" t="s">
        <v>23</v>
      </c>
      <c r="V173" s="16" t="s">
        <v>23</v>
      </c>
      <c r="W173" s="3" t="e">
        <f t="shared" si="441"/>
        <v>#DIV/0!</v>
      </c>
      <c r="X173" s="3" t="e">
        <f t="shared" ref="X173:X174" si="448">STDEV(R173:V173)</f>
        <v>#DIV/0!</v>
      </c>
      <c r="Y173" s="16" t="s">
        <v>23</v>
      </c>
      <c r="Z173" s="16" t="s">
        <v>23</v>
      </c>
      <c r="AA173" s="16" t="s">
        <v>23</v>
      </c>
      <c r="AB173" s="16" t="s">
        <v>23</v>
      </c>
      <c r="AC173" s="16" t="s">
        <v>23</v>
      </c>
      <c r="AD173" s="3" t="e">
        <f t="shared" si="442"/>
        <v>#DIV/0!</v>
      </c>
      <c r="AE173" s="3" t="e">
        <f t="shared" ref="AE173:AE174" si="449">STDEV(Y173:AC173)</f>
        <v>#DIV/0!</v>
      </c>
      <c r="AF173" s="16">
        <v>50</v>
      </c>
      <c r="AG173" s="16">
        <v>58</v>
      </c>
      <c r="AH173" s="16">
        <v>68</v>
      </c>
      <c r="AI173" s="16">
        <v>60</v>
      </c>
      <c r="AJ173" s="16">
        <v>52</v>
      </c>
      <c r="AK173" s="3">
        <f t="shared" ref="AK173:AK174" si="450">AVERAGE(AF173:AJ173)</f>
        <v>57.6</v>
      </c>
      <c r="AL173" s="3">
        <f t="shared" ref="AL173:AL174" si="451">STDEV(AF173:AJ173)</f>
        <v>7.1274118724821971</v>
      </c>
      <c r="AM173" s="16">
        <v>3</v>
      </c>
      <c r="AN173" s="16">
        <v>7</v>
      </c>
      <c r="AO173" s="16">
        <v>13</v>
      </c>
      <c r="AP173" s="16">
        <v>7</v>
      </c>
      <c r="AQ173" s="16">
        <v>5</v>
      </c>
      <c r="AR173" s="3">
        <f t="shared" si="443"/>
        <v>7</v>
      </c>
      <c r="AS173" s="3">
        <f t="shared" ref="AS173:AS174" si="452">STDEV(AM173:AQ173)</f>
        <v>3.7416573867739413</v>
      </c>
      <c r="AT173" s="16">
        <v>3</v>
      </c>
      <c r="AU173" s="16">
        <v>0</v>
      </c>
      <c r="AV173" s="16">
        <v>0</v>
      </c>
      <c r="AW173" s="16">
        <v>0</v>
      </c>
      <c r="AX173" s="16">
        <v>2</v>
      </c>
      <c r="AY173" s="3">
        <f t="shared" si="444"/>
        <v>1</v>
      </c>
      <c r="AZ173" s="3">
        <f t="shared" ref="AZ173:AZ174" si="453">STDEV(AT173:AX173)</f>
        <v>1.4142135623730951</v>
      </c>
      <c r="BA173" s="16">
        <v>0</v>
      </c>
      <c r="BB173" s="16">
        <v>0</v>
      </c>
      <c r="BC173" s="16">
        <v>0</v>
      </c>
      <c r="BD173" s="16">
        <v>0</v>
      </c>
      <c r="BE173" s="16">
        <v>1</v>
      </c>
      <c r="BF173" s="3">
        <f t="shared" si="445"/>
        <v>0.2</v>
      </c>
      <c r="BG173" s="3">
        <f t="shared" ref="BG173:BG174" si="454">STDEV(BA173:BE173)</f>
        <v>0.44721359549995793</v>
      </c>
    </row>
    <row r="174" spans="1:59" x14ac:dyDescent="0.35">
      <c r="B174" s="22">
        <v>3</v>
      </c>
      <c r="D174" s="16" t="s">
        <v>23</v>
      </c>
      <c r="E174" s="16" t="s">
        <v>23</v>
      </c>
      <c r="F174" s="16" t="s">
        <v>23</v>
      </c>
      <c r="G174" s="16" t="s">
        <v>23</v>
      </c>
      <c r="H174" s="16" t="s">
        <v>23</v>
      </c>
      <c r="I174" s="3" t="e">
        <f t="shared" si="439"/>
        <v>#DIV/0!</v>
      </c>
      <c r="J174" s="3" t="e">
        <f t="shared" si="446"/>
        <v>#DIV/0!</v>
      </c>
      <c r="K174" s="16" t="s">
        <v>23</v>
      </c>
      <c r="L174" s="16" t="s">
        <v>23</v>
      </c>
      <c r="M174" s="16" t="s">
        <v>23</v>
      </c>
      <c r="N174" s="16" t="s">
        <v>23</v>
      </c>
      <c r="O174" s="16" t="s">
        <v>23</v>
      </c>
      <c r="P174" s="3" t="e">
        <f t="shared" si="440"/>
        <v>#DIV/0!</v>
      </c>
      <c r="Q174" s="3" t="e">
        <f t="shared" si="447"/>
        <v>#DIV/0!</v>
      </c>
      <c r="R174" s="16" t="s">
        <v>23</v>
      </c>
      <c r="S174" s="16" t="s">
        <v>23</v>
      </c>
      <c r="T174" s="16" t="s">
        <v>23</v>
      </c>
      <c r="U174" s="16" t="s">
        <v>23</v>
      </c>
      <c r="V174" s="16" t="s">
        <v>23</v>
      </c>
      <c r="W174" s="3" t="e">
        <f t="shared" si="441"/>
        <v>#DIV/0!</v>
      </c>
      <c r="X174" s="3" t="e">
        <f t="shared" si="448"/>
        <v>#DIV/0!</v>
      </c>
      <c r="Y174" s="16" t="s">
        <v>23</v>
      </c>
      <c r="Z174" s="16" t="s">
        <v>23</v>
      </c>
      <c r="AA174" s="16" t="s">
        <v>23</v>
      </c>
      <c r="AB174" s="16" t="s">
        <v>23</v>
      </c>
      <c r="AC174" s="16" t="s">
        <v>23</v>
      </c>
      <c r="AD174" s="3" t="e">
        <f t="shared" si="442"/>
        <v>#DIV/0!</v>
      </c>
      <c r="AE174" s="3" t="e">
        <f t="shared" si="449"/>
        <v>#DIV/0!</v>
      </c>
      <c r="AF174" s="16">
        <v>50</v>
      </c>
      <c r="AG174" s="16" t="s">
        <v>23</v>
      </c>
      <c r="AH174" s="16">
        <v>62</v>
      </c>
      <c r="AI174" s="16">
        <v>48</v>
      </c>
      <c r="AJ174" s="16">
        <v>44</v>
      </c>
      <c r="AK174" s="3">
        <f t="shared" si="450"/>
        <v>51</v>
      </c>
      <c r="AL174" s="3">
        <f t="shared" si="451"/>
        <v>7.745966692414834</v>
      </c>
      <c r="AM174" s="16">
        <v>32</v>
      </c>
      <c r="AN174" s="16" t="s">
        <v>23</v>
      </c>
      <c r="AO174" s="16" t="s">
        <v>23</v>
      </c>
      <c r="AP174" s="16">
        <v>16</v>
      </c>
      <c r="AQ174" s="16">
        <v>7</v>
      </c>
      <c r="AR174" s="3">
        <f t="shared" si="443"/>
        <v>18.333333333333332</v>
      </c>
      <c r="AS174" s="3">
        <f t="shared" si="452"/>
        <v>12.662279942148386</v>
      </c>
      <c r="AT174" s="16">
        <v>0</v>
      </c>
      <c r="AU174" s="16">
        <v>0</v>
      </c>
      <c r="AV174" s="16">
        <v>0</v>
      </c>
      <c r="AW174" s="16">
        <v>0</v>
      </c>
      <c r="AX174" s="16">
        <v>1</v>
      </c>
      <c r="AY174" s="3">
        <f t="shared" si="444"/>
        <v>0.2</v>
      </c>
      <c r="AZ174" s="3">
        <f t="shared" si="453"/>
        <v>0.44721359549995793</v>
      </c>
      <c r="BA174" s="16">
        <v>0</v>
      </c>
      <c r="BB174" s="16">
        <v>0</v>
      </c>
      <c r="BC174" s="16">
        <v>0</v>
      </c>
      <c r="BD174" s="16">
        <v>0</v>
      </c>
      <c r="BE174" s="16">
        <v>1</v>
      </c>
      <c r="BF174" s="3">
        <f t="shared" si="445"/>
        <v>0.2</v>
      </c>
      <c r="BG174" s="3">
        <f t="shared" si="454"/>
        <v>0.44721359549995793</v>
      </c>
    </row>
    <row r="175" spans="1:59" x14ac:dyDescent="0.35">
      <c r="A175" s="24" t="s">
        <v>25</v>
      </c>
      <c r="D175" s="16"/>
      <c r="E175" s="16"/>
      <c r="F175" s="16"/>
      <c r="G175" s="16"/>
      <c r="H175" s="16"/>
      <c r="I175" s="28" t="e">
        <f>AVERAGE(I172:I174)</f>
        <v>#DIV/0!</v>
      </c>
      <c r="J175" s="28"/>
      <c r="K175" s="16"/>
      <c r="L175" s="16"/>
      <c r="M175" s="16"/>
      <c r="N175" s="16"/>
      <c r="O175" s="16"/>
      <c r="P175" s="28" t="e">
        <f>AVERAGE(P172:P174)</f>
        <v>#DIV/0!</v>
      </c>
      <c r="Q175" s="28"/>
      <c r="R175" s="16"/>
      <c r="S175" s="16"/>
      <c r="T175" s="16"/>
      <c r="U175" s="16"/>
      <c r="V175" s="16"/>
      <c r="W175" s="28" t="e">
        <f>AVERAGE(W172:W174)</f>
        <v>#DIV/0!</v>
      </c>
      <c r="X175" s="28"/>
      <c r="Y175" s="16"/>
      <c r="Z175" s="16"/>
      <c r="AA175" s="16"/>
      <c r="AB175" s="16"/>
      <c r="AC175" s="16"/>
      <c r="AD175" s="28" t="e">
        <f>AVERAGE(AD172:AD174)</f>
        <v>#DIV/0!</v>
      </c>
      <c r="AE175" s="28"/>
      <c r="AF175" s="16"/>
      <c r="AG175" s="16"/>
      <c r="AH175" s="16"/>
      <c r="AI175" s="16"/>
      <c r="AJ175" s="16"/>
      <c r="AK175" s="28">
        <f>AVERAGE(AK172:AK174)</f>
        <v>47.333333333333336</v>
      </c>
      <c r="AL175" s="28"/>
      <c r="AM175" s="16"/>
      <c r="AN175" s="16"/>
      <c r="AO175" s="16"/>
      <c r="AP175" s="16"/>
      <c r="AQ175" s="16"/>
      <c r="AR175" s="28">
        <f>AVERAGE(AR172:AR174)</f>
        <v>10.31111111111111</v>
      </c>
      <c r="AS175" s="28"/>
      <c r="AT175" s="16"/>
      <c r="AU175" s="16"/>
      <c r="AV175" s="16"/>
      <c r="AW175" s="16"/>
      <c r="AX175" s="16"/>
      <c r="AY175" s="28">
        <f>AVERAGE(AY172:AY174)</f>
        <v>0.46666666666666662</v>
      </c>
      <c r="AZ175" s="28"/>
      <c r="BA175" s="16"/>
      <c r="BB175" s="16"/>
      <c r="BC175" s="16"/>
      <c r="BD175" s="16"/>
      <c r="BE175" s="16"/>
      <c r="BF175" s="28">
        <f>AVERAGE(BF172:BF174)</f>
        <v>0.13333333333333333</v>
      </c>
      <c r="BG175" s="28"/>
    </row>
    <row r="176" spans="1:59" x14ac:dyDescent="0.35">
      <c r="A176" s="24" t="s">
        <v>26</v>
      </c>
      <c r="D176" s="16"/>
      <c r="E176" s="16"/>
      <c r="F176" s="16"/>
      <c r="G176" s="16"/>
      <c r="H176" s="16"/>
      <c r="I176" s="28" t="e">
        <f>1/3*(SUM(J172:J174))</f>
        <v>#DIV/0!</v>
      </c>
      <c r="J176" s="28"/>
      <c r="K176" s="16"/>
      <c r="L176" s="16"/>
      <c r="M176" s="16"/>
      <c r="N176" s="16"/>
      <c r="O176" s="16"/>
      <c r="P176" s="28" t="e">
        <f>SUM(Q172:Q174)</f>
        <v>#DIV/0!</v>
      </c>
      <c r="Q176" s="28"/>
      <c r="R176" s="16"/>
      <c r="S176" s="16"/>
      <c r="T176" s="16"/>
      <c r="U176" s="16"/>
      <c r="V176" s="16"/>
      <c r="W176" s="28" t="e">
        <f>SUM(X172:X174)</f>
        <v>#DIV/0!</v>
      </c>
      <c r="X176" s="28"/>
      <c r="Y176" s="16"/>
      <c r="Z176" s="16"/>
      <c r="AA176" s="16"/>
      <c r="AB176" s="16"/>
      <c r="AC176" s="16"/>
      <c r="AD176" s="28" t="e">
        <f>SUM(AE172:AE174)</f>
        <v>#DIV/0!</v>
      </c>
      <c r="AE176" s="28"/>
      <c r="AF176" s="16"/>
      <c r="AG176" s="16"/>
      <c r="AH176" s="16"/>
      <c r="AI176" s="16"/>
      <c r="AJ176" s="16"/>
      <c r="AK176" s="28">
        <f>SUM(AL172:AL174)</f>
        <v>18.720455377231296</v>
      </c>
      <c r="AL176" s="28"/>
      <c r="AM176" s="16"/>
      <c r="AN176" s="16"/>
      <c r="AO176" s="16"/>
      <c r="AP176" s="16"/>
      <c r="AQ176" s="16"/>
      <c r="AR176" s="28">
        <f>SUM(AS172:AS173)</f>
        <v>5.5582475992324358</v>
      </c>
      <c r="AS176" s="28"/>
      <c r="AT176" s="16"/>
      <c r="AU176" s="16"/>
      <c r="AV176" s="16"/>
      <c r="AW176" s="16"/>
      <c r="AX176" s="16"/>
      <c r="AY176" s="28">
        <f>SUM(AZ172:AZ173)</f>
        <v>1.861427157873053</v>
      </c>
      <c r="AZ176" s="28"/>
      <c r="BA176" s="16"/>
      <c r="BB176" s="16"/>
      <c r="BC176" s="16"/>
      <c r="BD176" s="16"/>
      <c r="BE176" s="16"/>
      <c r="BF176" s="28">
        <f>SUM(BG172:BG174)</f>
        <v>0.89442719099991586</v>
      </c>
      <c r="BG176" s="28"/>
    </row>
    <row r="177" spans="1:59" x14ac:dyDescent="0.35">
      <c r="A177" s="21" t="s">
        <v>16</v>
      </c>
      <c r="B177" s="22">
        <v>1</v>
      </c>
      <c r="D177" s="16" t="s">
        <v>23</v>
      </c>
      <c r="E177" s="16" t="s">
        <v>23</v>
      </c>
      <c r="F177" s="16" t="s">
        <v>23</v>
      </c>
      <c r="G177" s="16" t="s">
        <v>23</v>
      </c>
      <c r="H177" s="16" t="s">
        <v>23</v>
      </c>
      <c r="I177" s="3" t="e">
        <f t="shared" ref="I177:I179" si="455">AVERAGE(D177:H177)</f>
        <v>#DIV/0!</v>
      </c>
      <c r="J177" s="3" t="e">
        <f>STDEV(D177:H177)</f>
        <v>#DIV/0!</v>
      </c>
      <c r="K177" s="16" t="s">
        <v>23</v>
      </c>
      <c r="L177" s="16" t="s">
        <v>23</v>
      </c>
      <c r="M177" s="16" t="s">
        <v>23</v>
      </c>
      <c r="N177" s="16" t="s">
        <v>23</v>
      </c>
      <c r="O177" s="16" t="s">
        <v>23</v>
      </c>
      <c r="P177" s="3" t="e">
        <f t="shared" ref="P177:P179" si="456">AVERAGE(K177:O177)</f>
        <v>#DIV/0!</v>
      </c>
      <c r="Q177" s="3" t="e">
        <f>STDEV(K177:O177)</f>
        <v>#DIV/0!</v>
      </c>
      <c r="R177" s="16" t="s">
        <v>23</v>
      </c>
      <c r="S177" s="16" t="s">
        <v>23</v>
      </c>
      <c r="T177" s="16" t="s">
        <v>23</v>
      </c>
      <c r="U177" s="16" t="s">
        <v>23</v>
      </c>
      <c r="V177" s="16" t="s">
        <v>23</v>
      </c>
      <c r="W177" s="3" t="e">
        <f t="shared" ref="W177:W179" si="457">AVERAGE(R177:V177)</f>
        <v>#DIV/0!</v>
      </c>
      <c r="X177" s="3" t="e">
        <f>STDEV(R177:V177)</f>
        <v>#DIV/0!</v>
      </c>
      <c r="Y177" s="16" t="s">
        <v>23</v>
      </c>
      <c r="Z177" s="16" t="s">
        <v>23</v>
      </c>
      <c r="AA177" s="16" t="s">
        <v>23</v>
      </c>
      <c r="AB177" s="16" t="s">
        <v>23</v>
      </c>
      <c r="AC177" s="16" t="s">
        <v>23</v>
      </c>
      <c r="AD177" s="3" t="e">
        <f t="shared" ref="AD177:AD179" si="458">AVERAGE(Y177:AC177)</f>
        <v>#DIV/0!</v>
      </c>
      <c r="AE177" s="3" t="e">
        <f>STDEV(Y177:AC177)</f>
        <v>#DIV/0!</v>
      </c>
      <c r="AF177" s="16">
        <v>76</v>
      </c>
      <c r="AG177" s="16">
        <v>75</v>
      </c>
      <c r="AH177" s="16">
        <v>80</v>
      </c>
      <c r="AI177" s="16">
        <v>69</v>
      </c>
      <c r="AJ177" s="16">
        <v>75</v>
      </c>
      <c r="AK177" s="3">
        <f t="shared" ref="AK177:AK179" si="459">AVERAGE(AF177:AJ177)</f>
        <v>75</v>
      </c>
      <c r="AL177" s="3">
        <f>STDEV(AF177:AJ177)</f>
        <v>3.9370039370059056</v>
      </c>
      <c r="AM177" s="16">
        <v>10</v>
      </c>
      <c r="AN177" s="16">
        <v>5</v>
      </c>
      <c r="AO177" s="16">
        <v>5</v>
      </c>
      <c r="AP177" s="16">
        <v>8</v>
      </c>
      <c r="AQ177" s="16">
        <v>13</v>
      </c>
      <c r="AR177" s="3">
        <f t="shared" ref="AR177:AR179" si="460">AVERAGE(AM177:AQ177)</f>
        <v>8.1999999999999993</v>
      </c>
      <c r="AS177" s="3">
        <f>STDEV(AM177:AQ177)</f>
        <v>3.4205262752974144</v>
      </c>
      <c r="AT177" s="16">
        <v>1</v>
      </c>
      <c r="AU177" s="16">
        <v>0</v>
      </c>
      <c r="AV177" s="16">
        <v>0</v>
      </c>
      <c r="AW177" s="16">
        <v>0</v>
      </c>
      <c r="AX177" s="16">
        <v>0</v>
      </c>
      <c r="AY177" s="3">
        <f t="shared" ref="AY177:AY179" si="461">AVERAGE(AT177:AX177)</f>
        <v>0.2</v>
      </c>
      <c r="AZ177" s="3">
        <f>STDEV(AT177:AX177)</f>
        <v>0.44721359549995793</v>
      </c>
      <c r="BA177" s="16">
        <v>0</v>
      </c>
      <c r="BB177" s="16">
        <v>1</v>
      </c>
      <c r="BC177" s="16">
        <v>0</v>
      </c>
      <c r="BD177" s="16">
        <v>0</v>
      </c>
      <c r="BE177" s="16">
        <v>2</v>
      </c>
      <c r="BF177" s="3">
        <f t="shared" ref="BF177:BF179" si="462">AVERAGE(BA177:BE177)</f>
        <v>0.6</v>
      </c>
      <c r="BG177" s="3">
        <f>STDEV(BA177:BE177)</f>
        <v>0.89442719099991586</v>
      </c>
    </row>
    <row r="178" spans="1:59" x14ac:dyDescent="0.35">
      <c r="B178" s="22">
        <v>2</v>
      </c>
      <c r="D178" s="16" t="s">
        <v>23</v>
      </c>
      <c r="E178" s="16" t="s">
        <v>23</v>
      </c>
      <c r="F178" s="16" t="s">
        <v>23</v>
      </c>
      <c r="G178" s="16" t="s">
        <v>23</v>
      </c>
      <c r="H178" s="16" t="s">
        <v>23</v>
      </c>
      <c r="I178" s="3" t="e">
        <f t="shared" si="455"/>
        <v>#DIV/0!</v>
      </c>
      <c r="J178" s="3" t="e">
        <f t="shared" ref="J178:J179" si="463">STDEV(D178:H178)</f>
        <v>#DIV/0!</v>
      </c>
      <c r="K178" s="16" t="s">
        <v>23</v>
      </c>
      <c r="L178" s="16" t="s">
        <v>23</v>
      </c>
      <c r="M178" s="16" t="s">
        <v>23</v>
      </c>
      <c r="N178" s="16" t="s">
        <v>23</v>
      </c>
      <c r="O178" s="16" t="s">
        <v>23</v>
      </c>
      <c r="P178" s="3" t="e">
        <f t="shared" si="456"/>
        <v>#DIV/0!</v>
      </c>
      <c r="Q178" s="3" t="e">
        <f t="shared" ref="Q178:Q179" si="464">STDEV(K178:O178)</f>
        <v>#DIV/0!</v>
      </c>
      <c r="R178" s="16" t="s">
        <v>23</v>
      </c>
      <c r="S178" s="16" t="s">
        <v>23</v>
      </c>
      <c r="T178" s="16" t="s">
        <v>23</v>
      </c>
      <c r="U178" s="16" t="s">
        <v>23</v>
      </c>
      <c r="V178" s="16" t="s">
        <v>23</v>
      </c>
      <c r="W178" s="3" t="e">
        <f t="shared" si="457"/>
        <v>#DIV/0!</v>
      </c>
      <c r="X178" s="3" t="e">
        <f t="shared" ref="X178:X179" si="465">STDEV(R178:V178)</f>
        <v>#DIV/0!</v>
      </c>
      <c r="Y178" s="16" t="s">
        <v>23</v>
      </c>
      <c r="Z178" s="16" t="s">
        <v>23</v>
      </c>
      <c r="AA178" s="16" t="s">
        <v>23</v>
      </c>
      <c r="AB178" s="16" t="s">
        <v>23</v>
      </c>
      <c r="AC178" s="16" t="s">
        <v>23</v>
      </c>
      <c r="AD178" s="3" t="e">
        <f t="shared" si="458"/>
        <v>#DIV/0!</v>
      </c>
      <c r="AE178" s="3" t="e">
        <f t="shared" ref="AE178:AE179" si="466">STDEV(Y178:AC178)</f>
        <v>#DIV/0!</v>
      </c>
      <c r="AF178" s="16">
        <v>37</v>
      </c>
      <c r="AG178" s="16">
        <v>42</v>
      </c>
      <c r="AH178" s="16">
        <v>42</v>
      </c>
      <c r="AI178" s="16">
        <v>48</v>
      </c>
      <c r="AJ178" s="16">
        <v>40</v>
      </c>
      <c r="AK178" s="3">
        <f t="shared" si="459"/>
        <v>41.8</v>
      </c>
      <c r="AL178" s="3">
        <f t="shared" ref="AL178:AL179" si="467">STDEV(AF178:AJ178)</f>
        <v>4.0249223594996222</v>
      </c>
      <c r="AM178" s="16">
        <v>4</v>
      </c>
      <c r="AN178" s="16">
        <v>8</v>
      </c>
      <c r="AO178" s="16">
        <v>10</v>
      </c>
      <c r="AP178" s="16">
        <v>6</v>
      </c>
      <c r="AQ178" s="16">
        <v>1</v>
      </c>
      <c r="AR178" s="3">
        <f t="shared" si="460"/>
        <v>5.8</v>
      </c>
      <c r="AS178" s="3">
        <f t="shared" ref="AS178:AS179" si="468">STDEV(AM178:AQ178)</f>
        <v>3.4928498393145966</v>
      </c>
      <c r="AT178" s="16">
        <v>0</v>
      </c>
      <c r="AU178" s="16">
        <v>0</v>
      </c>
      <c r="AV178" s="16">
        <v>14</v>
      </c>
      <c r="AW178" s="16">
        <v>0</v>
      </c>
      <c r="AX178" s="16">
        <v>15</v>
      </c>
      <c r="AY178" s="3">
        <f t="shared" si="461"/>
        <v>5.8</v>
      </c>
      <c r="AZ178" s="3">
        <f t="shared" ref="AZ178:AZ179" si="469">STDEV(AT178:AX178)</f>
        <v>7.9498427657407165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3">
        <f t="shared" si="462"/>
        <v>0</v>
      </c>
      <c r="BG178" s="3">
        <f t="shared" ref="BG178:BG179" si="470">STDEV(BA178:BE178)</f>
        <v>0</v>
      </c>
    </row>
    <row r="179" spans="1:59" x14ac:dyDescent="0.35">
      <c r="B179" s="22">
        <v>3</v>
      </c>
      <c r="D179" s="16" t="s">
        <v>23</v>
      </c>
      <c r="E179" s="16" t="s">
        <v>23</v>
      </c>
      <c r="F179" s="16" t="s">
        <v>23</v>
      </c>
      <c r="G179" s="16" t="s">
        <v>23</v>
      </c>
      <c r="H179" s="16" t="s">
        <v>23</v>
      </c>
      <c r="I179" s="3" t="e">
        <f t="shared" si="455"/>
        <v>#DIV/0!</v>
      </c>
      <c r="J179" s="3" t="e">
        <f t="shared" si="463"/>
        <v>#DIV/0!</v>
      </c>
      <c r="K179" s="16" t="s">
        <v>23</v>
      </c>
      <c r="L179" s="16" t="s">
        <v>23</v>
      </c>
      <c r="M179" s="16" t="s">
        <v>23</v>
      </c>
      <c r="N179" s="16" t="s">
        <v>23</v>
      </c>
      <c r="O179" s="16" t="s">
        <v>23</v>
      </c>
      <c r="P179" s="3" t="e">
        <f t="shared" si="456"/>
        <v>#DIV/0!</v>
      </c>
      <c r="Q179" s="3" t="e">
        <f t="shared" si="464"/>
        <v>#DIV/0!</v>
      </c>
      <c r="R179" s="16" t="s">
        <v>23</v>
      </c>
      <c r="S179" s="16" t="s">
        <v>23</v>
      </c>
      <c r="T179" s="16" t="s">
        <v>23</v>
      </c>
      <c r="U179" s="16" t="s">
        <v>23</v>
      </c>
      <c r="V179" s="16" t="s">
        <v>23</v>
      </c>
      <c r="W179" s="3" t="e">
        <f t="shared" si="457"/>
        <v>#DIV/0!</v>
      </c>
      <c r="X179" s="3" t="e">
        <f t="shared" si="465"/>
        <v>#DIV/0!</v>
      </c>
      <c r="Y179" s="16" t="s">
        <v>23</v>
      </c>
      <c r="Z179" s="16" t="s">
        <v>23</v>
      </c>
      <c r="AA179" s="16" t="s">
        <v>23</v>
      </c>
      <c r="AB179" s="16" t="s">
        <v>23</v>
      </c>
      <c r="AC179" s="16" t="s">
        <v>23</v>
      </c>
      <c r="AD179" s="3" t="e">
        <f t="shared" si="458"/>
        <v>#DIV/0!</v>
      </c>
      <c r="AE179" s="3" t="e">
        <f t="shared" si="466"/>
        <v>#DIV/0!</v>
      </c>
      <c r="AF179" s="16" t="s">
        <v>23</v>
      </c>
      <c r="AG179" s="16" t="s">
        <v>23</v>
      </c>
      <c r="AH179" s="16" t="s">
        <v>23</v>
      </c>
      <c r="AI179" s="16" t="s">
        <v>23</v>
      </c>
      <c r="AJ179" s="16" t="s">
        <v>23</v>
      </c>
      <c r="AK179" s="3" t="e">
        <f t="shared" si="459"/>
        <v>#DIV/0!</v>
      </c>
      <c r="AL179" s="3" t="e">
        <f t="shared" si="467"/>
        <v>#DIV/0!</v>
      </c>
      <c r="AM179" s="16">
        <v>19</v>
      </c>
      <c r="AN179" s="16">
        <v>38</v>
      </c>
      <c r="AO179" s="16">
        <v>67</v>
      </c>
      <c r="AP179" s="16">
        <v>17</v>
      </c>
      <c r="AQ179" s="16">
        <v>19</v>
      </c>
      <c r="AR179" s="3">
        <f t="shared" si="460"/>
        <v>32</v>
      </c>
      <c r="AS179" s="3">
        <f t="shared" si="468"/>
        <v>21.354156504062622</v>
      </c>
      <c r="AT179" s="16">
        <v>4</v>
      </c>
      <c r="AU179" s="16">
        <v>5</v>
      </c>
      <c r="AV179" s="16" t="s">
        <v>23</v>
      </c>
      <c r="AW179" s="16">
        <v>5</v>
      </c>
      <c r="AX179" s="16">
        <v>1</v>
      </c>
      <c r="AY179" s="3">
        <f t="shared" si="461"/>
        <v>3.75</v>
      </c>
      <c r="AZ179" s="3">
        <f t="shared" si="469"/>
        <v>1.8929694486000912</v>
      </c>
      <c r="BA179" s="16">
        <v>0</v>
      </c>
      <c r="BB179" s="16">
        <v>0</v>
      </c>
      <c r="BC179" s="16">
        <v>0</v>
      </c>
      <c r="BD179" s="16">
        <v>0</v>
      </c>
      <c r="BE179" s="16">
        <v>1</v>
      </c>
      <c r="BF179" s="3">
        <f t="shared" si="462"/>
        <v>0.2</v>
      </c>
      <c r="BG179" s="3">
        <f t="shared" si="470"/>
        <v>0.44721359549995793</v>
      </c>
    </row>
    <row r="180" spans="1:59" x14ac:dyDescent="0.35">
      <c r="A180" s="24" t="s">
        <v>25</v>
      </c>
      <c r="I180" s="28" t="e">
        <f>AVERAGE(I177:I179)</f>
        <v>#DIV/0!</v>
      </c>
      <c r="J180" s="28"/>
      <c r="K180" s="16"/>
      <c r="L180" s="16"/>
      <c r="M180" s="16"/>
      <c r="N180" s="16"/>
      <c r="O180" s="16"/>
      <c r="P180" s="28" t="e">
        <f>AVERAGE(P177:P179)</f>
        <v>#DIV/0!</v>
      </c>
      <c r="Q180" s="28"/>
      <c r="R180" s="16"/>
      <c r="S180" s="16"/>
      <c r="T180" s="16"/>
      <c r="U180" s="16"/>
      <c r="V180" s="16"/>
      <c r="W180" s="28" t="e">
        <f>AVERAGE(W177:W179)</f>
        <v>#DIV/0!</v>
      </c>
      <c r="X180" s="28"/>
      <c r="Y180" s="16"/>
      <c r="Z180" s="16"/>
      <c r="AA180" s="16"/>
      <c r="AB180" s="16"/>
      <c r="AC180" s="16"/>
      <c r="AD180" s="28" t="e">
        <f>AVERAGE(AD177:AD179)</f>
        <v>#DIV/0!</v>
      </c>
      <c r="AE180" s="28"/>
      <c r="AF180" s="16"/>
      <c r="AG180" s="16"/>
      <c r="AH180" s="16"/>
      <c r="AI180" s="16"/>
      <c r="AJ180" s="16"/>
      <c r="AK180" s="28">
        <f>AVERAGE(AK177:AK178)</f>
        <v>58.4</v>
      </c>
      <c r="AL180" s="28"/>
      <c r="AM180" s="16"/>
      <c r="AN180" s="16"/>
      <c r="AO180" s="16"/>
      <c r="AP180" s="16"/>
      <c r="AQ180" s="16"/>
      <c r="AR180" s="28">
        <f>AVERAGE(AR177:AR179)</f>
        <v>15.333333333333334</v>
      </c>
      <c r="AS180" s="28"/>
      <c r="AT180" s="16"/>
      <c r="AU180" s="16"/>
      <c r="AV180" s="16"/>
      <c r="AW180" s="16"/>
      <c r="AX180" s="16"/>
      <c r="AY180" s="28">
        <f>AVERAGE(AY177:AY179)</f>
        <v>3.25</v>
      </c>
      <c r="AZ180" s="28"/>
      <c r="BA180" s="16"/>
      <c r="BB180" s="16"/>
      <c r="BC180" s="16"/>
      <c r="BD180" s="16"/>
      <c r="BE180" s="16"/>
      <c r="BF180" s="28">
        <f>AVERAGE(BF177:BF179)</f>
        <v>0.26666666666666666</v>
      </c>
      <c r="BG180" s="28"/>
    </row>
    <row r="181" spans="1:59" x14ac:dyDescent="0.35">
      <c r="A181" s="24" t="s">
        <v>26</v>
      </c>
      <c r="I181" s="28" t="e">
        <f>1/3*(SUM(J177:J179))</f>
        <v>#DIV/0!</v>
      </c>
      <c r="J181" s="28"/>
      <c r="K181" s="16"/>
      <c r="L181" s="16"/>
      <c r="M181" s="16"/>
      <c r="N181" s="16"/>
      <c r="O181" s="16"/>
      <c r="P181" s="28" t="e">
        <f>SUM(Q177:Q179)</f>
        <v>#DIV/0!</v>
      </c>
      <c r="Q181" s="28"/>
      <c r="R181" s="16"/>
      <c r="S181" s="16"/>
      <c r="T181" s="16"/>
      <c r="U181" s="16"/>
      <c r="V181" s="16"/>
      <c r="W181" s="28" t="e">
        <f>SUM(X177:X179)</f>
        <v>#DIV/0!</v>
      </c>
      <c r="X181" s="28"/>
      <c r="Y181" s="16"/>
      <c r="Z181" s="16"/>
      <c r="AA181" s="16"/>
      <c r="AB181" s="16"/>
      <c r="AC181" s="16"/>
      <c r="AD181" s="28" t="e">
        <f>SUM(AE177:AE179)</f>
        <v>#DIV/0!</v>
      </c>
      <c r="AE181" s="28"/>
      <c r="AF181" s="16"/>
      <c r="AG181" s="16"/>
      <c r="AH181" s="16"/>
      <c r="AI181" s="16"/>
      <c r="AJ181" s="16"/>
      <c r="AK181" s="28">
        <f>SUM(AL177:AL178)</f>
        <v>7.9619262965055277</v>
      </c>
      <c r="AL181" s="28"/>
      <c r="AM181" s="16"/>
      <c r="AN181" s="16"/>
      <c r="AO181" s="16"/>
      <c r="AP181" s="16"/>
      <c r="AQ181" s="16"/>
      <c r="AR181" s="28">
        <f>SUM(AS177:AS178)</f>
        <v>6.913376114612011</v>
      </c>
      <c r="AS181" s="28"/>
      <c r="AT181" s="16"/>
      <c r="AU181" s="16"/>
      <c r="AV181" s="16"/>
      <c r="AW181" s="16"/>
      <c r="AX181" s="16"/>
      <c r="AY181" s="28">
        <f>SUM(AZ177:AZ178)</f>
        <v>8.3970563612406739</v>
      </c>
      <c r="AZ181" s="28"/>
      <c r="BA181" s="16"/>
      <c r="BB181" s="16"/>
      <c r="BC181" s="16"/>
      <c r="BD181" s="16"/>
      <c r="BE181" s="16"/>
      <c r="BF181" s="28">
        <f>SUM(BG177:BG179)</f>
        <v>1.3416407864998738</v>
      </c>
      <c r="BG181" s="28"/>
    </row>
    <row r="184" spans="1:59" x14ac:dyDescent="0.35">
      <c r="A184" s="21" t="s">
        <v>32</v>
      </c>
      <c r="B184" s="26">
        <v>42917</v>
      </c>
    </row>
    <row r="185" spans="1:59" x14ac:dyDescent="0.35">
      <c r="A185" s="21" t="s">
        <v>18</v>
      </c>
      <c r="B185" s="22" t="s">
        <v>19</v>
      </c>
      <c r="D185" s="21">
        <v>1</v>
      </c>
      <c r="I185" s="23" t="s">
        <v>20</v>
      </c>
      <c r="J185" s="23"/>
      <c r="K185" s="30">
        <f>10^-1</f>
        <v>0.1</v>
      </c>
      <c r="P185" s="23" t="s">
        <v>20</v>
      </c>
      <c r="Q185" s="23"/>
      <c r="R185" s="30">
        <f>10^-2</f>
        <v>0.01</v>
      </c>
      <c r="W185" s="23" t="s">
        <v>20</v>
      </c>
      <c r="X185" s="23"/>
      <c r="Y185" s="30">
        <f>10^-3</f>
        <v>1E-3</v>
      </c>
      <c r="AD185" s="23" t="s">
        <v>20</v>
      </c>
      <c r="AE185" s="23"/>
      <c r="AF185" s="30">
        <f>10^-4</f>
        <v>1E-4</v>
      </c>
      <c r="AK185" s="23" t="s">
        <v>20</v>
      </c>
      <c r="AL185" s="23"/>
      <c r="AM185" s="27">
        <f>10^-5</f>
        <v>1.0000000000000001E-5</v>
      </c>
      <c r="AN185" s="27"/>
      <c r="AO185" s="27"/>
      <c r="AP185" s="27"/>
      <c r="AQ185" s="27"/>
      <c r="AR185" s="23" t="s">
        <v>20</v>
      </c>
      <c r="AS185" s="23"/>
      <c r="AT185" s="27">
        <f>10^-6</f>
        <v>9.9999999999999995E-7</v>
      </c>
      <c r="AU185" s="27"/>
      <c r="AV185" s="27"/>
      <c r="AW185" s="27"/>
      <c r="AX185" s="27"/>
      <c r="AY185" s="29" t="s">
        <v>20</v>
      </c>
      <c r="AZ185" s="23"/>
      <c r="BA185" s="27">
        <f>10^-7</f>
        <v>9.9999999999999995E-8</v>
      </c>
      <c r="BB185" s="27"/>
      <c r="BF185" s="23" t="s">
        <v>20</v>
      </c>
      <c r="BG185" s="23"/>
    </row>
    <row r="186" spans="1:59" x14ac:dyDescent="0.35">
      <c r="A186" s="21" t="s">
        <v>22</v>
      </c>
      <c r="B186" s="22">
        <v>1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3">
        <f>AVERAGE(D186:H186)</f>
        <v>0</v>
      </c>
      <c r="J186" s="3">
        <f>STDEV(D186:H186)</f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3">
        <f>AVERAGE(K186:O186)</f>
        <v>0</v>
      </c>
      <c r="Q186" s="3">
        <f>STDEV(K186:O186)</f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3">
        <f>AVERAGE(R186:V186)</f>
        <v>0</v>
      </c>
      <c r="X186" s="3">
        <f>STDEV(R186:V186)</f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3">
        <f>AVERAGE(Y186:AC186)</f>
        <v>0</v>
      </c>
      <c r="AE186" s="3">
        <f>STDEV(Y186:AC186)</f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3">
        <f>AVERAGE(AF186:AJ186)</f>
        <v>0</v>
      </c>
      <c r="AL186" s="3">
        <f>STDEV(AF186:AJ186)</f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3">
        <f>AVERAGE(AM186:AQ186)</f>
        <v>0</v>
      </c>
      <c r="AS186" s="3">
        <f>STDEV(AM186:AQ186)</f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3">
        <f>AVERAGE(AT186:AX186)</f>
        <v>0</v>
      </c>
      <c r="AZ186" s="3">
        <f>STDEV(AT186:AX186)</f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3">
        <f>AVERAGE(BA186:BE186)</f>
        <v>0</v>
      </c>
      <c r="BG186" s="3">
        <f>STDEV(BA186:BE186)</f>
        <v>0</v>
      </c>
    </row>
    <row r="187" spans="1:59" x14ac:dyDescent="0.35">
      <c r="B187" s="22">
        <v>2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3">
        <f t="shared" ref="I187:I188" si="471">AVERAGE(D187:H187)</f>
        <v>0</v>
      </c>
      <c r="J187" s="3">
        <f t="shared" ref="J187:J188" si="472">STDEV(D187:H187)</f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3">
        <f t="shared" ref="P187:P188" si="473">AVERAGE(K187:O187)</f>
        <v>0</v>
      </c>
      <c r="Q187" s="3">
        <f t="shared" ref="Q187:Q188" si="474">STDEV(K187:O187)</f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3">
        <f t="shared" ref="W187:W188" si="475">AVERAGE(R187:V187)</f>
        <v>0</v>
      </c>
      <c r="X187" s="3">
        <f t="shared" ref="X187:X188" si="476">STDEV(R187:V187)</f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3">
        <f t="shared" ref="AD187:AD188" si="477">AVERAGE(Y187:AC187)</f>
        <v>0</v>
      </c>
      <c r="AE187" s="3">
        <f t="shared" ref="AE187:AE188" si="478">STDEV(Y187:AC187)</f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3">
        <f t="shared" ref="AK187:AK188" si="479">AVERAGE(AF187:AJ187)</f>
        <v>0</v>
      </c>
      <c r="AL187" s="3">
        <f t="shared" ref="AL187:AL188" si="480">STDEV(AF187:AJ187)</f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3">
        <f t="shared" ref="AR187:AR188" si="481">AVERAGE(AM187:AQ187)</f>
        <v>0</v>
      </c>
      <c r="AS187" s="3">
        <f t="shared" ref="AS187:AS188" si="482">STDEV(AM187:AQ187)</f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3">
        <f t="shared" ref="AY187:AY188" si="483">AVERAGE(AT187:AX187)</f>
        <v>0</v>
      </c>
      <c r="AZ187" s="3">
        <f t="shared" ref="AZ187:AZ188" si="484">STDEV(AT187:AX187)</f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3">
        <f t="shared" ref="BF187:BF188" si="485">AVERAGE(BA187:BE187)</f>
        <v>0</v>
      </c>
      <c r="BG187" s="3">
        <f t="shared" ref="BG187:BG188" si="486">STDEV(BA187:BE187)</f>
        <v>0</v>
      </c>
    </row>
    <row r="188" spans="1:59" x14ac:dyDescent="0.35">
      <c r="B188" s="22">
        <v>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3">
        <f t="shared" si="471"/>
        <v>0</v>
      </c>
      <c r="J188" s="3">
        <f t="shared" si="472"/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3">
        <f t="shared" si="473"/>
        <v>0</v>
      </c>
      <c r="Q188" s="3">
        <f t="shared" si="474"/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3">
        <f t="shared" si="475"/>
        <v>0</v>
      </c>
      <c r="X188" s="3">
        <f t="shared" si="476"/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3">
        <f t="shared" si="477"/>
        <v>0</v>
      </c>
      <c r="AE188" s="3">
        <f t="shared" si="478"/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3">
        <f t="shared" si="479"/>
        <v>0</v>
      </c>
      <c r="AL188" s="3">
        <f t="shared" si="480"/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3">
        <f t="shared" si="481"/>
        <v>0</v>
      </c>
      <c r="AS188" s="3">
        <f t="shared" si="482"/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3">
        <f t="shared" si="483"/>
        <v>0</v>
      </c>
      <c r="AZ188" s="3">
        <f t="shared" si="484"/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3">
        <f t="shared" si="485"/>
        <v>0</v>
      </c>
      <c r="BG188" s="3">
        <f t="shared" si="486"/>
        <v>0</v>
      </c>
    </row>
    <row r="189" spans="1:59" x14ac:dyDescent="0.35">
      <c r="D189" s="16"/>
      <c r="E189" s="16"/>
      <c r="F189" s="16"/>
      <c r="G189" s="16"/>
      <c r="H189" s="16"/>
      <c r="I189" s="28">
        <f>AVERAGE(I186:I188)</f>
        <v>0</v>
      </c>
      <c r="J189" s="28"/>
      <c r="K189" s="16"/>
      <c r="L189" s="16"/>
      <c r="M189" s="16"/>
      <c r="N189" s="16"/>
      <c r="O189" s="16"/>
      <c r="P189" s="28">
        <f>AVERAGE(P186:P188)</f>
        <v>0</v>
      </c>
      <c r="Q189" s="28"/>
      <c r="R189" s="16"/>
      <c r="S189" s="16"/>
      <c r="T189" s="16"/>
      <c r="U189" s="16"/>
      <c r="V189" s="16"/>
      <c r="W189" s="28">
        <f>AVERAGE(W186:W188)</f>
        <v>0</v>
      </c>
      <c r="X189" s="28"/>
      <c r="Y189" s="16"/>
      <c r="Z189" s="16"/>
      <c r="AA189" s="16"/>
      <c r="AB189" s="16"/>
      <c r="AC189" s="16"/>
      <c r="AD189" s="28">
        <f>AVERAGE(AD186:AD188)</f>
        <v>0</v>
      </c>
      <c r="AE189" s="28"/>
      <c r="AF189" s="16"/>
      <c r="AG189" s="16"/>
      <c r="AH189" s="16"/>
      <c r="AI189" s="16"/>
      <c r="AJ189" s="16"/>
      <c r="AK189" s="28">
        <f>AVERAGE(AK186:AK188)</f>
        <v>0</v>
      </c>
      <c r="AL189" s="28"/>
      <c r="AM189" s="16"/>
      <c r="AN189" s="16"/>
      <c r="AO189" s="16"/>
      <c r="AP189" s="16"/>
      <c r="AQ189" s="16"/>
      <c r="AR189" s="28">
        <f>AVERAGE(AR186:AR188)</f>
        <v>0</v>
      </c>
      <c r="AS189" s="28"/>
      <c r="AT189" s="16"/>
      <c r="AU189" s="16"/>
      <c r="AV189" s="16"/>
      <c r="AW189" s="16"/>
      <c r="AX189" s="16"/>
      <c r="AY189" s="28">
        <f>AVERAGE(AY186:AY188)</f>
        <v>0</v>
      </c>
      <c r="AZ189" s="28"/>
      <c r="BA189" s="16"/>
      <c r="BB189" s="16"/>
      <c r="BC189" s="16"/>
      <c r="BD189" s="16"/>
      <c r="BE189" s="16"/>
      <c r="BF189" s="28">
        <f>AVERAGE(BF186:BF188)</f>
        <v>0</v>
      </c>
      <c r="BG189" s="28"/>
    </row>
    <row r="190" spans="1:59" x14ac:dyDescent="0.35">
      <c r="D190" s="16"/>
      <c r="E190" s="16"/>
      <c r="F190" s="16"/>
      <c r="G190" s="16"/>
      <c r="H190" s="16"/>
      <c r="I190" s="28">
        <f>1/3*(SUM(J186:J188))</f>
        <v>0</v>
      </c>
      <c r="J190" s="28"/>
      <c r="K190" s="16"/>
      <c r="L190" s="16"/>
      <c r="M190" s="16"/>
      <c r="N190" s="16"/>
      <c r="O190" s="16"/>
      <c r="P190" s="28">
        <f>SUM(Q186:Q188)</f>
        <v>0</v>
      </c>
      <c r="Q190" s="28"/>
      <c r="R190" s="16"/>
      <c r="S190" s="16"/>
      <c r="T190" s="16"/>
      <c r="U190" s="16"/>
      <c r="V190" s="16"/>
      <c r="W190" s="28">
        <f>SUM(X186:X188)</f>
        <v>0</v>
      </c>
      <c r="X190" s="28"/>
      <c r="Y190" s="16"/>
      <c r="Z190" s="16"/>
      <c r="AA190" s="16"/>
      <c r="AB190" s="16"/>
      <c r="AC190" s="16"/>
      <c r="AD190" s="28">
        <f>SUM(AE186:AE188)</f>
        <v>0</v>
      </c>
      <c r="AE190" s="28"/>
      <c r="AF190" s="16"/>
      <c r="AG190" s="16"/>
      <c r="AH190" s="16"/>
      <c r="AI190" s="16"/>
      <c r="AJ190" s="16"/>
      <c r="AK190" s="28">
        <f>SUM(AL186:AL188)</f>
        <v>0</v>
      </c>
      <c r="AL190" s="28"/>
      <c r="AM190" s="16"/>
      <c r="AN190" s="16"/>
      <c r="AO190" s="16"/>
      <c r="AP190" s="16"/>
      <c r="AQ190" s="16"/>
      <c r="AR190" s="28">
        <f>SUM(AS186:AS187)</f>
        <v>0</v>
      </c>
      <c r="AS190" s="28"/>
      <c r="AT190" s="16"/>
      <c r="AU190" s="16"/>
      <c r="AV190" s="16"/>
      <c r="AW190" s="16"/>
      <c r="AX190" s="16"/>
      <c r="AY190" s="28">
        <f>SUM(AZ186:AZ187)</f>
        <v>0</v>
      </c>
      <c r="AZ190" s="28"/>
      <c r="BA190" s="16"/>
      <c r="BB190" s="16"/>
      <c r="BC190" s="16"/>
      <c r="BD190" s="16"/>
      <c r="BE190" s="16"/>
      <c r="BF190" s="28">
        <f>SUM(BG186:BG188)</f>
        <v>0</v>
      </c>
      <c r="BG190" s="28"/>
    </row>
    <row r="191" spans="1:59" x14ac:dyDescent="0.35">
      <c r="A191" s="21" t="s">
        <v>24</v>
      </c>
      <c r="B191" s="22">
        <v>1</v>
      </c>
      <c r="D191" s="16" t="s">
        <v>23</v>
      </c>
      <c r="E191" s="16" t="s">
        <v>23</v>
      </c>
      <c r="F191" s="16" t="s">
        <v>23</v>
      </c>
      <c r="G191" s="16" t="s">
        <v>23</v>
      </c>
      <c r="H191" s="16" t="s">
        <v>23</v>
      </c>
      <c r="I191" s="3" t="e">
        <f>AVERAGE(D191:H191)</f>
        <v>#DIV/0!</v>
      </c>
      <c r="J191" s="3" t="e">
        <f>STDEV(D191:H191)</f>
        <v>#DIV/0!</v>
      </c>
      <c r="K191" s="16" t="s">
        <v>23</v>
      </c>
      <c r="L191" s="16" t="s">
        <v>23</v>
      </c>
      <c r="M191" s="16" t="s">
        <v>23</v>
      </c>
      <c r="N191" s="16" t="s">
        <v>23</v>
      </c>
      <c r="O191" s="16" t="s">
        <v>23</v>
      </c>
      <c r="P191" s="3" t="e">
        <f t="shared" ref="P191:P193" si="487">AVERAGE(K191:O191)</f>
        <v>#DIV/0!</v>
      </c>
      <c r="Q191" s="3" t="e">
        <f>STDEV(K191:O191)</f>
        <v>#DIV/0!</v>
      </c>
      <c r="R191" s="16" t="s">
        <v>23</v>
      </c>
      <c r="S191" s="16" t="s">
        <v>23</v>
      </c>
      <c r="T191" s="16" t="s">
        <v>23</v>
      </c>
      <c r="U191" s="16" t="s">
        <v>23</v>
      </c>
      <c r="V191" s="16" t="s">
        <v>23</v>
      </c>
      <c r="W191" s="3" t="e">
        <f t="shared" ref="W191:W193" si="488">AVERAGE(R191:V191)</f>
        <v>#DIV/0!</v>
      </c>
      <c r="X191" s="3" t="e">
        <f>STDEV(R191:V191)</f>
        <v>#DIV/0!</v>
      </c>
      <c r="Y191" s="16" t="s">
        <v>23</v>
      </c>
      <c r="Z191" s="16" t="s">
        <v>23</v>
      </c>
      <c r="AA191" s="16" t="s">
        <v>23</v>
      </c>
      <c r="AB191" s="16" t="s">
        <v>23</v>
      </c>
      <c r="AC191" s="16" t="s">
        <v>23</v>
      </c>
      <c r="AD191" s="3" t="e">
        <f t="shared" ref="AD191:AD193" si="489">AVERAGE(Y191:AC191)</f>
        <v>#DIV/0!</v>
      </c>
      <c r="AE191" s="3" t="e">
        <f>STDEV(Y191:AC191)</f>
        <v>#DIV/0!</v>
      </c>
      <c r="AF191" s="16">
        <v>60</v>
      </c>
      <c r="AG191" s="16">
        <v>49</v>
      </c>
      <c r="AH191" s="16">
        <v>57</v>
      </c>
      <c r="AI191" s="16">
        <v>51</v>
      </c>
      <c r="AJ191" s="16">
        <v>48</v>
      </c>
      <c r="AK191" s="3">
        <f t="shared" ref="AK191:AK193" si="490">AVERAGE(AF191:AJ191)</f>
        <v>53</v>
      </c>
      <c r="AL191" s="3">
        <f>STDEV(AF191:AJ191)</f>
        <v>5.2440442408507577</v>
      </c>
      <c r="AM191" s="16">
        <v>8</v>
      </c>
      <c r="AN191" s="16">
        <v>10</v>
      </c>
      <c r="AO191" s="16">
        <v>12</v>
      </c>
      <c r="AP191" s="16">
        <v>7</v>
      </c>
      <c r="AQ191" s="16">
        <v>7</v>
      </c>
      <c r="AR191" s="3">
        <f t="shared" ref="AR191:AR193" si="491">AVERAGE(AM191:AQ191)</f>
        <v>8.8000000000000007</v>
      </c>
      <c r="AS191" s="3">
        <f>STDEV(AM191:AQ191)</f>
        <v>2.1679483388678804</v>
      </c>
      <c r="AT191" s="16">
        <v>3</v>
      </c>
      <c r="AU191" s="16">
        <v>0</v>
      </c>
      <c r="AV191" s="16">
        <v>0</v>
      </c>
      <c r="AW191" s="16">
        <v>2</v>
      </c>
      <c r="AX191" s="16">
        <v>1</v>
      </c>
      <c r="AY191" s="3">
        <f t="shared" ref="AY191:AY193" si="492">AVERAGE(AT191:AX191)</f>
        <v>1.2</v>
      </c>
      <c r="AZ191" s="3">
        <f>STDEV(AT191:AX191)</f>
        <v>1.3038404810405297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3">
        <f t="shared" ref="BF191:BF193" si="493">AVERAGE(BA191:BE191)</f>
        <v>0</v>
      </c>
      <c r="BG191" s="3">
        <f>STDEV(BA191:BE191)</f>
        <v>0</v>
      </c>
    </row>
    <row r="192" spans="1:59" x14ac:dyDescent="0.35">
      <c r="B192" s="22">
        <v>2</v>
      </c>
      <c r="D192" s="16" t="s">
        <v>23</v>
      </c>
      <c r="E192" s="16" t="s">
        <v>23</v>
      </c>
      <c r="F192" s="16" t="s">
        <v>23</v>
      </c>
      <c r="G192" s="16" t="s">
        <v>23</v>
      </c>
      <c r="H192" s="16" t="s">
        <v>23</v>
      </c>
      <c r="I192" s="3" t="e">
        <f t="shared" ref="I192:I193" si="494">AVERAGE(D192:H192)</f>
        <v>#DIV/0!</v>
      </c>
      <c r="J192" s="3" t="e">
        <f t="shared" ref="J192:J193" si="495">STDEV(D192:H192)</f>
        <v>#DIV/0!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6" t="s">
        <v>23</v>
      </c>
      <c r="P192" s="3" t="e">
        <f t="shared" si="487"/>
        <v>#DIV/0!</v>
      </c>
      <c r="Q192" s="3" t="e">
        <f t="shared" ref="Q192:Q193" si="496">STDEV(K192:O192)</f>
        <v>#DIV/0!</v>
      </c>
      <c r="R192" s="16" t="s">
        <v>23</v>
      </c>
      <c r="S192" s="16" t="s">
        <v>23</v>
      </c>
      <c r="T192" s="16" t="s">
        <v>23</v>
      </c>
      <c r="U192" s="16" t="s">
        <v>23</v>
      </c>
      <c r="V192" s="16" t="s">
        <v>23</v>
      </c>
      <c r="W192" s="3" t="e">
        <f t="shared" si="488"/>
        <v>#DIV/0!</v>
      </c>
      <c r="X192" s="3" t="e">
        <f t="shared" ref="X192:X193" si="497">STDEV(R192:V192)</f>
        <v>#DIV/0!</v>
      </c>
      <c r="Y192" s="16" t="s">
        <v>23</v>
      </c>
      <c r="Z192" s="16" t="s">
        <v>23</v>
      </c>
      <c r="AA192" s="16" t="s">
        <v>23</v>
      </c>
      <c r="AB192" s="16" t="s">
        <v>23</v>
      </c>
      <c r="AC192" s="16" t="s">
        <v>23</v>
      </c>
      <c r="AD192" s="3" t="e">
        <f t="shared" si="489"/>
        <v>#DIV/0!</v>
      </c>
      <c r="AE192" s="3" t="e">
        <f t="shared" ref="AE192:AE193" si="498">STDEV(Y192:AC192)</f>
        <v>#DIV/0!</v>
      </c>
      <c r="AF192" s="16">
        <v>33</v>
      </c>
      <c r="AG192" s="16">
        <v>33</v>
      </c>
      <c r="AH192" s="16">
        <v>65</v>
      </c>
      <c r="AI192" s="16">
        <v>30</v>
      </c>
      <c r="AJ192" s="16">
        <v>18</v>
      </c>
      <c r="AK192" s="3">
        <f t="shared" si="490"/>
        <v>35.799999999999997</v>
      </c>
      <c r="AL192" s="3">
        <f t="shared" ref="AL192:AL193" si="499">STDEV(AF192:AJ192)</f>
        <v>17.455658108475888</v>
      </c>
      <c r="AM192" s="16">
        <v>22</v>
      </c>
      <c r="AN192" s="16">
        <v>3</v>
      </c>
      <c r="AO192" s="16">
        <v>22</v>
      </c>
      <c r="AP192" s="16">
        <v>0</v>
      </c>
      <c r="AQ192" s="16">
        <v>0</v>
      </c>
      <c r="AR192" s="3">
        <f t="shared" si="491"/>
        <v>9.4</v>
      </c>
      <c r="AS192" s="3">
        <f t="shared" ref="AS192:AS193" si="500">STDEV(AM192:AQ192)</f>
        <v>11.567194992737004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3">
        <f t="shared" si="492"/>
        <v>0</v>
      </c>
      <c r="AZ192" s="3">
        <f t="shared" ref="AZ192:AZ193" si="501">STDEV(AT192:AX192)</f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3">
        <f t="shared" si="493"/>
        <v>0</v>
      </c>
      <c r="BG192" s="3">
        <f t="shared" ref="BG192:BG193" si="502">STDEV(BA192:BE192)</f>
        <v>0</v>
      </c>
    </row>
    <row r="193" spans="1:59" x14ac:dyDescent="0.35">
      <c r="B193" s="22">
        <v>3</v>
      </c>
      <c r="D193" s="16" t="s">
        <v>23</v>
      </c>
      <c r="E193" s="16" t="s">
        <v>23</v>
      </c>
      <c r="F193" s="16" t="s">
        <v>23</v>
      </c>
      <c r="G193" s="16" t="s">
        <v>23</v>
      </c>
      <c r="H193" s="16" t="s">
        <v>23</v>
      </c>
      <c r="I193" s="3" t="e">
        <f t="shared" si="494"/>
        <v>#DIV/0!</v>
      </c>
      <c r="J193" s="3" t="e">
        <f t="shared" si="495"/>
        <v>#DIV/0!</v>
      </c>
      <c r="K193" s="16" t="s">
        <v>23</v>
      </c>
      <c r="L193" s="16" t="s">
        <v>23</v>
      </c>
      <c r="M193" s="16" t="s">
        <v>23</v>
      </c>
      <c r="N193" s="16" t="s">
        <v>23</v>
      </c>
      <c r="O193" s="16" t="s">
        <v>23</v>
      </c>
      <c r="P193" s="3" t="e">
        <f t="shared" si="487"/>
        <v>#DIV/0!</v>
      </c>
      <c r="Q193" s="3" t="e">
        <f t="shared" si="496"/>
        <v>#DIV/0!</v>
      </c>
      <c r="R193" s="16" t="s">
        <v>23</v>
      </c>
      <c r="S193" s="16" t="s">
        <v>23</v>
      </c>
      <c r="T193" s="16" t="s">
        <v>23</v>
      </c>
      <c r="U193" s="16" t="s">
        <v>23</v>
      </c>
      <c r="V193" s="16" t="s">
        <v>23</v>
      </c>
      <c r="W193" s="3" t="e">
        <f t="shared" si="488"/>
        <v>#DIV/0!</v>
      </c>
      <c r="X193" s="3" t="e">
        <f t="shared" si="497"/>
        <v>#DIV/0!</v>
      </c>
      <c r="Y193" s="16" t="s">
        <v>23</v>
      </c>
      <c r="Z193" s="16" t="s">
        <v>23</v>
      </c>
      <c r="AA193" s="16" t="s">
        <v>23</v>
      </c>
      <c r="AB193" s="16" t="s">
        <v>23</v>
      </c>
      <c r="AC193" s="16" t="s">
        <v>23</v>
      </c>
      <c r="AD193" s="3" t="e">
        <f t="shared" si="489"/>
        <v>#DIV/0!</v>
      </c>
      <c r="AE193" s="3" t="e">
        <f t="shared" si="498"/>
        <v>#DIV/0!</v>
      </c>
      <c r="AF193" s="16">
        <v>55</v>
      </c>
      <c r="AG193" s="16" t="s">
        <v>23</v>
      </c>
      <c r="AH193" s="16" t="s">
        <v>23</v>
      </c>
      <c r="AI193" s="16" t="s">
        <v>23</v>
      </c>
      <c r="AJ193" s="16">
        <v>44</v>
      </c>
      <c r="AK193" s="3">
        <f t="shared" si="490"/>
        <v>49.5</v>
      </c>
      <c r="AL193" s="3">
        <f t="shared" si="499"/>
        <v>7.7781745930520225</v>
      </c>
      <c r="AM193" s="16" t="s">
        <v>33</v>
      </c>
      <c r="AN193" s="16" t="s">
        <v>33</v>
      </c>
      <c r="AO193" s="16">
        <v>12</v>
      </c>
      <c r="AP193" s="16">
        <v>5</v>
      </c>
      <c r="AQ193" s="16">
        <v>27</v>
      </c>
      <c r="AR193" s="3">
        <f t="shared" si="491"/>
        <v>14.666666666666666</v>
      </c>
      <c r="AS193" s="3">
        <f t="shared" si="500"/>
        <v>11.239810200058242</v>
      </c>
      <c r="AT193" s="16">
        <v>0</v>
      </c>
      <c r="AU193" s="16">
        <v>0</v>
      </c>
      <c r="AV193" s="16">
        <v>0</v>
      </c>
      <c r="AW193" s="16">
        <v>0</v>
      </c>
      <c r="AX193" s="16">
        <v>1</v>
      </c>
      <c r="AY193" s="3">
        <f t="shared" si="492"/>
        <v>0.2</v>
      </c>
      <c r="AZ193" s="3">
        <f t="shared" si="501"/>
        <v>0.44721359549995793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3">
        <f t="shared" si="493"/>
        <v>0</v>
      </c>
      <c r="BG193" s="3">
        <f t="shared" si="502"/>
        <v>0</v>
      </c>
    </row>
    <row r="194" spans="1:59" x14ac:dyDescent="0.35">
      <c r="A194" s="24" t="s">
        <v>25</v>
      </c>
      <c r="D194" s="16"/>
      <c r="E194" s="16"/>
      <c r="F194" s="16"/>
      <c r="G194" s="16"/>
      <c r="H194" s="16"/>
      <c r="I194" s="28" t="e">
        <f>AVERAGE(I191:I193)</f>
        <v>#DIV/0!</v>
      </c>
      <c r="J194" s="28"/>
      <c r="K194" s="16"/>
      <c r="L194" s="16"/>
      <c r="M194" s="16"/>
      <c r="N194" s="16"/>
      <c r="O194" s="16"/>
      <c r="P194" s="28" t="e">
        <f>AVERAGE(P191:P193)</f>
        <v>#DIV/0!</v>
      </c>
      <c r="Q194" s="28"/>
      <c r="R194" s="16"/>
      <c r="S194" s="16"/>
      <c r="T194" s="16"/>
      <c r="U194" s="16"/>
      <c r="V194" s="16"/>
      <c r="W194" s="28" t="e">
        <f>AVERAGE(W191:W193)</f>
        <v>#DIV/0!</v>
      </c>
      <c r="X194" s="28"/>
      <c r="Y194" s="16"/>
      <c r="Z194" s="16"/>
      <c r="AA194" s="16"/>
      <c r="AB194" s="16"/>
      <c r="AC194" s="16"/>
      <c r="AD194" s="28" t="e">
        <f>AVERAGE(AD192:AD193)</f>
        <v>#DIV/0!</v>
      </c>
      <c r="AE194" s="28"/>
      <c r="AF194" s="16"/>
      <c r="AG194" s="16"/>
      <c r="AH194" s="16"/>
      <c r="AI194" s="16"/>
      <c r="AJ194" s="16"/>
      <c r="AK194" s="28">
        <f>AVERAGE(AK192:AK193)</f>
        <v>42.65</v>
      </c>
      <c r="AL194" s="28"/>
      <c r="AM194" s="16"/>
      <c r="AN194" s="16"/>
      <c r="AO194" s="16"/>
      <c r="AP194" s="16"/>
      <c r="AQ194" s="16"/>
      <c r="AR194" s="28">
        <f>AVERAGE(AR192:AR193)</f>
        <v>12.033333333333333</v>
      </c>
      <c r="AS194" s="28"/>
      <c r="AT194" s="16"/>
      <c r="AU194" s="16"/>
      <c r="AV194" s="16"/>
      <c r="AW194" s="16"/>
      <c r="AX194" s="16"/>
      <c r="AY194" s="28">
        <f>AVERAGE(AY192:AY193)</f>
        <v>0.1</v>
      </c>
      <c r="AZ194" s="28"/>
      <c r="BA194" s="16"/>
      <c r="BB194" s="16"/>
      <c r="BC194" s="16"/>
      <c r="BD194" s="16"/>
      <c r="BE194" s="16"/>
      <c r="BF194" s="28">
        <f>AVERAGE(BF192:BF193)</f>
        <v>0</v>
      </c>
      <c r="BG194" s="28"/>
    </row>
    <row r="195" spans="1:59" x14ac:dyDescent="0.35">
      <c r="A195" s="24" t="s">
        <v>26</v>
      </c>
      <c r="D195" s="16"/>
      <c r="E195" s="16"/>
      <c r="F195" s="16"/>
      <c r="G195" s="16"/>
      <c r="H195" s="16"/>
      <c r="I195" s="28" t="e">
        <f>1/3*(SUM(J191:J193))</f>
        <v>#DIV/0!</v>
      </c>
      <c r="J195" s="28"/>
      <c r="K195" s="16"/>
      <c r="L195" s="16"/>
      <c r="M195" s="16"/>
      <c r="N195" s="16"/>
      <c r="O195" s="16"/>
      <c r="P195" s="28" t="e">
        <f>SUM(Q191:Q193)</f>
        <v>#DIV/0!</v>
      </c>
      <c r="Q195" s="28"/>
      <c r="R195" s="16"/>
      <c r="S195" s="16"/>
      <c r="T195" s="16"/>
      <c r="U195" s="16"/>
      <c r="V195" s="16"/>
      <c r="W195" s="28" t="e">
        <f>SUM(X191:X193)</f>
        <v>#DIV/0!</v>
      </c>
      <c r="X195" s="28"/>
      <c r="Y195" s="16"/>
      <c r="Z195" s="16"/>
      <c r="AA195" s="16"/>
      <c r="AB195" s="16"/>
      <c r="AC195" s="16"/>
      <c r="AD195" s="28" t="e">
        <f>SUM(AE191:AE193)</f>
        <v>#DIV/0!</v>
      </c>
      <c r="AE195" s="28"/>
      <c r="AF195" s="16"/>
      <c r="AG195" s="16"/>
      <c r="AH195" s="16"/>
      <c r="AI195" s="16"/>
      <c r="AJ195" s="16"/>
      <c r="AK195" s="28">
        <f>SUM(AL191:AL193)</f>
        <v>30.477876942378668</v>
      </c>
      <c r="AL195" s="28"/>
      <c r="AM195" s="16"/>
      <c r="AN195" s="16"/>
      <c r="AO195" s="16"/>
      <c r="AP195" s="16"/>
      <c r="AQ195" s="16"/>
      <c r="AR195" s="28">
        <f>SUM(AS191:AS192)</f>
        <v>13.735143331604885</v>
      </c>
      <c r="AS195" s="28"/>
      <c r="AT195" s="16"/>
      <c r="AU195" s="16"/>
      <c r="AV195" s="16"/>
      <c r="AW195" s="16"/>
      <c r="AX195" s="16"/>
      <c r="AY195" s="28">
        <f>SUM(AZ191:AZ192)</f>
        <v>1.3038404810405297</v>
      </c>
      <c r="AZ195" s="28"/>
      <c r="BA195" s="16"/>
      <c r="BB195" s="16"/>
      <c r="BC195" s="16"/>
      <c r="BD195" s="16"/>
      <c r="BE195" s="16"/>
      <c r="BF195" s="28">
        <f>SUM(BG191:BG193)</f>
        <v>0</v>
      </c>
      <c r="BG195" s="28"/>
    </row>
    <row r="196" spans="1:59" x14ac:dyDescent="0.35">
      <c r="A196" s="21" t="s">
        <v>27</v>
      </c>
      <c r="B196" s="22">
        <v>1</v>
      </c>
      <c r="D196" s="16" t="s">
        <v>23</v>
      </c>
      <c r="E196" s="16" t="s">
        <v>23</v>
      </c>
      <c r="F196" s="16" t="s">
        <v>23</v>
      </c>
      <c r="G196" s="16" t="s">
        <v>23</v>
      </c>
      <c r="H196" s="16" t="s">
        <v>23</v>
      </c>
      <c r="I196" s="3" t="e">
        <f t="shared" ref="I196:I198" si="503">AVERAGE(D196:H196)</f>
        <v>#DIV/0!</v>
      </c>
      <c r="J196" s="3" t="e">
        <f>STDEV(D196:H196)</f>
        <v>#DIV/0!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6" t="s">
        <v>23</v>
      </c>
      <c r="P196" s="3" t="e">
        <f t="shared" ref="P196:P198" si="504">AVERAGE(K196:O196)</f>
        <v>#DIV/0!</v>
      </c>
      <c r="Q196" s="3" t="e">
        <f>STDEV(K196:O196)</f>
        <v>#DIV/0!</v>
      </c>
      <c r="R196" s="16" t="s">
        <v>23</v>
      </c>
      <c r="S196" s="16" t="s">
        <v>23</v>
      </c>
      <c r="T196" s="16" t="s">
        <v>23</v>
      </c>
      <c r="U196" s="16" t="s">
        <v>23</v>
      </c>
      <c r="V196" s="16" t="s">
        <v>23</v>
      </c>
      <c r="W196" s="3" t="e">
        <f t="shared" ref="W196:W198" si="505">AVERAGE(R196:V196)</f>
        <v>#DIV/0!</v>
      </c>
      <c r="X196" s="3" t="e">
        <f>STDEV(R196:V196)</f>
        <v>#DIV/0!</v>
      </c>
      <c r="Y196" s="16" t="s">
        <v>23</v>
      </c>
      <c r="Z196" s="16" t="s">
        <v>23</v>
      </c>
      <c r="AA196" s="16" t="s">
        <v>23</v>
      </c>
      <c r="AB196" s="16" t="s">
        <v>23</v>
      </c>
      <c r="AC196" s="16" t="s">
        <v>23</v>
      </c>
      <c r="AD196" s="3" t="e">
        <f t="shared" ref="AD196:AD198" si="506">AVERAGE(Y196:AC196)</f>
        <v>#DIV/0!</v>
      </c>
      <c r="AE196" s="3" t="e">
        <f>STDEV(Y196:AC196)</f>
        <v>#DIV/0!</v>
      </c>
      <c r="AF196" s="16" t="s">
        <v>23</v>
      </c>
      <c r="AG196" s="16" t="s">
        <v>23</v>
      </c>
      <c r="AH196" s="16" t="s">
        <v>23</v>
      </c>
      <c r="AI196" s="16" t="s">
        <v>23</v>
      </c>
      <c r="AJ196" s="16" t="s">
        <v>23</v>
      </c>
      <c r="AK196" s="3" t="e">
        <f t="shared" ref="AK196:AK198" si="507">AVERAGE(AF196:AJ196)</f>
        <v>#DIV/0!</v>
      </c>
      <c r="AL196" s="3" t="e">
        <f>STDEV(AF196:AJ196)</f>
        <v>#DIV/0!</v>
      </c>
      <c r="AM196" s="16">
        <v>11</v>
      </c>
      <c r="AN196" s="16" t="s">
        <v>33</v>
      </c>
      <c r="AO196" s="16" t="s">
        <v>23</v>
      </c>
      <c r="AP196" s="16" t="s">
        <v>23</v>
      </c>
      <c r="AQ196" s="16">
        <v>7</v>
      </c>
      <c r="AR196" s="3">
        <f t="shared" ref="AR196:AR198" si="508">AVERAGE(AM196:AQ196)</f>
        <v>9</v>
      </c>
      <c r="AS196" s="3">
        <f>STDEV(AM196:AQ196)</f>
        <v>2.8284271247461903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3">
        <f t="shared" ref="AY196:AY198" si="509">AVERAGE(AT196:AX196)</f>
        <v>0</v>
      </c>
      <c r="AZ196" s="3">
        <f>STDEV(AT196:AX196)</f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3">
        <f t="shared" ref="BF196:BF198" si="510">AVERAGE(BA196:BE196)</f>
        <v>0</v>
      </c>
      <c r="BG196" s="3">
        <f>STDEV(BA196:BE196)</f>
        <v>0</v>
      </c>
    </row>
    <row r="197" spans="1:59" x14ac:dyDescent="0.35">
      <c r="A197" s="21" t="s">
        <v>15</v>
      </c>
      <c r="B197" s="22">
        <v>2</v>
      </c>
      <c r="D197" s="16" t="s">
        <v>23</v>
      </c>
      <c r="E197" s="16" t="s">
        <v>23</v>
      </c>
      <c r="F197" s="16" t="s">
        <v>23</v>
      </c>
      <c r="G197" s="16" t="s">
        <v>23</v>
      </c>
      <c r="H197" s="16" t="s">
        <v>23</v>
      </c>
      <c r="I197" s="3" t="e">
        <f t="shared" si="503"/>
        <v>#DIV/0!</v>
      </c>
      <c r="J197" s="3" t="e">
        <f t="shared" ref="J197:J198" si="511">STDEV(D197:H197)</f>
        <v>#DIV/0!</v>
      </c>
      <c r="K197" s="16" t="s">
        <v>23</v>
      </c>
      <c r="L197" s="16" t="s">
        <v>23</v>
      </c>
      <c r="M197" s="16" t="s">
        <v>23</v>
      </c>
      <c r="N197" s="16" t="s">
        <v>23</v>
      </c>
      <c r="O197" s="16" t="s">
        <v>23</v>
      </c>
      <c r="P197" s="3" t="e">
        <f t="shared" si="504"/>
        <v>#DIV/0!</v>
      </c>
      <c r="Q197" s="3" t="e">
        <f t="shared" ref="Q197:Q198" si="512">STDEV(K197:O197)</f>
        <v>#DIV/0!</v>
      </c>
      <c r="R197" s="16" t="s">
        <v>23</v>
      </c>
      <c r="S197" s="16" t="s">
        <v>23</v>
      </c>
      <c r="T197" s="16" t="s">
        <v>23</v>
      </c>
      <c r="U197" s="16" t="s">
        <v>23</v>
      </c>
      <c r="V197" s="16" t="s">
        <v>23</v>
      </c>
      <c r="W197" s="3" t="e">
        <f t="shared" si="505"/>
        <v>#DIV/0!</v>
      </c>
      <c r="X197" s="3" t="e">
        <f t="shared" ref="X197:X198" si="513">STDEV(R197:V197)</f>
        <v>#DIV/0!</v>
      </c>
      <c r="Y197" s="16" t="s">
        <v>23</v>
      </c>
      <c r="Z197" s="16" t="s">
        <v>23</v>
      </c>
      <c r="AA197" s="16" t="s">
        <v>23</v>
      </c>
      <c r="AB197" s="16" t="s">
        <v>23</v>
      </c>
      <c r="AC197" s="16" t="s">
        <v>23</v>
      </c>
      <c r="AD197" s="3" t="e">
        <f t="shared" si="506"/>
        <v>#DIV/0!</v>
      </c>
      <c r="AE197" s="3" t="e">
        <f t="shared" ref="AE197:AE198" si="514">STDEV(Y197:AC197)</f>
        <v>#DIV/0!</v>
      </c>
      <c r="AF197" s="16">
        <v>20</v>
      </c>
      <c r="AG197" s="16">
        <v>25</v>
      </c>
      <c r="AH197" s="16">
        <v>19</v>
      </c>
      <c r="AI197" s="16">
        <v>33</v>
      </c>
      <c r="AJ197" s="16">
        <v>31</v>
      </c>
      <c r="AK197" s="3">
        <f t="shared" si="507"/>
        <v>25.6</v>
      </c>
      <c r="AL197" s="3">
        <f t="shared" ref="AL197:AL198" si="515">STDEV(AF197:AJ197)</f>
        <v>6.3087241182349985</v>
      </c>
      <c r="AM197" s="16">
        <v>4</v>
      </c>
      <c r="AN197" s="16">
        <v>3</v>
      </c>
      <c r="AO197" s="16">
        <v>10</v>
      </c>
      <c r="AP197" s="16">
        <v>3</v>
      </c>
      <c r="AQ197" s="16">
        <v>2</v>
      </c>
      <c r="AR197" s="3">
        <f t="shared" si="508"/>
        <v>4.4000000000000004</v>
      </c>
      <c r="AS197" s="3">
        <f t="shared" ref="AS197:AS198" si="516">STDEV(AM197:AQ197)</f>
        <v>3.2093613071762426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3">
        <f t="shared" si="509"/>
        <v>0</v>
      </c>
      <c r="AZ197" s="3">
        <f t="shared" ref="AZ197:AZ198" si="517">STDEV(AT197:AX197)</f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3">
        <f t="shared" si="510"/>
        <v>0</v>
      </c>
      <c r="BG197" s="3">
        <f t="shared" ref="BG197:BG198" si="518">STDEV(BA197:BE197)</f>
        <v>0</v>
      </c>
    </row>
    <row r="198" spans="1:59" x14ac:dyDescent="0.35">
      <c r="B198" s="22">
        <v>3</v>
      </c>
      <c r="D198" s="16" t="s">
        <v>23</v>
      </c>
      <c r="E198" s="16" t="s">
        <v>23</v>
      </c>
      <c r="F198" s="16" t="s">
        <v>23</v>
      </c>
      <c r="G198" s="16" t="s">
        <v>23</v>
      </c>
      <c r="H198" s="16" t="s">
        <v>23</v>
      </c>
      <c r="I198" s="3" t="e">
        <f t="shared" si="503"/>
        <v>#DIV/0!</v>
      </c>
      <c r="J198" s="3" t="e">
        <f t="shared" si="511"/>
        <v>#DIV/0!</v>
      </c>
      <c r="K198" s="16" t="s">
        <v>23</v>
      </c>
      <c r="L198" s="16" t="s">
        <v>23</v>
      </c>
      <c r="M198" s="16" t="s">
        <v>23</v>
      </c>
      <c r="N198" s="16" t="s">
        <v>23</v>
      </c>
      <c r="O198" s="16" t="s">
        <v>23</v>
      </c>
      <c r="P198" s="3" t="e">
        <f t="shared" si="504"/>
        <v>#DIV/0!</v>
      </c>
      <c r="Q198" s="3" t="e">
        <f t="shared" si="512"/>
        <v>#DIV/0!</v>
      </c>
      <c r="R198" s="16" t="s">
        <v>23</v>
      </c>
      <c r="S198" s="16" t="s">
        <v>23</v>
      </c>
      <c r="T198" s="16" t="s">
        <v>23</v>
      </c>
      <c r="U198" s="16" t="s">
        <v>23</v>
      </c>
      <c r="V198" s="16" t="s">
        <v>23</v>
      </c>
      <c r="W198" s="3" t="e">
        <f t="shared" si="505"/>
        <v>#DIV/0!</v>
      </c>
      <c r="X198" s="3" t="e">
        <f t="shared" si="513"/>
        <v>#DIV/0!</v>
      </c>
      <c r="Y198" s="16" t="s">
        <v>23</v>
      </c>
      <c r="Z198" s="16" t="s">
        <v>23</v>
      </c>
      <c r="AA198" s="16" t="s">
        <v>23</v>
      </c>
      <c r="AB198" s="16" t="s">
        <v>23</v>
      </c>
      <c r="AC198" s="16" t="s">
        <v>23</v>
      </c>
      <c r="AD198" s="3" t="e">
        <f t="shared" si="506"/>
        <v>#DIV/0!</v>
      </c>
      <c r="AE198" s="3" t="e">
        <f t="shared" si="514"/>
        <v>#DIV/0!</v>
      </c>
      <c r="AF198" s="16">
        <v>40</v>
      </c>
      <c r="AG198" s="16">
        <v>35</v>
      </c>
      <c r="AH198" s="16">
        <v>31</v>
      </c>
      <c r="AI198" s="16">
        <v>35</v>
      </c>
      <c r="AJ198" s="16">
        <v>42</v>
      </c>
      <c r="AK198" s="3">
        <f t="shared" si="507"/>
        <v>36.6</v>
      </c>
      <c r="AL198" s="3">
        <f t="shared" si="515"/>
        <v>4.3931765272977543</v>
      </c>
      <c r="AM198" s="16">
        <v>4</v>
      </c>
      <c r="AN198" s="16">
        <v>4</v>
      </c>
      <c r="AO198" s="16">
        <v>6</v>
      </c>
      <c r="AP198" s="16">
        <v>2</v>
      </c>
      <c r="AQ198" s="16">
        <v>4</v>
      </c>
      <c r="AR198" s="3">
        <f t="shared" si="508"/>
        <v>4</v>
      </c>
      <c r="AS198" s="3">
        <f t="shared" si="516"/>
        <v>1.4142135623730951</v>
      </c>
      <c r="AT198" s="16">
        <v>1</v>
      </c>
      <c r="AU198" s="16">
        <v>0</v>
      </c>
      <c r="AV198" s="16">
        <v>0</v>
      </c>
      <c r="AW198" s="16">
        <v>0</v>
      </c>
      <c r="AX198" s="16">
        <v>0</v>
      </c>
      <c r="AY198" s="3">
        <f t="shared" si="509"/>
        <v>0.2</v>
      </c>
      <c r="AZ198" s="3">
        <f t="shared" si="517"/>
        <v>0.44721359549995793</v>
      </c>
      <c r="BA198" s="16">
        <v>0</v>
      </c>
      <c r="BB198" s="16">
        <v>1</v>
      </c>
      <c r="BC198" s="16">
        <v>0</v>
      </c>
      <c r="BD198" s="16">
        <v>0</v>
      </c>
      <c r="BE198" s="16">
        <v>0</v>
      </c>
      <c r="BF198" s="3">
        <f t="shared" si="510"/>
        <v>0.2</v>
      </c>
      <c r="BG198" s="3">
        <f t="shared" si="518"/>
        <v>0.44721359549995793</v>
      </c>
    </row>
    <row r="199" spans="1:59" x14ac:dyDescent="0.35">
      <c r="A199" s="24" t="s">
        <v>25</v>
      </c>
      <c r="D199" s="16"/>
      <c r="E199" s="16"/>
      <c r="F199" s="16"/>
      <c r="G199" s="16"/>
      <c r="H199" s="16"/>
      <c r="I199" s="28" t="e">
        <f>AVERAGE(I196:I198)</f>
        <v>#DIV/0!</v>
      </c>
      <c r="J199" s="28"/>
      <c r="K199" s="16"/>
      <c r="L199" s="16"/>
      <c r="M199" s="16"/>
      <c r="N199" s="16"/>
      <c r="O199" s="16"/>
      <c r="P199" s="28" t="e">
        <f>AVERAGE(P196:P198)</f>
        <v>#DIV/0!</v>
      </c>
      <c r="Q199" s="28"/>
      <c r="R199" s="16"/>
      <c r="S199" s="16"/>
      <c r="T199" s="16"/>
      <c r="U199" s="16"/>
      <c r="V199" s="16"/>
      <c r="W199" s="28" t="e">
        <f>AVERAGE(W196:W198)</f>
        <v>#DIV/0!</v>
      </c>
      <c r="X199" s="28"/>
      <c r="Y199" s="16"/>
      <c r="Z199" s="16"/>
      <c r="AA199" s="16"/>
      <c r="AB199" s="16"/>
      <c r="AC199" s="16"/>
      <c r="AD199" s="28" t="e">
        <f>AVERAGE(AD196:AD198)</f>
        <v>#DIV/0!</v>
      </c>
      <c r="AE199" s="28"/>
      <c r="AF199" s="16"/>
      <c r="AG199" s="16"/>
      <c r="AH199" s="16"/>
      <c r="AI199" s="16"/>
      <c r="AJ199" s="16"/>
      <c r="AK199" s="28">
        <f>AVERAGE(AK197:AK198)</f>
        <v>31.1</v>
      </c>
      <c r="AL199" s="28"/>
      <c r="AM199" s="16"/>
      <c r="AN199" s="16"/>
      <c r="AO199" s="16"/>
      <c r="AP199" s="16"/>
      <c r="AQ199" s="16"/>
      <c r="AR199" s="28">
        <f>AVERAGE(AR196:AR198)</f>
        <v>5.8</v>
      </c>
      <c r="AS199" s="28"/>
      <c r="AT199" s="16"/>
      <c r="AU199" s="16"/>
      <c r="AV199" s="16"/>
      <c r="AW199" s="16"/>
      <c r="AX199" s="16"/>
      <c r="AY199" s="28">
        <f>AVERAGE(AY196:AY198)</f>
        <v>6.6666666666666666E-2</v>
      </c>
      <c r="AZ199" s="28"/>
      <c r="BA199" s="16"/>
      <c r="BB199" s="16"/>
      <c r="BC199" s="16"/>
      <c r="BD199" s="16"/>
      <c r="BE199" s="16"/>
      <c r="BF199" s="28">
        <f>AVERAGE(BF196:BF198)</f>
        <v>6.6666666666666666E-2</v>
      </c>
      <c r="BG199" s="28"/>
    </row>
    <row r="200" spans="1:59" x14ac:dyDescent="0.35">
      <c r="A200" s="24" t="s">
        <v>26</v>
      </c>
      <c r="D200" s="16"/>
      <c r="E200" s="16"/>
      <c r="F200" s="16"/>
      <c r="G200" s="16"/>
      <c r="H200" s="16"/>
      <c r="I200" s="28" t="e">
        <f>1/3*(SUM(J196:J198))</f>
        <v>#DIV/0!</v>
      </c>
      <c r="J200" s="28"/>
      <c r="K200" s="16"/>
      <c r="L200" s="16"/>
      <c r="M200" s="16"/>
      <c r="N200" s="16"/>
      <c r="O200" s="16"/>
      <c r="P200" s="28" t="e">
        <f>SUM(Q196:Q198)</f>
        <v>#DIV/0!</v>
      </c>
      <c r="Q200" s="28"/>
      <c r="R200" s="16"/>
      <c r="S200" s="16"/>
      <c r="T200" s="16"/>
      <c r="U200" s="16"/>
      <c r="V200" s="16"/>
      <c r="W200" s="28" t="e">
        <f>SUM(X196:X198)</f>
        <v>#DIV/0!</v>
      </c>
      <c r="X200" s="28"/>
      <c r="Y200" s="16"/>
      <c r="Z200" s="16"/>
      <c r="AA200" s="16"/>
      <c r="AB200" s="16"/>
      <c r="AC200" s="16"/>
      <c r="AD200" s="28" t="e">
        <f>SUM(AE196:AE198)</f>
        <v>#DIV/0!</v>
      </c>
      <c r="AE200" s="28"/>
      <c r="AF200" s="16"/>
      <c r="AG200" s="16"/>
      <c r="AH200" s="16"/>
      <c r="AI200" s="16"/>
      <c r="AJ200" s="16"/>
      <c r="AK200" s="28" t="e">
        <f>SUM(AL196:AL198)</f>
        <v>#DIV/0!</v>
      </c>
      <c r="AL200" s="28"/>
      <c r="AM200" s="16"/>
      <c r="AN200" s="16"/>
      <c r="AO200" s="16"/>
      <c r="AP200" s="16"/>
      <c r="AQ200" s="16"/>
      <c r="AR200" s="28">
        <f>SUM(AS196:AS197)</f>
        <v>6.0377884319224329</v>
      </c>
      <c r="AS200" s="28"/>
      <c r="AT200" s="16"/>
      <c r="AU200" s="16"/>
      <c r="AV200" s="16"/>
      <c r="AW200" s="16"/>
      <c r="AX200" s="16"/>
      <c r="AY200" s="28">
        <f>SUM(AZ196:AZ197)</f>
        <v>0</v>
      </c>
      <c r="AZ200" s="28"/>
      <c r="BA200" s="16"/>
      <c r="BB200" s="16"/>
      <c r="BC200" s="16"/>
      <c r="BD200" s="16"/>
      <c r="BE200" s="16"/>
      <c r="BF200" s="28">
        <f>SUM(BG196:BG198)</f>
        <v>0.44721359549995793</v>
      </c>
      <c r="BG200" s="28"/>
    </row>
    <row r="201" spans="1:59" x14ac:dyDescent="0.35">
      <c r="A201" s="21" t="s">
        <v>16</v>
      </c>
      <c r="B201" s="22">
        <v>1</v>
      </c>
      <c r="D201" s="16" t="s">
        <v>23</v>
      </c>
      <c r="E201" s="16" t="s">
        <v>23</v>
      </c>
      <c r="F201" s="16" t="s">
        <v>23</v>
      </c>
      <c r="G201" s="16" t="s">
        <v>23</v>
      </c>
      <c r="H201" s="16" t="s">
        <v>23</v>
      </c>
      <c r="I201" s="3" t="e">
        <f t="shared" ref="I201:I203" si="519">AVERAGE(D201:H201)</f>
        <v>#DIV/0!</v>
      </c>
      <c r="J201" s="3" t="e">
        <f>STDEV(D201:H201)</f>
        <v>#DIV/0!</v>
      </c>
      <c r="K201" s="16" t="s">
        <v>23</v>
      </c>
      <c r="L201" s="16" t="s">
        <v>23</v>
      </c>
      <c r="M201" s="16" t="s">
        <v>23</v>
      </c>
      <c r="N201" s="16" t="s">
        <v>23</v>
      </c>
      <c r="O201" s="16" t="s">
        <v>23</v>
      </c>
      <c r="P201" s="3" t="e">
        <f t="shared" ref="P201:P203" si="520">AVERAGE(K201:O201)</f>
        <v>#DIV/0!</v>
      </c>
      <c r="Q201" s="3" t="e">
        <f>STDEV(K201:O201)</f>
        <v>#DIV/0!</v>
      </c>
      <c r="R201" s="16" t="s">
        <v>23</v>
      </c>
      <c r="S201" s="16" t="s">
        <v>23</v>
      </c>
      <c r="T201" s="16" t="s">
        <v>23</v>
      </c>
      <c r="U201" s="16" t="s">
        <v>23</v>
      </c>
      <c r="V201" s="16" t="s">
        <v>23</v>
      </c>
      <c r="W201" s="3" t="e">
        <f t="shared" ref="W201:W203" si="521">AVERAGE(R201:V201)</f>
        <v>#DIV/0!</v>
      </c>
      <c r="X201" s="3" t="e">
        <f>STDEV(R201:V201)</f>
        <v>#DIV/0!</v>
      </c>
      <c r="Y201" s="16" t="s">
        <v>23</v>
      </c>
      <c r="Z201" s="16" t="s">
        <v>23</v>
      </c>
      <c r="AA201" s="16" t="s">
        <v>23</v>
      </c>
      <c r="AB201" s="16" t="s">
        <v>23</v>
      </c>
      <c r="AC201" s="16" t="s">
        <v>23</v>
      </c>
      <c r="AD201" s="3" t="e">
        <f t="shared" ref="AD201:AD203" si="522">AVERAGE(Y201:AC201)</f>
        <v>#DIV/0!</v>
      </c>
      <c r="AE201" s="3" t="e">
        <f>STDEV(Y201:AC201)</f>
        <v>#DIV/0!</v>
      </c>
      <c r="AF201" s="16" t="s">
        <v>23</v>
      </c>
      <c r="AG201" s="16" t="s">
        <v>23</v>
      </c>
      <c r="AH201" s="16" t="s">
        <v>23</v>
      </c>
      <c r="AI201" s="16" t="s">
        <v>23</v>
      </c>
      <c r="AJ201" s="16" t="s">
        <v>23</v>
      </c>
      <c r="AK201" s="3" t="e">
        <f t="shared" ref="AK201:AK203" si="523">AVERAGE(AF201:AJ201)</f>
        <v>#DIV/0!</v>
      </c>
      <c r="AL201" s="3" t="e">
        <f>STDEV(AF201:AJ201)</f>
        <v>#DIV/0!</v>
      </c>
      <c r="AM201" s="16" t="s">
        <v>33</v>
      </c>
      <c r="AN201" s="16" t="s">
        <v>33</v>
      </c>
      <c r="AO201" s="16" t="s">
        <v>23</v>
      </c>
      <c r="AP201" s="16" t="s">
        <v>23</v>
      </c>
      <c r="AQ201" s="16" t="s">
        <v>23</v>
      </c>
      <c r="AR201" s="3" t="e">
        <f t="shared" ref="AR201:AR203" si="524">AVERAGE(AM201:AQ201)</f>
        <v>#DIV/0!</v>
      </c>
      <c r="AS201" s="3" t="e">
        <f>STDEV(AM201:AQ201)</f>
        <v>#DIV/0!</v>
      </c>
      <c r="AT201" s="16" t="s">
        <v>23</v>
      </c>
      <c r="AU201" s="16" t="s">
        <v>23</v>
      </c>
      <c r="AV201" s="16" t="s">
        <v>23</v>
      </c>
      <c r="AW201" s="16" t="s">
        <v>23</v>
      </c>
      <c r="AX201" s="16" t="s">
        <v>23</v>
      </c>
      <c r="AY201" s="3" t="e">
        <f t="shared" ref="AY201:AY203" si="525">AVERAGE(AT201:AX201)</f>
        <v>#DIV/0!</v>
      </c>
      <c r="AZ201" s="3" t="e">
        <f>STDEV(AT201:AX201)</f>
        <v>#DIV/0!</v>
      </c>
      <c r="BA201" s="16" t="s">
        <v>23</v>
      </c>
      <c r="BB201" s="16" t="s">
        <v>23</v>
      </c>
      <c r="BC201" s="16" t="s">
        <v>23</v>
      </c>
      <c r="BD201" s="16" t="s">
        <v>23</v>
      </c>
      <c r="BE201" s="16" t="s">
        <v>23</v>
      </c>
      <c r="BF201" s="3" t="e">
        <f t="shared" ref="BF201:BF203" si="526">AVERAGE(BA201:BE201)</f>
        <v>#DIV/0!</v>
      </c>
      <c r="BG201" s="3" t="e">
        <f>STDEV(BA201:BE201)</f>
        <v>#DIV/0!</v>
      </c>
    </row>
    <row r="202" spans="1:59" x14ac:dyDescent="0.35">
      <c r="B202" s="22">
        <v>2</v>
      </c>
      <c r="D202" s="16" t="s">
        <v>23</v>
      </c>
      <c r="E202" s="16" t="s">
        <v>23</v>
      </c>
      <c r="F202" s="16" t="s">
        <v>23</v>
      </c>
      <c r="G202" s="16" t="s">
        <v>23</v>
      </c>
      <c r="H202" s="16" t="s">
        <v>23</v>
      </c>
      <c r="I202" s="3" t="e">
        <f t="shared" si="519"/>
        <v>#DIV/0!</v>
      </c>
      <c r="J202" s="3" t="e">
        <f t="shared" ref="J202:J203" si="527">STDEV(D202:H202)</f>
        <v>#DIV/0!</v>
      </c>
      <c r="K202" s="16" t="s">
        <v>23</v>
      </c>
      <c r="L202" s="16" t="s">
        <v>23</v>
      </c>
      <c r="M202" s="16" t="s">
        <v>23</v>
      </c>
      <c r="N202" s="16" t="s">
        <v>23</v>
      </c>
      <c r="O202" s="16" t="s">
        <v>23</v>
      </c>
      <c r="P202" s="3" t="e">
        <f t="shared" si="520"/>
        <v>#DIV/0!</v>
      </c>
      <c r="Q202" s="3" t="e">
        <f t="shared" ref="Q202:Q203" si="528">STDEV(K202:O202)</f>
        <v>#DIV/0!</v>
      </c>
      <c r="R202" s="16" t="s">
        <v>23</v>
      </c>
      <c r="S202" s="16" t="s">
        <v>23</v>
      </c>
      <c r="T202" s="16" t="s">
        <v>23</v>
      </c>
      <c r="U202" s="16" t="s">
        <v>23</v>
      </c>
      <c r="V202" s="16" t="s">
        <v>23</v>
      </c>
      <c r="W202" s="3" t="e">
        <f t="shared" si="521"/>
        <v>#DIV/0!</v>
      </c>
      <c r="X202" s="3" t="e">
        <f t="shared" ref="X202:X203" si="529">STDEV(R202:V202)</f>
        <v>#DIV/0!</v>
      </c>
      <c r="Y202" s="16" t="s">
        <v>23</v>
      </c>
      <c r="Z202" s="16" t="s">
        <v>23</v>
      </c>
      <c r="AA202" s="16" t="s">
        <v>23</v>
      </c>
      <c r="AB202" s="16" t="s">
        <v>23</v>
      </c>
      <c r="AC202" s="16" t="s">
        <v>23</v>
      </c>
      <c r="AD202" s="3" t="e">
        <f t="shared" si="522"/>
        <v>#DIV/0!</v>
      </c>
      <c r="AE202" s="3" t="e">
        <f t="shared" ref="AE202:AE203" si="530">STDEV(Y202:AC202)</f>
        <v>#DIV/0!</v>
      </c>
      <c r="AF202" s="16">
        <v>0</v>
      </c>
      <c r="AG202" s="16">
        <v>61</v>
      </c>
      <c r="AH202" s="16">
        <v>53</v>
      </c>
      <c r="AI202" s="16">
        <v>53</v>
      </c>
      <c r="AJ202" s="16">
        <v>54</v>
      </c>
      <c r="AK202" s="3">
        <f t="shared" si="523"/>
        <v>44.2</v>
      </c>
      <c r="AL202" s="3">
        <f t="shared" ref="AL202:AL203" si="531">STDEV(AF202:AJ202)</f>
        <v>24.933912649241389</v>
      </c>
      <c r="AM202" s="16">
        <v>12</v>
      </c>
      <c r="AN202" s="16" t="s">
        <v>33</v>
      </c>
      <c r="AO202" s="16" t="s">
        <v>23</v>
      </c>
      <c r="AP202" s="16">
        <v>14</v>
      </c>
      <c r="AQ202" s="16">
        <v>13</v>
      </c>
      <c r="AR202" s="3">
        <f t="shared" si="524"/>
        <v>13</v>
      </c>
      <c r="AS202" s="3">
        <f t="shared" ref="AS202:AS203" si="532">STDEV(AM202:AQ202)</f>
        <v>1</v>
      </c>
      <c r="AT202" s="16">
        <v>1</v>
      </c>
      <c r="AU202" s="16">
        <v>0</v>
      </c>
      <c r="AV202" s="16" t="s">
        <v>23</v>
      </c>
      <c r="AW202" s="16" t="s">
        <v>23</v>
      </c>
      <c r="AX202" s="16">
        <v>2</v>
      </c>
      <c r="AY202" s="3">
        <f t="shared" si="525"/>
        <v>1</v>
      </c>
      <c r="AZ202" s="3">
        <f t="shared" ref="AZ202:AZ203" si="533">STDEV(AT202:AX202)</f>
        <v>1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3">
        <f t="shared" si="526"/>
        <v>0</v>
      </c>
      <c r="BG202" s="3">
        <f t="shared" ref="BG202:BG203" si="534">STDEV(BA202:BE202)</f>
        <v>0</v>
      </c>
    </row>
    <row r="203" spans="1:59" x14ac:dyDescent="0.35">
      <c r="B203" s="22">
        <v>3</v>
      </c>
      <c r="D203" s="16" t="s">
        <v>23</v>
      </c>
      <c r="E203" s="16" t="s">
        <v>23</v>
      </c>
      <c r="F203" s="16" t="s">
        <v>23</v>
      </c>
      <c r="G203" s="16" t="s">
        <v>23</v>
      </c>
      <c r="H203" s="16" t="s">
        <v>23</v>
      </c>
      <c r="I203" s="3" t="e">
        <f t="shared" si="519"/>
        <v>#DIV/0!</v>
      </c>
      <c r="J203" s="3" t="e">
        <f t="shared" si="527"/>
        <v>#DIV/0!</v>
      </c>
      <c r="K203" s="16" t="s">
        <v>23</v>
      </c>
      <c r="L203" s="16" t="s">
        <v>23</v>
      </c>
      <c r="M203" s="16" t="s">
        <v>23</v>
      </c>
      <c r="N203" s="16" t="s">
        <v>23</v>
      </c>
      <c r="O203" s="16" t="s">
        <v>23</v>
      </c>
      <c r="P203" s="3" t="e">
        <f t="shared" si="520"/>
        <v>#DIV/0!</v>
      </c>
      <c r="Q203" s="3" t="e">
        <f t="shared" si="528"/>
        <v>#DIV/0!</v>
      </c>
      <c r="R203" s="16" t="s">
        <v>23</v>
      </c>
      <c r="S203" s="16" t="s">
        <v>23</v>
      </c>
      <c r="T203" s="16" t="s">
        <v>23</v>
      </c>
      <c r="U203" s="16" t="s">
        <v>23</v>
      </c>
      <c r="V203" s="16" t="s">
        <v>23</v>
      </c>
      <c r="W203" s="3" t="e">
        <f t="shared" si="521"/>
        <v>#DIV/0!</v>
      </c>
      <c r="X203" s="3" t="e">
        <f t="shared" si="529"/>
        <v>#DIV/0!</v>
      </c>
      <c r="Y203" s="16" t="s">
        <v>23</v>
      </c>
      <c r="Z203" s="16" t="s">
        <v>23</v>
      </c>
      <c r="AA203" s="16" t="s">
        <v>23</v>
      </c>
      <c r="AB203" s="16" t="s">
        <v>23</v>
      </c>
      <c r="AC203" s="16" t="s">
        <v>23</v>
      </c>
      <c r="AD203" s="3" t="e">
        <f t="shared" si="522"/>
        <v>#DIV/0!</v>
      </c>
      <c r="AE203" s="3" t="e">
        <f t="shared" si="530"/>
        <v>#DIV/0!</v>
      </c>
      <c r="AF203" s="16" t="s">
        <v>23</v>
      </c>
      <c r="AG203" s="16" t="s">
        <v>23</v>
      </c>
      <c r="AH203" s="16" t="s">
        <v>23</v>
      </c>
      <c r="AI203" s="16" t="s">
        <v>23</v>
      </c>
      <c r="AJ203" s="16" t="s">
        <v>23</v>
      </c>
      <c r="AK203" s="3" t="e">
        <f t="shared" si="523"/>
        <v>#DIV/0!</v>
      </c>
      <c r="AL203" s="3" t="e">
        <f t="shared" si="531"/>
        <v>#DIV/0!</v>
      </c>
      <c r="AM203" s="16" t="s">
        <v>33</v>
      </c>
      <c r="AN203" s="16" t="s">
        <v>33</v>
      </c>
      <c r="AO203" s="16" t="s">
        <v>23</v>
      </c>
      <c r="AP203" s="16" t="s">
        <v>23</v>
      </c>
      <c r="AQ203" s="16" t="s">
        <v>23</v>
      </c>
      <c r="AR203" s="3" t="e">
        <f t="shared" si="524"/>
        <v>#DIV/0!</v>
      </c>
      <c r="AS203" s="3" t="e">
        <f t="shared" si="532"/>
        <v>#DIV/0!</v>
      </c>
      <c r="AT203" s="16" t="s">
        <v>23</v>
      </c>
      <c r="AU203" s="16" t="s">
        <v>23</v>
      </c>
      <c r="AV203" s="16" t="s">
        <v>23</v>
      </c>
      <c r="AW203" s="16" t="s">
        <v>23</v>
      </c>
      <c r="AX203" s="16" t="s">
        <v>23</v>
      </c>
      <c r="AY203" s="3" t="e">
        <f t="shared" si="525"/>
        <v>#DIV/0!</v>
      </c>
      <c r="AZ203" s="3" t="e">
        <f t="shared" si="533"/>
        <v>#DIV/0!</v>
      </c>
      <c r="BA203" s="16" t="s">
        <v>23</v>
      </c>
      <c r="BB203" s="16" t="s">
        <v>23</v>
      </c>
      <c r="BC203" s="16" t="s">
        <v>23</v>
      </c>
      <c r="BD203" s="16" t="s">
        <v>23</v>
      </c>
      <c r="BE203" s="16" t="s">
        <v>23</v>
      </c>
      <c r="BF203" s="3" t="e">
        <f t="shared" si="526"/>
        <v>#DIV/0!</v>
      </c>
      <c r="BG203" s="3" t="e">
        <f t="shared" si="534"/>
        <v>#DIV/0!</v>
      </c>
    </row>
    <row r="204" spans="1:59" x14ac:dyDescent="0.35">
      <c r="A204" s="24" t="s">
        <v>25</v>
      </c>
      <c r="D204" s="16"/>
      <c r="E204" s="16"/>
      <c r="F204" s="16"/>
      <c r="G204" s="16"/>
      <c r="H204" s="16"/>
      <c r="I204" s="28" t="e">
        <f>AVERAGE(I201:I203)</f>
        <v>#DIV/0!</v>
      </c>
      <c r="J204" s="28"/>
      <c r="K204" s="16"/>
      <c r="L204" s="16"/>
      <c r="M204" s="16"/>
      <c r="N204" s="16"/>
      <c r="O204" s="16"/>
      <c r="P204" s="28" t="e">
        <f>AVERAGE(P201:P203)</f>
        <v>#DIV/0!</v>
      </c>
      <c r="Q204" s="28"/>
      <c r="R204" s="16"/>
      <c r="S204" s="16"/>
      <c r="T204" s="16"/>
      <c r="U204" s="16"/>
      <c r="V204" s="16"/>
      <c r="W204" s="28" t="e">
        <f>AVERAGE(W201:W203)</f>
        <v>#DIV/0!</v>
      </c>
      <c r="X204" s="28"/>
      <c r="Y204" s="16"/>
      <c r="Z204" s="16"/>
      <c r="AA204" s="16"/>
      <c r="AB204" s="16"/>
      <c r="AC204" s="16"/>
      <c r="AD204" s="28" t="e">
        <f>AVERAGE(AD201:AD203)</f>
        <v>#DIV/0!</v>
      </c>
      <c r="AE204" s="28"/>
      <c r="AF204" s="16"/>
      <c r="AG204" s="16"/>
      <c r="AH204" s="16"/>
      <c r="AI204" s="16"/>
      <c r="AJ204" s="16"/>
      <c r="AK204" s="28">
        <f>AVERAGE(AK202)</f>
        <v>44.2</v>
      </c>
      <c r="AL204" s="28"/>
      <c r="AM204" s="16"/>
      <c r="AN204" s="16"/>
      <c r="AO204" s="16"/>
      <c r="AP204" s="16"/>
      <c r="AQ204" s="16"/>
      <c r="AR204" s="28">
        <f>AVERAGE(AR202)</f>
        <v>13</v>
      </c>
      <c r="AS204" s="28"/>
      <c r="AT204" s="16"/>
      <c r="AU204" s="16"/>
      <c r="AV204" s="16"/>
      <c r="AW204" s="16"/>
      <c r="AX204" s="16"/>
      <c r="AY204" s="28">
        <f>AVERAGE(AY202)</f>
        <v>1</v>
      </c>
      <c r="AZ204" s="28"/>
      <c r="BA204" s="16"/>
      <c r="BB204" s="16"/>
      <c r="BC204" s="16"/>
      <c r="BD204" s="16"/>
      <c r="BE204" s="16"/>
      <c r="BF204" s="28">
        <f>AVERAGE(BF202)</f>
        <v>0</v>
      </c>
      <c r="BG204" s="28"/>
    </row>
    <row r="205" spans="1:59" x14ac:dyDescent="0.35">
      <c r="A205" s="24" t="s">
        <v>26</v>
      </c>
      <c r="D205" s="16"/>
      <c r="E205" s="16"/>
      <c r="F205" s="16"/>
      <c r="G205" s="16"/>
      <c r="H205" s="16"/>
      <c r="I205" s="28" t="e">
        <f>1/3*(SUM(J201:J203))</f>
        <v>#DIV/0!</v>
      </c>
      <c r="J205" s="28"/>
      <c r="K205" s="16"/>
      <c r="L205" s="16"/>
      <c r="M205" s="16"/>
      <c r="N205" s="16"/>
      <c r="O205" s="16"/>
      <c r="P205" s="28" t="e">
        <f>SUM(Q201:Q203)</f>
        <v>#DIV/0!</v>
      </c>
      <c r="Q205" s="28"/>
      <c r="R205" s="16"/>
      <c r="S205" s="16"/>
      <c r="T205" s="16"/>
      <c r="U205" s="16"/>
      <c r="V205" s="16"/>
      <c r="W205" s="28" t="e">
        <f>SUM(X201:X203)</f>
        <v>#DIV/0!</v>
      </c>
      <c r="X205" s="28"/>
      <c r="Y205" s="16"/>
      <c r="Z205" s="16"/>
      <c r="AA205" s="16"/>
      <c r="AB205" s="16"/>
      <c r="AC205" s="16"/>
      <c r="AD205" s="28" t="e">
        <f>SUM(AE201:AE203)</f>
        <v>#DIV/0!</v>
      </c>
      <c r="AE205" s="28"/>
      <c r="AF205" s="16"/>
      <c r="AG205" s="16"/>
      <c r="AH205" s="16"/>
      <c r="AI205" s="16"/>
      <c r="AJ205" s="16"/>
      <c r="AK205" s="28">
        <f>SUM(AL202)</f>
        <v>24.933912649241389</v>
      </c>
      <c r="AL205" s="28"/>
      <c r="AM205" s="16"/>
      <c r="AN205" s="16"/>
      <c r="AO205" s="16"/>
      <c r="AP205" s="16"/>
      <c r="AQ205" s="16"/>
      <c r="AR205" s="28">
        <f>SUM(AS202)</f>
        <v>1</v>
      </c>
      <c r="AS205" s="28"/>
      <c r="AT205" s="16"/>
      <c r="AU205" s="16"/>
      <c r="AV205" s="16"/>
      <c r="AW205" s="16"/>
      <c r="AX205" s="16"/>
      <c r="AY205" s="28">
        <f>SUM(AZ202)</f>
        <v>1</v>
      </c>
      <c r="AZ205" s="28"/>
      <c r="BA205" s="16"/>
      <c r="BB205" s="16"/>
      <c r="BC205" s="16"/>
      <c r="BD205" s="16"/>
      <c r="BE205" s="16"/>
      <c r="BF205" s="28">
        <f>SUM(BG202)</f>
        <v>0</v>
      </c>
      <c r="BG205" s="28"/>
    </row>
    <row r="206" spans="1:59" x14ac:dyDescent="0.35">
      <c r="A206" s="21" t="s">
        <v>13</v>
      </c>
      <c r="B206" s="22">
        <v>1</v>
      </c>
      <c r="D206" s="16" t="s">
        <v>23</v>
      </c>
      <c r="E206" s="16" t="s">
        <v>23</v>
      </c>
      <c r="F206" s="16" t="s">
        <v>23</v>
      </c>
      <c r="G206" s="16" t="s">
        <v>23</v>
      </c>
      <c r="H206" s="16" t="s">
        <v>23</v>
      </c>
      <c r="I206" s="3" t="e">
        <f t="shared" ref="I206:I208" si="535">AVERAGE(D206:H206)</f>
        <v>#DIV/0!</v>
      </c>
      <c r="J206" s="3" t="e">
        <f>STDEV(D206:H206)</f>
        <v>#DIV/0!</v>
      </c>
      <c r="K206" s="16" t="s">
        <v>23</v>
      </c>
      <c r="L206" s="16" t="s">
        <v>23</v>
      </c>
      <c r="M206" s="16" t="s">
        <v>23</v>
      </c>
      <c r="N206" s="16" t="s">
        <v>23</v>
      </c>
      <c r="O206" s="16" t="s">
        <v>23</v>
      </c>
      <c r="P206" s="3" t="e">
        <f t="shared" ref="P206:P208" si="536">AVERAGE(K206:O206)</f>
        <v>#DIV/0!</v>
      </c>
      <c r="Q206" s="3" t="e">
        <f>STDEV(K206:O206)</f>
        <v>#DIV/0!</v>
      </c>
      <c r="R206" s="16" t="s">
        <v>23</v>
      </c>
      <c r="S206" s="16" t="s">
        <v>23</v>
      </c>
      <c r="T206" s="16" t="s">
        <v>23</v>
      </c>
      <c r="U206" s="16" t="s">
        <v>23</v>
      </c>
      <c r="V206" s="16" t="s">
        <v>23</v>
      </c>
      <c r="W206" s="3" t="e">
        <f t="shared" ref="W206:W208" si="537">AVERAGE(R206:V206)</f>
        <v>#DIV/0!</v>
      </c>
      <c r="X206" s="3" t="e">
        <f>STDEV(R206:V206)</f>
        <v>#DIV/0!</v>
      </c>
      <c r="Y206" s="16" t="s">
        <v>23</v>
      </c>
      <c r="Z206" s="16" t="s">
        <v>23</v>
      </c>
      <c r="AA206" s="16" t="s">
        <v>23</v>
      </c>
      <c r="AB206" s="16" t="s">
        <v>23</v>
      </c>
      <c r="AC206" s="16" t="s">
        <v>23</v>
      </c>
      <c r="AD206" s="3" t="e">
        <f t="shared" ref="AD206:AD207" si="538">AVERAGE(Y206:AC206)</f>
        <v>#DIV/0!</v>
      </c>
      <c r="AE206" s="3" t="e">
        <f>STDEV(Y206:AC206)</f>
        <v>#DIV/0!</v>
      </c>
      <c r="AF206" s="16">
        <v>55</v>
      </c>
      <c r="AG206" s="16" t="s">
        <v>23</v>
      </c>
      <c r="AH206" s="16" t="s">
        <v>23</v>
      </c>
      <c r="AI206" s="16" t="s">
        <v>23</v>
      </c>
      <c r="AJ206" s="16" t="s">
        <v>23</v>
      </c>
      <c r="AK206" s="3">
        <f t="shared" ref="AK206:AK207" si="539">AVERAGE(AF206:AJ206)</f>
        <v>55</v>
      </c>
      <c r="AL206" s="3" t="e">
        <f>STDEV(AF206:AJ206)</f>
        <v>#DIV/0!</v>
      </c>
      <c r="AM206" s="16">
        <v>0</v>
      </c>
      <c r="AN206" s="16" t="s">
        <v>33</v>
      </c>
      <c r="AO206" s="16" t="s">
        <v>23</v>
      </c>
      <c r="AP206" s="16" t="s">
        <v>23</v>
      </c>
      <c r="AQ206" s="16">
        <v>1</v>
      </c>
      <c r="AR206" s="3">
        <f t="shared" ref="AR206:AR207" si="540">AVERAGE(AM206:AQ206)</f>
        <v>0.5</v>
      </c>
      <c r="AS206" s="3">
        <f>STDEV(AM206:AQ206)</f>
        <v>0.70710678118654757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3">
        <f t="shared" ref="AY206:AY207" si="541">AVERAGE(AT206:AX206)</f>
        <v>0</v>
      </c>
      <c r="AZ206" s="3">
        <f>STDEV(AT206:AX206)</f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3">
        <f t="shared" ref="BF206:BF207" si="542">AVERAGE(BA206:BE206)</f>
        <v>0</v>
      </c>
      <c r="BG206" s="3">
        <f>STDEV(BA206:BE206)</f>
        <v>0</v>
      </c>
    </row>
    <row r="207" spans="1:59" x14ac:dyDescent="0.35">
      <c r="A207" s="21" t="s">
        <v>15</v>
      </c>
      <c r="B207" s="22">
        <v>2</v>
      </c>
      <c r="D207" s="16" t="s">
        <v>23</v>
      </c>
      <c r="E207" s="16" t="s">
        <v>23</v>
      </c>
      <c r="F207" s="16" t="s">
        <v>23</v>
      </c>
      <c r="G207" s="16" t="s">
        <v>23</v>
      </c>
      <c r="H207" s="16" t="s">
        <v>23</v>
      </c>
      <c r="I207" s="3" t="e">
        <f t="shared" si="535"/>
        <v>#DIV/0!</v>
      </c>
      <c r="J207" s="3" t="e">
        <f t="shared" ref="J207:J208" si="543">STDEV(D207:H207)</f>
        <v>#DIV/0!</v>
      </c>
      <c r="K207" s="16" t="s">
        <v>23</v>
      </c>
      <c r="L207" s="16" t="s">
        <v>23</v>
      </c>
      <c r="M207" s="16" t="s">
        <v>23</v>
      </c>
      <c r="N207" s="16" t="s">
        <v>23</v>
      </c>
      <c r="O207" s="16" t="s">
        <v>23</v>
      </c>
      <c r="P207" s="3" t="e">
        <f t="shared" si="536"/>
        <v>#DIV/0!</v>
      </c>
      <c r="Q207" s="3" t="e">
        <f t="shared" ref="Q207:Q208" si="544">STDEV(K207:O207)</f>
        <v>#DIV/0!</v>
      </c>
      <c r="R207" s="16" t="s">
        <v>23</v>
      </c>
      <c r="S207" s="16" t="s">
        <v>23</v>
      </c>
      <c r="T207" s="16" t="s">
        <v>23</v>
      </c>
      <c r="U207" s="16" t="s">
        <v>23</v>
      </c>
      <c r="V207" s="16" t="s">
        <v>23</v>
      </c>
      <c r="W207" s="3" t="e">
        <f t="shared" si="537"/>
        <v>#DIV/0!</v>
      </c>
      <c r="X207" s="3" t="e">
        <f t="shared" ref="X207:X208" si="545">STDEV(R207:V207)</f>
        <v>#DIV/0!</v>
      </c>
      <c r="Y207" s="16" t="s">
        <v>23</v>
      </c>
      <c r="Z207" s="16" t="s">
        <v>23</v>
      </c>
      <c r="AA207" s="16" t="s">
        <v>23</v>
      </c>
      <c r="AB207" s="16" t="s">
        <v>23</v>
      </c>
      <c r="AC207" s="16" t="s">
        <v>23</v>
      </c>
      <c r="AD207" s="3" t="e">
        <f t="shared" si="538"/>
        <v>#DIV/0!</v>
      </c>
      <c r="AE207" s="3" t="e">
        <f t="shared" ref="AE207:AE208" si="546">STDEV(Y207:AC207)</f>
        <v>#DIV/0!</v>
      </c>
      <c r="AF207" s="16">
        <v>8</v>
      </c>
      <c r="AG207" s="16">
        <v>19</v>
      </c>
      <c r="AH207" s="16" t="s">
        <v>23</v>
      </c>
      <c r="AI207" s="16" t="s">
        <v>23</v>
      </c>
      <c r="AJ207" s="16">
        <v>15</v>
      </c>
      <c r="AK207" s="3">
        <f t="shared" si="539"/>
        <v>14</v>
      </c>
      <c r="AL207" s="3">
        <f t="shared" ref="AL207:AL208" si="547">STDEV(AF207:AJ207)</f>
        <v>5.5677643628300215</v>
      </c>
      <c r="AM207" s="16">
        <v>2</v>
      </c>
      <c r="AN207" s="16" t="s">
        <v>33</v>
      </c>
      <c r="AO207" s="16" t="s">
        <v>23</v>
      </c>
      <c r="AP207" s="16" t="s">
        <v>23</v>
      </c>
      <c r="AQ207" s="16">
        <v>3</v>
      </c>
      <c r="AR207" s="3">
        <f t="shared" si="540"/>
        <v>2.5</v>
      </c>
      <c r="AS207" s="3">
        <f t="shared" ref="AS207:AS208" si="548">STDEV(AM207:AQ207)</f>
        <v>0.70710678118654757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3">
        <f t="shared" si="541"/>
        <v>0</v>
      </c>
      <c r="AZ207" s="3">
        <f t="shared" ref="AZ207:AZ208" si="549">STDEV(AT207:AX207)</f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3">
        <f t="shared" si="542"/>
        <v>0</v>
      </c>
      <c r="BG207" s="3">
        <f t="shared" ref="BG207:BG208" si="550">STDEV(BA207:BE207)</f>
        <v>0</v>
      </c>
    </row>
    <row r="208" spans="1:59" x14ac:dyDescent="0.35">
      <c r="B208" s="22">
        <v>3</v>
      </c>
      <c r="D208" s="16" t="s">
        <v>23</v>
      </c>
      <c r="E208" s="16" t="s">
        <v>23</v>
      </c>
      <c r="F208" s="16" t="s">
        <v>23</v>
      </c>
      <c r="G208" s="16" t="s">
        <v>23</v>
      </c>
      <c r="H208" s="16" t="s">
        <v>23</v>
      </c>
      <c r="I208" s="3" t="e">
        <f t="shared" si="535"/>
        <v>#DIV/0!</v>
      </c>
      <c r="J208" s="3" t="e">
        <f t="shared" si="543"/>
        <v>#DIV/0!</v>
      </c>
      <c r="K208" s="16" t="s">
        <v>23</v>
      </c>
      <c r="L208" s="16" t="s">
        <v>23</v>
      </c>
      <c r="M208" s="16" t="s">
        <v>23</v>
      </c>
      <c r="N208" s="16" t="s">
        <v>23</v>
      </c>
      <c r="O208" s="16" t="s">
        <v>23</v>
      </c>
      <c r="P208" s="3" t="e">
        <f t="shared" si="536"/>
        <v>#DIV/0!</v>
      </c>
      <c r="Q208" s="3" t="e">
        <f t="shared" si="544"/>
        <v>#DIV/0!</v>
      </c>
      <c r="R208" s="16" t="s">
        <v>23</v>
      </c>
      <c r="S208" s="16" t="s">
        <v>23</v>
      </c>
      <c r="T208" s="16" t="s">
        <v>23</v>
      </c>
      <c r="U208" s="16" t="s">
        <v>23</v>
      </c>
      <c r="V208" s="16" t="s">
        <v>23</v>
      </c>
      <c r="W208" s="3" t="e">
        <f t="shared" si="537"/>
        <v>#DIV/0!</v>
      </c>
      <c r="X208" s="3" t="e">
        <f t="shared" si="545"/>
        <v>#DIV/0!</v>
      </c>
      <c r="Y208" s="16" t="s">
        <v>23</v>
      </c>
      <c r="Z208" s="16" t="s">
        <v>23</v>
      </c>
      <c r="AA208" s="16" t="s">
        <v>23</v>
      </c>
      <c r="AB208" s="16" t="s">
        <v>23</v>
      </c>
      <c r="AC208" s="16" t="s">
        <v>23</v>
      </c>
      <c r="AD208" s="3" t="e">
        <f>AVERAGE(Y208:AC208)</f>
        <v>#DIV/0!</v>
      </c>
      <c r="AE208" s="3" t="e">
        <f t="shared" si="546"/>
        <v>#DIV/0!</v>
      </c>
      <c r="AF208" s="16">
        <v>25</v>
      </c>
      <c r="AG208" s="16">
        <v>12</v>
      </c>
      <c r="AH208" s="16" t="s">
        <v>23</v>
      </c>
      <c r="AI208" s="16" t="s">
        <v>23</v>
      </c>
      <c r="AJ208" s="16" t="s">
        <v>23</v>
      </c>
      <c r="AK208" s="3">
        <f>AVERAGE(AF208:AJ208)</f>
        <v>18.5</v>
      </c>
      <c r="AL208" s="3">
        <f t="shared" si="547"/>
        <v>9.1923881554251174</v>
      </c>
      <c r="AM208" s="16">
        <v>1</v>
      </c>
      <c r="AN208" s="16" t="s">
        <v>33</v>
      </c>
      <c r="AO208" s="16" t="s">
        <v>23</v>
      </c>
      <c r="AP208" s="16" t="s">
        <v>23</v>
      </c>
      <c r="AQ208" s="16" t="s">
        <v>23</v>
      </c>
      <c r="AR208" s="3">
        <f>AVERAGE(AM208:AQ208)</f>
        <v>1</v>
      </c>
      <c r="AS208" s="3" t="e">
        <f t="shared" si="548"/>
        <v>#DIV/0!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3">
        <f>AVERAGE(AT208:AX208)</f>
        <v>0</v>
      </c>
      <c r="AZ208" s="3">
        <f t="shared" si="549"/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3">
        <f>AVERAGE(BA208:BE208)</f>
        <v>0</v>
      </c>
      <c r="BG208" s="3">
        <f t="shared" si="550"/>
        <v>0</v>
      </c>
    </row>
    <row r="209" spans="1:59" x14ac:dyDescent="0.35">
      <c r="A209" s="24" t="s">
        <v>25</v>
      </c>
      <c r="D209" s="16"/>
      <c r="E209" s="16"/>
      <c r="F209" s="16"/>
      <c r="G209" s="16"/>
      <c r="H209" s="16"/>
      <c r="I209" s="28" t="e">
        <f>AVERAGE(I206:I208)</f>
        <v>#DIV/0!</v>
      </c>
      <c r="J209" s="28"/>
      <c r="K209" s="16"/>
      <c r="L209" s="16"/>
      <c r="M209" s="16"/>
      <c r="N209" s="16"/>
      <c r="O209" s="16"/>
      <c r="P209" s="28" t="e">
        <f>AVERAGE(P206:P208)</f>
        <v>#DIV/0!</v>
      </c>
      <c r="Q209" s="28"/>
      <c r="R209" s="16"/>
      <c r="S209" s="16"/>
      <c r="T209" s="16"/>
      <c r="U209" s="16"/>
      <c r="V209" s="16"/>
      <c r="W209" s="28" t="e">
        <f>AVERAGE(W206:W208)</f>
        <v>#DIV/0!</v>
      </c>
      <c r="X209" s="28"/>
      <c r="Y209" s="16"/>
      <c r="Z209" s="16"/>
      <c r="AA209" s="16"/>
      <c r="AB209" s="16"/>
      <c r="AC209" s="16"/>
      <c r="AD209" s="28" t="e">
        <f>AVERAGE(AD206:AD208)</f>
        <v>#DIV/0!</v>
      </c>
      <c r="AE209" s="28"/>
      <c r="AF209" s="16"/>
      <c r="AG209" s="16"/>
      <c r="AH209" s="16"/>
      <c r="AI209" s="16"/>
      <c r="AJ209" s="16"/>
      <c r="AK209" s="28">
        <f>AVERAGE(AK206:AK208)</f>
        <v>29.166666666666668</v>
      </c>
      <c r="AL209" s="28"/>
      <c r="AM209" s="16"/>
      <c r="AN209" s="16"/>
      <c r="AO209" s="16"/>
      <c r="AP209" s="16"/>
      <c r="AQ209" s="16"/>
      <c r="AR209" s="28">
        <f>AVERAGE(AR206:AR208)</f>
        <v>1.3333333333333333</v>
      </c>
      <c r="AS209" s="28"/>
      <c r="AT209" s="16"/>
      <c r="AU209" s="16"/>
      <c r="AV209" s="16"/>
      <c r="AW209" s="16"/>
      <c r="AX209" s="16"/>
      <c r="AY209" s="28">
        <f>AVERAGE(AY206:AY208)</f>
        <v>0</v>
      </c>
      <c r="AZ209" s="28"/>
      <c r="BA209" s="16"/>
      <c r="BB209" s="16"/>
      <c r="BC209" s="16"/>
      <c r="BD209" s="16"/>
      <c r="BE209" s="16"/>
      <c r="BF209" s="28">
        <f>AVERAGE(BF206:BF208)</f>
        <v>0</v>
      </c>
      <c r="BG209" s="28"/>
    </row>
    <row r="210" spans="1:59" x14ac:dyDescent="0.35">
      <c r="A210" s="24" t="s">
        <v>26</v>
      </c>
      <c r="D210" s="16"/>
      <c r="E210" s="16"/>
      <c r="F210" s="16"/>
      <c r="G210" s="16"/>
      <c r="H210" s="16"/>
      <c r="I210" s="28" t="e">
        <f>1/3*(SUM(J206:J208))</f>
        <v>#DIV/0!</v>
      </c>
      <c r="J210" s="28"/>
      <c r="K210" s="16"/>
      <c r="L210" s="16"/>
      <c r="M210" s="16"/>
      <c r="N210" s="16"/>
      <c r="O210" s="16"/>
      <c r="P210" s="28" t="e">
        <f>SUM(Q206:Q208)</f>
        <v>#DIV/0!</v>
      </c>
      <c r="Q210" s="28"/>
      <c r="R210" s="16"/>
      <c r="S210" s="16"/>
      <c r="T210" s="16"/>
      <c r="U210" s="16"/>
      <c r="V210" s="16"/>
      <c r="W210" s="28" t="e">
        <f>SUM(X206:X208)</f>
        <v>#DIV/0!</v>
      </c>
      <c r="X210" s="28"/>
      <c r="Y210" s="16"/>
      <c r="Z210" s="16"/>
      <c r="AA210" s="16"/>
      <c r="AB210" s="16"/>
      <c r="AC210" s="16"/>
      <c r="AD210" s="28" t="e">
        <f>SUM(AE206:AE208)</f>
        <v>#DIV/0!</v>
      </c>
      <c r="AE210" s="28"/>
      <c r="AF210" s="16"/>
      <c r="AG210" s="16"/>
      <c r="AH210" s="16"/>
      <c r="AI210" s="16"/>
      <c r="AJ210" s="16"/>
      <c r="AK210" s="28" t="e">
        <f>SUM(AL206:AL208)</f>
        <v>#DIV/0!</v>
      </c>
      <c r="AL210" s="28"/>
      <c r="AM210" s="16"/>
      <c r="AN210" s="16"/>
      <c r="AO210" s="16"/>
      <c r="AP210" s="16"/>
      <c r="AQ210" s="16"/>
      <c r="AR210" s="28">
        <f>SUM(AS206:AS207)</f>
        <v>1.4142135623730951</v>
      </c>
      <c r="AS210" s="28"/>
      <c r="AT210" s="16"/>
      <c r="AU210" s="16"/>
      <c r="AV210" s="16"/>
      <c r="AW210" s="16"/>
      <c r="AX210" s="16"/>
      <c r="AY210" s="28">
        <f>SUM(AZ206:AZ207)</f>
        <v>0</v>
      </c>
      <c r="AZ210" s="28"/>
      <c r="BA210" s="16"/>
      <c r="BB210" s="16"/>
      <c r="BC210" s="16"/>
      <c r="BD210" s="16"/>
      <c r="BE210" s="16"/>
      <c r="BF210" s="28">
        <f>SUM(BG206:BG208)</f>
        <v>0</v>
      </c>
      <c r="BG210" s="28"/>
    </row>
    <row r="211" spans="1:59" x14ac:dyDescent="0.35">
      <c r="A211" s="21" t="s">
        <v>16</v>
      </c>
      <c r="B211" s="22">
        <v>1</v>
      </c>
      <c r="D211" s="16" t="s">
        <v>23</v>
      </c>
      <c r="E211" s="16" t="s">
        <v>23</v>
      </c>
      <c r="F211" s="16" t="s">
        <v>23</v>
      </c>
      <c r="G211" s="16" t="s">
        <v>23</v>
      </c>
      <c r="H211" s="16" t="s">
        <v>23</v>
      </c>
      <c r="I211" s="3" t="e">
        <f t="shared" ref="I211:I213" si="551">AVERAGE(D211:H211)</f>
        <v>#DIV/0!</v>
      </c>
      <c r="J211" s="3" t="e">
        <f>STDEV(D211:H211)</f>
        <v>#DIV/0!</v>
      </c>
      <c r="K211" s="16" t="s">
        <v>23</v>
      </c>
      <c r="L211" s="16" t="s">
        <v>23</v>
      </c>
      <c r="M211" s="16" t="s">
        <v>23</v>
      </c>
      <c r="N211" s="16" t="s">
        <v>23</v>
      </c>
      <c r="O211" s="16" t="s">
        <v>23</v>
      </c>
      <c r="P211" s="3" t="e">
        <f t="shared" ref="P211:P213" si="552">AVERAGE(K211:O211)</f>
        <v>#DIV/0!</v>
      </c>
      <c r="Q211" s="3" t="e">
        <f>STDEV(K211:O211)</f>
        <v>#DIV/0!</v>
      </c>
      <c r="R211" s="16" t="s">
        <v>23</v>
      </c>
      <c r="S211" s="16" t="s">
        <v>23</v>
      </c>
      <c r="T211" s="16" t="s">
        <v>23</v>
      </c>
      <c r="U211" s="16" t="s">
        <v>23</v>
      </c>
      <c r="V211" s="16" t="s">
        <v>23</v>
      </c>
      <c r="W211" s="3" t="e">
        <f t="shared" ref="W211:W213" si="553">AVERAGE(R211:V211)</f>
        <v>#DIV/0!</v>
      </c>
      <c r="X211" s="3" t="e">
        <f>STDEV(R211:V211)</f>
        <v>#DIV/0!</v>
      </c>
      <c r="Y211" s="16">
        <v>127</v>
      </c>
      <c r="Z211" s="16">
        <v>136</v>
      </c>
      <c r="AA211" s="16">
        <v>136</v>
      </c>
      <c r="AB211" s="16">
        <v>134</v>
      </c>
      <c r="AC211" s="16">
        <v>130</v>
      </c>
      <c r="AD211" s="3">
        <f t="shared" ref="AD211:AD213" si="554">AVERAGE(Y211:AC211)</f>
        <v>132.6</v>
      </c>
      <c r="AE211" s="3">
        <f>STDEV(Y211:AC211)</f>
        <v>3.9749213828703578</v>
      </c>
      <c r="AF211" s="16">
        <v>19</v>
      </c>
      <c r="AG211" s="16" t="s">
        <v>23</v>
      </c>
      <c r="AH211" s="16" t="s">
        <v>23</v>
      </c>
      <c r="AI211" s="16" t="s">
        <v>23</v>
      </c>
      <c r="AJ211" s="16">
        <v>18</v>
      </c>
      <c r="AK211" s="3">
        <f>AVERAGE(AF211:AJ211)</f>
        <v>18.5</v>
      </c>
      <c r="AL211" s="3">
        <f>STDEV(AF211:AJ211)</f>
        <v>0.70710678118654757</v>
      </c>
      <c r="AM211" s="16">
        <v>5</v>
      </c>
      <c r="AN211" s="16" t="s">
        <v>33</v>
      </c>
      <c r="AO211" s="16" t="s">
        <v>23</v>
      </c>
      <c r="AP211" s="16" t="s">
        <v>23</v>
      </c>
      <c r="AQ211" s="16">
        <v>0</v>
      </c>
      <c r="AR211" s="3">
        <f t="shared" ref="AR211:AR213" si="555">AVERAGE(AM211:AQ211)</f>
        <v>2.5</v>
      </c>
      <c r="AS211" s="3">
        <f>STDEV(AM211:AQ211)</f>
        <v>3.5355339059327378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3">
        <f t="shared" ref="AY211:AY213" si="556">AVERAGE(AT211:AX211)</f>
        <v>0</v>
      </c>
      <c r="AZ211" s="3">
        <f>STDEV(AT211:AX211)</f>
        <v>0</v>
      </c>
      <c r="BA211" s="16">
        <v>1</v>
      </c>
      <c r="BB211" s="16">
        <v>0</v>
      </c>
      <c r="BC211" s="16">
        <v>0</v>
      </c>
      <c r="BD211" s="16">
        <v>0</v>
      </c>
      <c r="BE211" s="16">
        <v>0</v>
      </c>
      <c r="BF211" s="3">
        <f t="shared" ref="BF211:BF213" si="557">AVERAGE(BA211:BE211)</f>
        <v>0.2</v>
      </c>
      <c r="BG211" s="3">
        <f>STDEV(BA211:BE211)</f>
        <v>0.44721359549995793</v>
      </c>
    </row>
    <row r="212" spans="1:59" x14ac:dyDescent="0.35">
      <c r="B212" s="22">
        <v>2</v>
      </c>
      <c r="D212" s="16" t="s">
        <v>23</v>
      </c>
      <c r="E212" s="16" t="s">
        <v>23</v>
      </c>
      <c r="F212" s="16" t="s">
        <v>23</v>
      </c>
      <c r="G212" s="16" t="s">
        <v>23</v>
      </c>
      <c r="H212" s="16" t="s">
        <v>23</v>
      </c>
      <c r="I212" s="3" t="e">
        <f t="shared" si="551"/>
        <v>#DIV/0!</v>
      </c>
      <c r="J212" s="3" t="e">
        <f t="shared" ref="J212:J213" si="558">STDEV(D212:H212)</f>
        <v>#DIV/0!</v>
      </c>
      <c r="K212" s="16" t="s">
        <v>23</v>
      </c>
      <c r="L212" s="16" t="s">
        <v>23</v>
      </c>
      <c r="M212" s="16" t="s">
        <v>23</v>
      </c>
      <c r="N212" s="16" t="s">
        <v>23</v>
      </c>
      <c r="O212" s="16" t="s">
        <v>23</v>
      </c>
      <c r="P212" s="3" t="e">
        <f t="shared" si="552"/>
        <v>#DIV/0!</v>
      </c>
      <c r="Q212" s="3" t="e">
        <f t="shared" ref="Q212:Q213" si="559">STDEV(K212:O212)</f>
        <v>#DIV/0!</v>
      </c>
      <c r="R212" s="16" t="s">
        <v>23</v>
      </c>
      <c r="S212" s="16" t="s">
        <v>23</v>
      </c>
      <c r="T212" s="16" t="s">
        <v>23</v>
      </c>
      <c r="U212" s="16" t="s">
        <v>23</v>
      </c>
      <c r="V212" s="16" t="s">
        <v>23</v>
      </c>
      <c r="W212" s="3" t="e">
        <f t="shared" si="553"/>
        <v>#DIV/0!</v>
      </c>
      <c r="X212" s="3" t="e">
        <f t="shared" ref="X212:X213" si="560">STDEV(R212:V212)</f>
        <v>#DIV/0!</v>
      </c>
      <c r="Y212" s="16" t="s">
        <v>23</v>
      </c>
      <c r="Z212" s="16" t="s">
        <v>23</v>
      </c>
      <c r="AA212" s="16" t="s">
        <v>23</v>
      </c>
      <c r="AB212" s="16" t="s">
        <v>23</v>
      </c>
      <c r="AC212" s="16" t="s">
        <v>23</v>
      </c>
      <c r="AD212" s="3" t="e">
        <f t="shared" si="554"/>
        <v>#DIV/0!</v>
      </c>
      <c r="AE212" s="3" t="e">
        <f t="shared" ref="AE212:AE213" si="561">STDEV(Y212:AC212)</f>
        <v>#DIV/0!</v>
      </c>
      <c r="AF212" s="16">
        <v>15</v>
      </c>
      <c r="AG212" s="16">
        <v>21</v>
      </c>
      <c r="AH212" s="16">
        <v>13</v>
      </c>
      <c r="AI212" s="16">
        <v>21</v>
      </c>
      <c r="AJ212" s="16">
        <v>17</v>
      </c>
      <c r="AK212" s="3">
        <f t="shared" ref="AK212:AK213" si="562">AVERAGE(AF212:AJ212)</f>
        <v>17.399999999999999</v>
      </c>
      <c r="AL212" s="3">
        <f t="shared" ref="AL212:AL213" si="563">STDEV(AF212:AJ212)</f>
        <v>3.5777087639996652</v>
      </c>
      <c r="AM212" s="16">
        <v>0</v>
      </c>
      <c r="AN212" s="16">
        <v>2</v>
      </c>
      <c r="AO212" s="16" t="s">
        <v>23</v>
      </c>
      <c r="AP212" s="16" t="s">
        <v>23</v>
      </c>
      <c r="AQ212" s="16">
        <v>0</v>
      </c>
      <c r="AR212" s="3">
        <f t="shared" si="555"/>
        <v>0.66666666666666663</v>
      </c>
      <c r="AS212" s="3">
        <f t="shared" ref="AS212:AS213" si="564">STDEV(AM212:AQ212)</f>
        <v>1.1547005383792517</v>
      </c>
      <c r="AT212" s="16">
        <v>1</v>
      </c>
      <c r="AU212" s="16">
        <v>0</v>
      </c>
      <c r="AV212" s="16">
        <v>0</v>
      </c>
      <c r="AW212" s="16">
        <v>0</v>
      </c>
      <c r="AX212" s="16">
        <v>0</v>
      </c>
      <c r="AY212" s="3">
        <f t="shared" si="556"/>
        <v>0.2</v>
      </c>
      <c r="AZ212" s="3">
        <f t="shared" ref="AZ212:AZ213" si="565">STDEV(AT212:AX212)</f>
        <v>0.44721359549995793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3">
        <f t="shared" si="557"/>
        <v>0</v>
      </c>
      <c r="BG212" s="3">
        <f t="shared" ref="BG212:BG213" si="566">STDEV(BA212:BE212)</f>
        <v>0</v>
      </c>
    </row>
    <row r="213" spans="1:59" x14ac:dyDescent="0.35">
      <c r="B213" s="22">
        <v>3</v>
      </c>
      <c r="D213" s="16" t="s">
        <v>23</v>
      </c>
      <c r="E213" s="16" t="s">
        <v>23</v>
      </c>
      <c r="F213" s="16" t="s">
        <v>23</v>
      </c>
      <c r="G213" s="16" t="s">
        <v>23</v>
      </c>
      <c r="H213" s="16" t="s">
        <v>23</v>
      </c>
      <c r="I213" s="3" t="e">
        <f t="shared" si="551"/>
        <v>#DIV/0!</v>
      </c>
      <c r="J213" s="3" t="e">
        <f t="shared" si="558"/>
        <v>#DIV/0!</v>
      </c>
      <c r="K213" s="16" t="s">
        <v>23</v>
      </c>
      <c r="L213" s="16" t="s">
        <v>23</v>
      </c>
      <c r="M213" s="16" t="s">
        <v>23</v>
      </c>
      <c r="N213" s="16" t="s">
        <v>23</v>
      </c>
      <c r="O213" s="16" t="s">
        <v>23</v>
      </c>
      <c r="P213" s="3" t="e">
        <f t="shared" si="552"/>
        <v>#DIV/0!</v>
      </c>
      <c r="Q213" s="3" t="e">
        <f t="shared" si="559"/>
        <v>#DIV/0!</v>
      </c>
      <c r="R213" s="16" t="s">
        <v>23</v>
      </c>
      <c r="S213" s="16" t="s">
        <v>23</v>
      </c>
      <c r="T213" s="16" t="s">
        <v>23</v>
      </c>
      <c r="U213" s="16" t="s">
        <v>23</v>
      </c>
      <c r="V213" s="16" t="s">
        <v>23</v>
      </c>
      <c r="W213" s="3" t="e">
        <f t="shared" si="553"/>
        <v>#DIV/0!</v>
      </c>
      <c r="X213" s="3" t="e">
        <f t="shared" si="560"/>
        <v>#DIV/0!</v>
      </c>
      <c r="Y213" s="16">
        <v>110</v>
      </c>
      <c r="Z213" s="16">
        <v>157</v>
      </c>
      <c r="AA213" s="16" t="s">
        <v>23</v>
      </c>
      <c r="AB213" s="16">
        <v>138</v>
      </c>
      <c r="AC213" s="16">
        <v>86</v>
      </c>
      <c r="AD213" s="3">
        <f t="shared" si="554"/>
        <v>122.75</v>
      </c>
      <c r="AE213" s="3">
        <f t="shared" si="561"/>
        <v>31.191612120354836</v>
      </c>
      <c r="AF213" s="16">
        <v>9</v>
      </c>
      <c r="AG213" s="16">
        <v>6</v>
      </c>
      <c r="AH213" s="16">
        <v>11</v>
      </c>
      <c r="AI213" s="16" t="s">
        <v>23</v>
      </c>
      <c r="AJ213" s="16" t="s">
        <v>23</v>
      </c>
      <c r="AK213" s="3">
        <f t="shared" si="562"/>
        <v>8.6666666666666661</v>
      </c>
      <c r="AL213" s="3">
        <f t="shared" si="563"/>
        <v>2.5166114784235822</v>
      </c>
      <c r="AM213" s="16">
        <v>2</v>
      </c>
      <c r="AN213" s="16">
        <v>0</v>
      </c>
      <c r="AO213" s="16">
        <v>2</v>
      </c>
      <c r="AP213" s="16">
        <v>0</v>
      </c>
      <c r="AQ213" s="16">
        <v>0</v>
      </c>
      <c r="AR213" s="3">
        <f t="shared" si="555"/>
        <v>0.8</v>
      </c>
      <c r="AS213" s="3">
        <f t="shared" si="564"/>
        <v>1.0954451150103321</v>
      </c>
      <c r="AT213" s="16">
        <v>0</v>
      </c>
      <c r="AU213" s="16">
        <v>2</v>
      </c>
      <c r="AV213" s="16">
        <v>0</v>
      </c>
      <c r="AW213" s="16">
        <v>0</v>
      </c>
      <c r="AX213" s="16">
        <v>0</v>
      </c>
      <c r="AY213" s="3">
        <f t="shared" si="556"/>
        <v>0.4</v>
      </c>
      <c r="AZ213" s="3">
        <f t="shared" si="565"/>
        <v>0.89442719099991586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3">
        <f t="shared" si="557"/>
        <v>0</v>
      </c>
      <c r="BG213" s="3">
        <f t="shared" si="566"/>
        <v>0</v>
      </c>
    </row>
    <row r="214" spans="1:59" x14ac:dyDescent="0.35">
      <c r="A214" s="24" t="s">
        <v>25</v>
      </c>
      <c r="D214" s="16"/>
      <c r="E214" s="16"/>
      <c r="F214" s="16"/>
      <c r="G214" s="16"/>
      <c r="H214" s="16"/>
      <c r="I214" s="28" t="e">
        <f>AVERAGE(I211:I213)</f>
        <v>#DIV/0!</v>
      </c>
      <c r="J214" s="28"/>
      <c r="K214" s="16"/>
      <c r="L214" s="16"/>
      <c r="M214" s="16"/>
      <c r="N214" s="16"/>
      <c r="O214" s="16"/>
      <c r="P214" s="28" t="e">
        <f>AVERAGE(P211:P213)</f>
        <v>#DIV/0!</v>
      </c>
      <c r="Q214" s="28"/>
      <c r="R214" s="16"/>
      <c r="S214" s="16"/>
      <c r="T214" s="16"/>
      <c r="U214" s="16"/>
      <c r="V214" s="16"/>
      <c r="W214" s="28" t="e">
        <f>AVERAGE(W211:W213)</f>
        <v>#DIV/0!</v>
      </c>
      <c r="X214" s="28"/>
      <c r="Y214" s="16"/>
      <c r="Z214" s="16"/>
      <c r="AA214" s="16"/>
      <c r="AB214" s="16"/>
      <c r="AC214" s="16"/>
      <c r="AD214" s="28">
        <f>AVERAGE(AD211,AD213)</f>
        <v>127.675</v>
      </c>
      <c r="AE214" s="28"/>
      <c r="AF214" s="16"/>
      <c r="AG214" s="16"/>
      <c r="AH214" s="16"/>
      <c r="AI214" s="16"/>
      <c r="AJ214" s="16"/>
      <c r="AK214" s="28">
        <f>AVERAGE(AK211:AK213)</f>
        <v>14.855555555555554</v>
      </c>
      <c r="AL214" s="28"/>
      <c r="AM214" s="16"/>
      <c r="AN214" s="16"/>
      <c r="AO214" s="16"/>
      <c r="AP214" s="16"/>
      <c r="AQ214" s="16"/>
      <c r="AR214" s="28">
        <f>AVERAGE(AR211:AR213)</f>
        <v>1.3222222222222222</v>
      </c>
      <c r="AS214" s="28"/>
      <c r="AT214" s="16"/>
      <c r="AU214" s="16"/>
      <c r="AV214" s="16"/>
      <c r="AW214" s="16"/>
      <c r="AX214" s="16"/>
      <c r="AY214" s="28">
        <f>AVERAGE(AY211:AY213)</f>
        <v>0.20000000000000004</v>
      </c>
      <c r="AZ214" s="28"/>
      <c r="BA214" s="16"/>
      <c r="BB214" s="16"/>
      <c r="BC214" s="16"/>
      <c r="BD214" s="16"/>
      <c r="BE214" s="16"/>
      <c r="BF214" s="28">
        <f>AVERAGE(BF211:BF213)</f>
        <v>6.6666666666666666E-2</v>
      </c>
      <c r="BG214" s="28"/>
    </row>
    <row r="215" spans="1:59" x14ac:dyDescent="0.35">
      <c r="A215" s="24" t="s">
        <v>26</v>
      </c>
      <c r="D215" s="16"/>
      <c r="E215" s="16"/>
      <c r="F215" s="16"/>
      <c r="G215" s="16"/>
      <c r="H215" s="16"/>
      <c r="I215" s="28" t="e">
        <f>1/3*(SUM(J211:J213))</f>
        <v>#DIV/0!</v>
      </c>
      <c r="J215" s="28"/>
      <c r="K215" s="16"/>
      <c r="L215" s="16"/>
      <c r="M215" s="16"/>
      <c r="N215" s="16"/>
      <c r="O215" s="16"/>
      <c r="P215" s="28" t="e">
        <f>SUM(Q211:Q213)</f>
        <v>#DIV/0!</v>
      </c>
      <c r="Q215" s="28"/>
      <c r="R215" s="16"/>
      <c r="S215" s="16"/>
      <c r="T215" s="16"/>
      <c r="U215" s="16"/>
      <c r="V215" s="16"/>
      <c r="W215" s="28" t="e">
        <f>SUM(X211:X213)</f>
        <v>#DIV/0!</v>
      </c>
      <c r="X215" s="28"/>
      <c r="Y215" s="16"/>
      <c r="Z215" s="16"/>
      <c r="AA215" s="16"/>
      <c r="AB215" s="16"/>
      <c r="AC215" s="16"/>
      <c r="AD215" s="28">
        <f>SUM(AE211,AE213)</f>
        <v>35.166533503225196</v>
      </c>
      <c r="AE215" s="28"/>
      <c r="AF215" s="16"/>
      <c r="AG215" s="16"/>
      <c r="AH215" s="16"/>
      <c r="AI215" s="16"/>
      <c r="AJ215" s="16"/>
      <c r="AK215" s="28">
        <f>SUM(AL211:AL213)</f>
        <v>6.8014270236097953</v>
      </c>
      <c r="AL215" s="28"/>
      <c r="AM215" s="16"/>
      <c r="AN215" s="16"/>
      <c r="AO215" s="16"/>
      <c r="AP215" s="16"/>
      <c r="AQ215" s="16"/>
      <c r="AR215" s="28">
        <f>SUM(AS211:AS213)</f>
        <v>5.7856795593223218</v>
      </c>
      <c r="AS215" s="28"/>
      <c r="AT215" s="16"/>
      <c r="AU215" s="16"/>
      <c r="AV215" s="16"/>
      <c r="AW215" s="16"/>
      <c r="AX215" s="16"/>
      <c r="AY215" s="28">
        <f>SUM(AZ211:AZ212)</f>
        <v>0.44721359549995793</v>
      </c>
      <c r="AZ215" s="28"/>
      <c r="BA215" s="16"/>
      <c r="BB215" s="16"/>
      <c r="BC215" s="16"/>
      <c r="BD215" s="16"/>
      <c r="BE215" s="16"/>
      <c r="BF215" s="28">
        <f>SUM(BG211:BG213)</f>
        <v>0.44721359549995793</v>
      </c>
      <c r="BG215" s="28"/>
    </row>
    <row r="216" spans="1:59" x14ac:dyDescent="0.35">
      <c r="A216" s="21" t="s">
        <v>14</v>
      </c>
      <c r="B216" s="22">
        <v>1</v>
      </c>
      <c r="D216" s="16" t="s">
        <v>23</v>
      </c>
      <c r="E216" s="16" t="s">
        <v>23</v>
      </c>
      <c r="F216" s="16" t="s">
        <v>23</v>
      </c>
      <c r="G216" s="16" t="s">
        <v>23</v>
      </c>
      <c r="H216" s="16" t="s">
        <v>23</v>
      </c>
      <c r="I216" s="3" t="e">
        <f t="shared" ref="I216:I218" si="567">AVERAGE(D216:H216)</f>
        <v>#DIV/0!</v>
      </c>
      <c r="J216" s="3" t="e">
        <f>STDEV(D216:H216)</f>
        <v>#DIV/0!</v>
      </c>
      <c r="K216" s="16" t="s">
        <v>23</v>
      </c>
      <c r="L216" s="16" t="s">
        <v>23</v>
      </c>
      <c r="M216" s="16" t="s">
        <v>23</v>
      </c>
      <c r="N216" s="16" t="s">
        <v>23</v>
      </c>
      <c r="O216" s="16" t="s">
        <v>23</v>
      </c>
      <c r="P216" s="3" t="e">
        <f t="shared" ref="P216:P218" si="568">AVERAGE(K216:O216)</f>
        <v>#DIV/0!</v>
      </c>
      <c r="Q216" s="3" t="e">
        <f>STDEV(K216:O216)</f>
        <v>#DIV/0!</v>
      </c>
      <c r="R216" s="16" t="s">
        <v>23</v>
      </c>
      <c r="S216" s="16" t="s">
        <v>23</v>
      </c>
      <c r="T216" s="16" t="s">
        <v>23</v>
      </c>
      <c r="U216" s="16" t="s">
        <v>23</v>
      </c>
      <c r="V216" s="16" t="s">
        <v>23</v>
      </c>
      <c r="W216" s="3" t="e">
        <f t="shared" ref="W216:W218" si="569">AVERAGE(R216:V216)</f>
        <v>#DIV/0!</v>
      </c>
      <c r="X216" s="3" t="e">
        <f>STDEV(R216:V216)</f>
        <v>#DIV/0!</v>
      </c>
      <c r="Y216" s="16">
        <v>120</v>
      </c>
      <c r="Z216" s="16">
        <v>142</v>
      </c>
      <c r="AA216" s="16">
        <v>127</v>
      </c>
      <c r="AB216" s="16" t="s">
        <v>23</v>
      </c>
      <c r="AC216" s="16">
        <v>138</v>
      </c>
      <c r="AD216" s="3">
        <f t="shared" ref="AD216:AD218" si="570">AVERAGE(Y216:AC216)</f>
        <v>131.75</v>
      </c>
      <c r="AE216" s="3">
        <f>STDEV(Y216:AC216)</f>
        <v>10.07885575516057</v>
      </c>
      <c r="AF216" s="16">
        <v>26</v>
      </c>
      <c r="AG216" s="16">
        <v>28</v>
      </c>
      <c r="AH216" s="16">
        <v>26</v>
      </c>
      <c r="AI216" s="16">
        <v>26</v>
      </c>
      <c r="AJ216" s="16">
        <v>22</v>
      </c>
      <c r="AK216" s="3">
        <f>AVERAGE(AF216:AJ216)</f>
        <v>25.6</v>
      </c>
      <c r="AL216" s="3">
        <f>STDEV(AF216:AJ216)</f>
        <v>2.1908902300206647</v>
      </c>
      <c r="AM216" s="16">
        <v>1</v>
      </c>
      <c r="AN216" s="16">
        <v>0</v>
      </c>
      <c r="AO216" s="16">
        <v>19</v>
      </c>
      <c r="AP216" s="16">
        <v>0</v>
      </c>
      <c r="AQ216" s="16">
        <v>7</v>
      </c>
      <c r="AR216" s="3">
        <f t="shared" ref="AR216:AR218" si="571">AVERAGE(AM216:AQ216)</f>
        <v>5.4</v>
      </c>
      <c r="AS216" s="3">
        <f>STDEV(AM216:AQ216)</f>
        <v>8.1424811943289122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3">
        <f t="shared" ref="AY216:AY218" si="572">AVERAGE(AT216:AX216)</f>
        <v>0</v>
      </c>
      <c r="AZ216" s="3">
        <f>STDEV(AT216:AX216)</f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3">
        <f t="shared" ref="BF216:BF218" si="573">AVERAGE(BA216:BE216)</f>
        <v>0</v>
      </c>
      <c r="BG216" s="3">
        <f>STDEV(BA216:BE216)</f>
        <v>0</v>
      </c>
    </row>
    <row r="217" spans="1:59" x14ac:dyDescent="0.35">
      <c r="A217" s="21" t="s">
        <v>15</v>
      </c>
      <c r="B217" s="22">
        <v>2</v>
      </c>
      <c r="D217" s="16" t="s">
        <v>23</v>
      </c>
      <c r="E217" s="16" t="s">
        <v>23</v>
      </c>
      <c r="F217" s="16" t="s">
        <v>23</v>
      </c>
      <c r="G217" s="16" t="s">
        <v>23</v>
      </c>
      <c r="H217" s="16" t="s">
        <v>23</v>
      </c>
      <c r="I217" s="3" t="e">
        <f t="shared" si="567"/>
        <v>#DIV/0!</v>
      </c>
      <c r="J217" s="3" t="e">
        <f t="shared" ref="J217:J218" si="574">STDEV(D217:H217)</f>
        <v>#DIV/0!</v>
      </c>
      <c r="K217" s="16" t="s">
        <v>23</v>
      </c>
      <c r="L217" s="16" t="s">
        <v>23</v>
      </c>
      <c r="M217" s="16" t="s">
        <v>23</v>
      </c>
      <c r="N217" s="16" t="s">
        <v>23</v>
      </c>
      <c r="O217" s="16" t="s">
        <v>23</v>
      </c>
      <c r="P217" s="3" t="e">
        <f t="shared" si="568"/>
        <v>#DIV/0!</v>
      </c>
      <c r="Q217" s="3" t="e">
        <f t="shared" ref="Q217:Q218" si="575">STDEV(K217:O217)</f>
        <v>#DIV/0!</v>
      </c>
      <c r="R217" s="16" t="s">
        <v>23</v>
      </c>
      <c r="S217" s="16" t="s">
        <v>23</v>
      </c>
      <c r="T217" s="16" t="s">
        <v>23</v>
      </c>
      <c r="U217" s="16" t="s">
        <v>23</v>
      </c>
      <c r="V217" s="16" t="s">
        <v>23</v>
      </c>
      <c r="W217" s="3" t="e">
        <f t="shared" si="569"/>
        <v>#DIV/0!</v>
      </c>
      <c r="X217" s="3" t="e">
        <f t="shared" ref="X217:X218" si="576">STDEV(R217:V217)</f>
        <v>#DIV/0!</v>
      </c>
      <c r="Y217" s="16" t="s">
        <v>23</v>
      </c>
      <c r="Z217" s="16" t="s">
        <v>23</v>
      </c>
      <c r="AA217" s="16" t="s">
        <v>23</v>
      </c>
      <c r="AB217" s="16" t="s">
        <v>23</v>
      </c>
      <c r="AC217" s="16" t="s">
        <v>23</v>
      </c>
      <c r="AD217" s="3" t="e">
        <f t="shared" si="570"/>
        <v>#DIV/0!</v>
      </c>
      <c r="AE217" s="3" t="e">
        <f t="shared" ref="AD217:AE218" si="577">STDEV(Y217:AC217)</f>
        <v>#DIV/0!</v>
      </c>
      <c r="AF217" s="16">
        <v>20</v>
      </c>
      <c r="AG217" s="16" t="s">
        <v>23</v>
      </c>
      <c r="AH217" s="16" t="s">
        <v>23</v>
      </c>
      <c r="AI217" s="16" t="s">
        <v>23</v>
      </c>
      <c r="AJ217" s="16" t="s">
        <v>23</v>
      </c>
      <c r="AK217" s="3">
        <f t="shared" ref="AK217:AK218" si="578">AVERAGE(AF217:AJ217)</f>
        <v>20</v>
      </c>
      <c r="AL217" s="3" t="e">
        <f t="shared" ref="AL217:AL218" si="579">STDEV(AF217:AJ217)</f>
        <v>#DIV/0!</v>
      </c>
      <c r="AM217" s="16" t="s">
        <v>33</v>
      </c>
      <c r="AN217" s="16" t="s">
        <v>33</v>
      </c>
      <c r="AO217" s="16" t="s">
        <v>23</v>
      </c>
      <c r="AP217" s="16" t="s">
        <v>23</v>
      </c>
      <c r="AQ217" s="16" t="s">
        <v>23</v>
      </c>
      <c r="AR217" s="3" t="e">
        <f t="shared" si="571"/>
        <v>#DIV/0!</v>
      </c>
      <c r="AS217" s="3" t="e">
        <f t="shared" ref="AS217:AS218" si="580">STDEV(AM217:AQ217)</f>
        <v>#DIV/0!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3">
        <f t="shared" si="572"/>
        <v>0</v>
      </c>
      <c r="AZ217" s="3">
        <f t="shared" ref="AZ217:AZ218" si="581">STDEV(AT217:AX217)</f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3">
        <f t="shared" si="573"/>
        <v>0</v>
      </c>
      <c r="BG217" s="3">
        <f t="shared" ref="BG217:BG218" si="582">STDEV(BA217:BE217)</f>
        <v>0</v>
      </c>
    </row>
    <row r="218" spans="1:59" x14ac:dyDescent="0.35">
      <c r="B218" s="22">
        <v>3</v>
      </c>
      <c r="D218" s="16" t="s">
        <v>23</v>
      </c>
      <c r="E218" s="16" t="s">
        <v>23</v>
      </c>
      <c r="F218" s="16" t="s">
        <v>23</v>
      </c>
      <c r="G218" s="16" t="s">
        <v>23</v>
      </c>
      <c r="H218" s="16" t="s">
        <v>23</v>
      </c>
      <c r="I218" s="3" t="e">
        <f t="shared" si="567"/>
        <v>#DIV/0!</v>
      </c>
      <c r="J218" s="3" t="e">
        <f t="shared" si="574"/>
        <v>#DIV/0!</v>
      </c>
      <c r="K218" s="16" t="s">
        <v>23</v>
      </c>
      <c r="L218" s="16" t="s">
        <v>23</v>
      </c>
      <c r="M218" s="16" t="s">
        <v>23</v>
      </c>
      <c r="N218" s="16" t="s">
        <v>23</v>
      </c>
      <c r="O218" s="16" t="s">
        <v>23</v>
      </c>
      <c r="P218" s="3" t="e">
        <f t="shared" si="568"/>
        <v>#DIV/0!</v>
      </c>
      <c r="Q218" s="3" t="e">
        <f t="shared" si="575"/>
        <v>#DIV/0!</v>
      </c>
      <c r="R218" s="16" t="s">
        <v>23</v>
      </c>
      <c r="S218" s="16" t="s">
        <v>23</v>
      </c>
      <c r="T218" s="16" t="s">
        <v>23</v>
      </c>
      <c r="U218" s="16" t="s">
        <v>23</v>
      </c>
      <c r="V218" s="16" t="s">
        <v>23</v>
      </c>
      <c r="W218" s="3" t="e">
        <f t="shared" si="569"/>
        <v>#DIV/0!</v>
      </c>
      <c r="X218" s="3" t="e">
        <f t="shared" si="576"/>
        <v>#DIV/0!</v>
      </c>
      <c r="Y218" s="16" t="s">
        <v>23</v>
      </c>
      <c r="Z218" s="16" t="s">
        <v>23</v>
      </c>
      <c r="AA218" s="16" t="s">
        <v>23</v>
      </c>
      <c r="AB218" s="16" t="s">
        <v>23</v>
      </c>
      <c r="AC218" s="16" t="s">
        <v>23</v>
      </c>
      <c r="AD218" s="3" t="e">
        <f t="shared" si="570"/>
        <v>#DIV/0!</v>
      </c>
      <c r="AE218" s="3" t="e">
        <f t="shared" si="577"/>
        <v>#DIV/0!</v>
      </c>
      <c r="AF218" s="16" t="s">
        <v>33</v>
      </c>
      <c r="AG218" s="16" t="s">
        <v>23</v>
      </c>
      <c r="AH218" s="16" t="s">
        <v>23</v>
      </c>
      <c r="AI218" s="16" t="s">
        <v>23</v>
      </c>
      <c r="AJ218" s="16">
        <v>19</v>
      </c>
      <c r="AK218" s="3">
        <f t="shared" si="578"/>
        <v>19</v>
      </c>
      <c r="AL218" s="3" t="e">
        <f t="shared" si="579"/>
        <v>#DIV/0!</v>
      </c>
      <c r="AM218" s="16" t="s">
        <v>33</v>
      </c>
      <c r="AN218" s="16" t="s">
        <v>33</v>
      </c>
      <c r="AO218" s="16" t="s">
        <v>23</v>
      </c>
      <c r="AP218" s="16" t="s">
        <v>23</v>
      </c>
      <c r="AQ218" s="16">
        <v>5</v>
      </c>
      <c r="AR218" s="3">
        <f t="shared" si="571"/>
        <v>5</v>
      </c>
      <c r="AS218" s="3" t="e">
        <f t="shared" si="580"/>
        <v>#DIV/0!</v>
      </c>
      <c r="AT218" s="16">
        <v>0</v>
      </c>
      <c r="AU218" s="16">
        <v>0</v>
      </c>
      <c r="AV218" s="16">
        <v>0</v>
      </c>
      <c r="AW218" s="16">
        <v>0</v>
      </c>
      <c r="AX218" s="16">
        <v>1</v>
      </c>
      <c r="AY218" s="3">
        <f t="shared" si="572"/>
        <v>0.2</v>
      </c>
      <c r="AZ218" s="3">
        <f t="shared" si="581"/>
        <v>0.44721359549995793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3">
        <f t="shared" si="573"/>
        <v>0</v>
      </c>
      <c r="BG218" s="3">
        <f t="shared" si="582"/>
        <v>0</v>
      </c>
    </row>
    <row r="219" spans="1:59" x14ac:dyDescent="0.35">
      <c r="A219" s="24" t="s">
        <v>25</v>
      </c>
      <c r="D219" s="16"/>
      <c r="E219" s="16"/>
      <c r="F219" s="16"/>
      <c r="G219" s="16"/>
      <c r="H219" s="16"/>
      <c r="I219" s="28" t="e">
        <f>AVERAGE(I216:I218)</f>
        <v>#DIV/0!</v>
      </c>
      <c r="J219" s="28"/>
      <c r="K219" s="16"/>
      <c r="L219" s="16"/>
      <c r="M219" s="16"/>
      <c r="N219" s="16"/>
      <c r="O219" s="16"/>
      <c r="P219" s="28" t="e">
        <f>AVERAGE(P216:P218)</f>
        <v>#DIV/0!</v>
      </c>
      <c r="Q219" s="28"/>
      <c r="R219" s="16"/>
      <c r="S219" s="16"/>
      <c r="T219" s="16"/>
      <c r="U219" s="16"/>
      <c r="V219" s="16"/>
      <c r="W219" s="28" t="e">
        <f>AVERAGE(W216:W218)</f>
        <v>#DIV/0!</v>
      </c>
      <c r="X219" s="28"/>
      <c r="Y219" s="16"/>
      <c r="Z219" s="16"/>
      <c r="AA219" s="16"/>
      <c r="AB219" s="16"/>
      <c r="AC219" s="16"/>
      <c r="AD219" s="28">
        <f>AVERAGE(AD216)</f>
        <v>131.75</v>
      </c>
      <c r="AE219" s="28"/>
      <c r="AF219" s="16"/>
      <c r="AG219" s="16"/>
      <c r="AH219" s="16"/>
      <c r="AI219" s="16"/>
      <c r="AJ219" s="16"/>
      <c r="AK219" s="28">
        <f>AVERAGE(AK216:AK218)</f>
        <v>21.533333333333331</v>
      </c>
      <c r="AL219" s="28"/>
      <c r="AM219" s="16"/>
      <c r="AN219" s="16"/>
      <c r="AO219" s="16"/>
      <c r="AP219" s="16"/>
      <c r="AQ219" s="16"/>
      <c r="AR219" s="28">
        <f>AVERAGE(AR216,AR218)</f>
        <v>5.2</v>
      </c>
      <c r="AS219" s="28"/>
      <c r="AT219" s="16"/>
      <c r="AU219" s="16"/>
      <c r="AV219" s="16"/>
      <c r="AW219" s="16"/>
      <c r="AX219" s="16"/>
      <c r="AY219" s="28">
        <f>AVERAGE(AY216:AY218)</f>
        <v>6.6666666666666666E-2</v>
      </c>
      <c r="AZ219" s="28"/>
      <c r="BA219" s="16"/>
      <c r="BB219" s="16"/>
      <c r="BC219" s="16"/>
      <c r="BD219" s="16"/>
      <c r="BE219" s="16"/>
      <c r="BF219" s="28">
        <f>AVERAGE(BF216:BF218)</f>
        <v>0</v>
      </c>
      <c r="BG219" s="28"/>
    </row>
    <row r="220" spans="1:59" x14ac:dyDescent="0.35">
      <c r="A220" s="24" t="s">
        <v>26</v>
      </c>
      <c r="D220" s="16"/>
      <c r="E220" s="16"/>
      <c r="F220" s="16"/>
      <c r="G220" s="16"/>
      <c r="H220" s="16"/>
      <c r="I220" s="28" t="e">
        <f>1/3*(SUM(J216:J218))</f>
        <v>#DIV/0!</v>
      </c>
      <c r="J220" s="28"/>
      <c r="K220" s="16"/>
      <c r="L220" s="16"/>
      <c r="M220" s="16"/>
      <c r="N220" s="16"/>
      <c r="O220" s="16"/>
      <c r="P220" s="28" t="e">
        <f>SUM(Q216:Q218)</f>
        <v>#DIV/0!</v>
      </c>
      <c r="Q220" s="28"/>
      <c r="R220" s="16"/>
      <c r="S220" s="16"/>
      <c r="T220" s="16"/>
      <c r="U220" s="16"/>
      <c r="V220" s="16"/>
      <c r="W220" s="28" t="e">
        <f>SUM(X216:X218)</f>
        <v>#DIV/0!</v>
      </c>
      <c r="X220" s="28"/>
      <c r="Y220" s="16"/>
      <c r="Z220" s="16"/>
      <c r="AA220" s="16"/>
      <c r="AB220" s="16"/>
      <c r="AC220" s="16"/>
      <c r="AD220" s="28">
        <f>SUM(AE216)</f>
        <v>10.07885575516057</v>
      </c>
      <c r="AE220" s="28"/>
      <c r="AF220" s="16"/>
      <c r="AG220" s="16"/>
      <c r="AH220" s="16"/>
      <c r="AI220" s="16"/>
      <c r="AJ220" s="16"/>
      <c r="AK220" s="28">
        <f>SUM(AL216)</f>
        <v>2.1908902300206647</v>
      </c>
      <c r="AL220" s="28"/>
      <c r="AM220" s="16"/>
      <c r="AN220" s="16"/>
      <c r="AO220" s="16"/>
      <c r="AP220" s="16"/>
      <c r="AQ220" s="16"/>
      <c r="AR220" s="28">
        <f>SUM(AS216)</f>
        <v>8.1424811943289122</v>
      </c>
      <c r="AS220" s="28"/>
      <c r="AT220" s="16"/>
      <c r="AU220" s="16"/>
      <c r="AV220" s="16"/>
      <c r="AW220" s="16"/>
      <c r="AX220" s="16"/>
      <c r="AY220" s="28">
        <f>SUM(AZ216:AZ217)</f>
        <v>0</v>
      </c>
      <c r="AZ220" s="28"/>
      <c r="BA220" s="16"/>
      <c r="BB220" s="16"/>
      <c r="BC220" s="16"/>
      <c r="BD220" s="16"/>
      <c r="BE220" s="16"/>
      <c r="BF220" s="28">
        <f>SUM(BG216:BG218)</f>
        <v>0</v>
      </c>
      <c r="BG220" s="28"/>
    </row>
    <row r="221" spans="1:59" x14ac:dyDescent="0.35">
      <c r="A221" s="21" t="s">
        <v>16</v>
      </c>
      <c r="B221" s="22">
        <v>1</v>
      </c>
      <c r="D221" s="16" t="s">
        <v>23</v>
      </c>
      <c r="E221" s="16" t="s">
        <v>23</v>
      </c>
      <c r="F221" s="16" t="s">
        <v>23</v>
      </c>
      <c r="G221" s="16" t="s">
        <v>23</v>
      </c>
      <c r="H221" s="16" t="s">
        <v>23</v>
      </c>
      <c r="I221" s="3" t="e">
        <f t="shared" ref="I221:I223" si="583">AVERAGE(D221:H221)</f>
        <v>#DIV/0!</v>
      </c>
      <c r="J221" s="3" t="e">
        <f>STDEV(D221:H221)</f>
        <v>#DIV/0!</v>
      </c>
      <c r="K221" s="16" t="s">
        <v>23</v>
      </c>
      <c r="L221" s="16" t="s">
        <v>23</v>
      </c>
      <c r="M221" s="16" t="s">
        <v>23</v>
      </c>
      <c r="N221" s="16" t="s">
        <v>23</v>
      </c>
      <c r="O221" s="16" t="s">
        <v>23</v>
      </c>
      <c r="P221" s="3" t="e">
        <f t="shared" ref="P221:P223" si="584">AVERAGE(K221:O221)</f>
        <v>#DIV/0!</v>
      </c>
      <c r="Q221" s="3" t="e">
        <f>STDEV(K221:O221)</f>
        <v>#DIV/0!</v>
      </c>
      <c r="R221" s="16" t="s">
        <v>23</v>
      </c>
      <c r="S221" s="16" t="s">
        <v>23</v>
      </c>
      <c r="T221" s="16" t="s">
        <v>23</v>
      </c>
      <c r="U221" s="16" t="s">
        <v>23</v>
      </c>
      <c r="V221" s="16" t="s">
        <v>23</v>
      </c>
      <c r="W221" s="3" t="e">
        <f t="shared" ref="W221:W223" si="585">AVERAGE(R221:V221)</f>
        <v>#DIV/0!</v>
      </c>
      <c r="X221" s="3" t="e">
        <f>STDEV(R221:V221)</f>
        <v>#DIV/0!</v>
      </c>
      <c r="Y221" s="16" t="s">
        <v>23</v>
      </c>
      <c r="Z221" s="16" t="s">
        <v>23</v>
      </c>
      <c r="AA221" s="16" t="s">
        <v>23</v>
      </c>
      <c r="AB221" s="16" t="s">
        <v>23</v>
      </c>
      <c r="AC221" s="16" t="s">
        <v>23</v>
      </c>
      <c r="AD221" s="3" t="e">
        <f t="shared" ref="AD221:AD223" si="586">AVERAGE(Y221:AC221)</f>
        <v>#DIV/0!</v>
      </c>
      <c r="AE221" s="3" t="e">
        <f>STDEV(Y221:AC221)</f>
        <v>#DIV/0!</v>
      </c>
      <c r="AF221" s="16">
        <v>34</v>
      </c>
      <c r="AG221" s="16">
        <v>31</v>
      </c>
      <c r="AH221" s="16">
        <v>66</v>
      </c>
      <c r="AI221" s="16">
        <v>49</v>
      </c>
      <c r="AJ221" s="16">
        <v>39</v>
      </c>
      <c r="AK221" s="3">
        <f t="shared" ref="AK221:AK223" si="587">AVERAGE(AF221:AJ221)</f>
        <v>43.8</v>
      </c>
      <c r="AL221" s="3">
        <f>STDEV(AF221:AJ221)</f>
        <v>14.166862743741108</v>
      </c>
      <c r="AM221" s="16">
        <v>6</v>
      </c>
      <c r="AN221" s="16">
        <v>5</v>
      </c>
      <c r="AO221" s="16">
        <v>6</v>
      </c>
      <c r="AP221" s="16">
        <v>3</v>
      </c>
      <c r="AQ221" s="16">
        <v>2</v>
      </c>
      <c r="AR221" s="3">
        <f t="shared" ref="AR221:AR223" si="588">AVERAGE(AM221:AQ221)</f>
        <v>4.4000000000000004</v>
      </c>
      <c r="AS221" s="3">
        <f>STDEV(AM221:AQ221)</f>
        <v>1.8165902124584952</v>
      </c>
      <c r="AT221" s="16">
        <v>0</v>
      </c>
      <c r="AU221" s="16">
        <v>0</v>
      </c>
      <c r="AV221" s="16">
        <v>0</v>
      </c>
      <c r="AW221" s="16">
        <v>2</v>
      </c>
      <c r="AX221" s="16">
        <v>0</v>
      </c>
      <c r="AY221" s="3">
        <f t="shared" ref="AY221:AY223" si="589">AVERAGE(AT221:AX221)</f>
        <v>0.4</v>
      </c>
      <c r="AZ221" s="3">
        <f>STDEV(AT221:AX221)</f>
        <v>0.89442719099991586</v>
      </c>
      <c r="BA221" s="16">
        <v>0</v>
      </c>
      <c r="BB221" s="16">
        <v>1</v>
      </c>
      <c r="BC221" s="16">
        <v>0</v>
      </c>
      <c r="BD221" s="16">
        <v>1</v>
      </c>
      <c r="BE221" s="16">
        <v>0</v>
      </c>
      <c r="BF221" s="3">
        <f t="shared" ref="BF221:BF223" si="590">AVERAGE(BA221:BE221)</f>
        <v>0.4</v>
      </c>
      <c r="BG221" s="3">
        <f>STDEV(BA221:BE221)</f>
        <v>0.54772255750516607</v>
      </c>
    </row>
    <row r="222" spans="1:59" x14ac:dyDescent="0.35">
      <c r="B222" s="22">
        <v>2</v>
      </c>
      <c r="D222" s="16" t="s">
        <v>23</v>
      </c>
      <c r="E222" s="16" t="s">
        <v>23</v>
      </c>
      <c r="F222" s="16" t="s">
        <v>23</v>
      </c>
      <c r="G222" s="16" t="s">
        <v>23</v>
      </c>
      <c r="H222" s="16" t="s">
        <v>23</v>
      </c>
      <c r="I222" s="3" t="e">
        <f t="shared" si="583"/>
        <v>#DIV/0!</v>
      </c>
      <c r="J222" s="3" t="e">
        <f t="shared" ref="J222:J223" si="591">STDEV(D222:H222)</f>
        <v>#DIV/0!</v>
      </c>
      <c r="K222" s="16" t="s">
        <v>23</v>
      </c>
      <c r="L222" s="16" t="s">
        <v>23</v>
      </c>
      <c r="M222" s="16" t="s">
        <v>23</v>
      </c>
      <c r="N222" s="16" t="s">
        <v>23</v>
      </c>
      <c r="O222" s="16" t="s">
        <v>23</v>
      </c>
      <c r="P222" s="3" t="e">
        <f t="shared" si="584"/>
        <v>#DIV/0!</v>
      </c>
      <c r="Q222" s="3" t="e">
        <f t="shared" ref="Q222:Q223" si="592">STDEV(K222:O222)</f>
        <v>#DIV/0!</v>
      </c>
      <c r="R222" s="16" t="s">
        <v>23</v>
      </c>
      <c r="S222" s="16" t="s">
        <v>23</v>
      </c>
      <c r="T222" s="16" t="s">
        <v>23</v>
      </c>
      <c r="U222" s="16" t="s">
        <v>23</v>
      </c>
      <c r="V222" s="16" t="s">
        <v>23</v>
      </c>
      <c r="W222" s="3" t="e">
        <f t="shared" si="585"/>
        <v>#DIV/0!</v>
      </c>
      <c r="X222" s="3" t="e">
        <f t="shared" ref="X222:X223" si="593">STDEV(R222:V222)</f>
        <v>#DIV/0!</v>
      </c>
      <c r="Y222" s="16" t="s">
        <v>23</v>
      </c>
      <c r="Z222" s="16" t="s">
        <v>23</v>
      </c>
      <c r="AA222" s="16" t="s">
        <v>23</v>
      </c>
      <c r="AB222" s="16" t="s">
        <v>23</v>
      </c>
      <c r="AC222" s="16" t="s">
        <v>23</v>
      </c>
      <c r="AD222" s="3" t="e">
        <f t="shared" si="586"/>
        <v>#DIV/0!</v>
      </c>
      <c r="AE222" s="3" t="e">
        <f t="shared" ref="AE222:AE223" si="594">STDEV(Y222:AC222)</f>
        <v>#DIV/0!</v>
      </c>
      <c r="AF222" s="16">
        <v>18</v>
      </c>
      <c r="AG222" s="16">
        <v>21</v>
      </c>
      <c r="AH222" s="16" t="s">
        <v>23</v>
      </c>
      <c r="AI222" s="16" t="s">
        <v>23</v>
      </c>
      <c r="AJ222" s="16">
        <v>24</v>
      </c>
      <c r="AK222" s="3">
        <f t="shared" si="587"/>
        <v>21</v>
      </c>
      <c r="AL222" s="3">
        <f t="shared" ref="AL222:AL223" si="595">STDEV(AF222:AJ222)</f>
        <v>3</v>
      </c>
      <c r="AM222" s="16" t="s">
        <v>33</v>
      </c>
      <c r="AN222" s="16" t="s">
        <v>33</v>
      </c>
      <c r="AO222" s="16">
        <v>0</v>
      </c>
      <c r="AP222" s="16">
        <v>2</v>
      </c>
      <c r="AQ222" s="16">
        <v>1</v>
      </c>
      <c r="AR222" s="3">
        <f t="shared" si="588"/>
        <v>1</v>
      </c>
      <c r="AS222" s="3">
        <f t="shared" ref="AS222:AS223" si="596">STDEV(AM222:AQ222)</f>
        <v>1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3">
        <f t="shared" si="589"/>
        <v>0</v>
      </c>
      <c r="AZ222" s="3">
        <f t="shared" ref="AZ222:AZ223" si="597">STDEV(AT222:AX222)</f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3">
        <f t="shared" si="590"/>
        <v>0</v>
      </c>
      <c r="BG222" s="3">
        <f t="shared" ref="BG222:BG223" si="598">STDEV(BA222:BE222)</f>
        <v>0</v>
      </c>
    </row>
    <row r="223" spans="1:59" x14ac:dyDescent="0.35">
      <c r="B223" s="22">
        <v>3</v>
      </c>
      <c r="D223" s="16" t="s">
        <v>23</v>
      </c>
      <c r="E223" s="16" t="s">
        <v>23</v>
      </c>
      <c r="F223" s="16" t="s">
        <v>23</v>
      </c>
      <c r="G223" s="16" t="s">
        <v>23</v>
      </c>
      <c r="H223" s="16" t="s">
        <v>23</v>
      </c>
      <c r="I223" s="3" t="e">
        <f t="shared" si="583"/>
        <v>#DIV/0!</v>
      </c>
      <c r="J223" s="3" t="e">
        <f t="shared" si="591"/>
        <v>#DIV/0!</v>
      </c>
      <c r="K223" s="16" t="s">
        <v>23</v>
      </c>
      <c r="L223" s="16" t="s">
        <v>23</v>
      </c>
      <c r="M223" s="16" t="s">
        <v>23</v>
      </c>
      <c r="N223" s="16" t="s">
        <v>23</v>
      </c>
      <c r="O223" s="16" t="s">
        <v>23</v>
      </c>
      <c r="P223" s="3" t="e">
        <f t="shared" si="584"/>
        <v>#DIV/0!</v>
      </c>
      <c r="Q223" s="3" t="e">
        <f t="shared" si="592"/>
        <v>#DIV/0!</v>
      </c>
      <c r="R223" s="16" t="s">
        <v>23</v>
      </c>
      <c r="S223" s="16" t="s">
        <v>23</v>
      </c>
      <c r="T223" s="16" t="s">
        <v>23</v>
      </c>
      <c r="U223" s="16" t="s">
        <v>23</v>
      </c>
      <c r="V223" s="16" t="s">
        <v>23</v>
      </c>
      <c r="W223" s="3" t="e">
        <f t="shared" si="585"/>
        <v>#DIV/0!</v>
      </c>
      <c r="X223" s="3" t="e">
        <f t="shared" si="593"/>
        <v>#DIV/0!</v>
      </c>
      <c r="Y223" s="16" t="s">
        <v>23</v>
      </c>
      <c r="Z223" s="16" t="s">
        <v>23</v>
      </c>
      <c r="AA223" s="16" t="s">
        <v>23</v>
      </c>
      <c r="AB223" s="16" t="s">
        <v>23</v>
      </c>
      <c r="AC223" s="16" t="s">
        <v>23</v>
      </c>
      <c r="AD223" s="3" t="e">
        <f t="shared" si="586"/>
        <v>#DIV/0!</v>
      </c>
      <c r="AE223" s="3" t="e">
        <f t="shared" si="594"/>
        <v>#DIV/0!</v>
      </c>
      <c r="AF223" s="16">
        <v>58</v>
      </c>
      <c r="AG223" s="16">
        <v>71</v>
      </c>
      <c r="AH223" s="16">
        <v>80</v>
      </c>
      <c r="AI223" s="16">
        <v>71</v>
      </c>
      <c r="AJ223" s="16">
        <v>68</v>
      </c>
      <c r="AK223" s="3">
        <f t="shared" si="587"/>
        <v>69.599999999999994</v>
      </c>
      <c r="AL223" s="3">
        <f t="shared" si="595"/>
        <v>7.8930349042684576</v>
      </c>
      <c r="AM223" s="16" t="s">
        <v>33</v>
      </c>
      <c r="AN223" s="16" t="s">
        <v>33</v>
      </c>
      <c r="AO223" s="16" t="s">
        <v>23</v>
      </c>
      <c r="AP223" s="16" t="s">
        <v>23</v>
      </c>
      <c r="AQ223" s="16" t="s">
        <v>23</v>
      </c>
      <c r="AR223" s="3" t="e">
        <f t="shared" si="588"/>
        <v>#DIV/0!</v>
      </c>
      <c r="AS223" s="3" t="e">
        <f t="shared" si="596"/>
        <v>#DIV/0!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3">
        <f t="shared" si="589"/>
        <v>0</v>
      </c>
      <c r="AZ223" s="3">
        <f t="shared" si="597"/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3">
        <f t="shared" si="590"/>
        <v>0</v>
      </c>
      <c r="BG223" s="3">
        <f t="shared" si="598"/>
        <v>0</v>
      </c>
    </row>
    <row r="224" spans="1:59" x14ac:dyDescent="0.35">
      <c r="A224" s="24" t="s">
        <v>25</v>
      </c>
      <c r="I224" s="28" t="e">
        <f>AVERAGE(I221:I223)</f>
        <v>#DIV/0!</v>
      </c>
      <c r="J224" s="28"/>
      <c r="K224" s="16"/>
      <c r="L224" s="16"/>
      <c r="M224" s="16"/>
      <c r="N224" s="16"/>
      <c r="O224" s="16"/>
      <c r="P224" s="28" t="e">
        <f>AVERAGE(P221:P223)</f>
        <v>#DIV/0!</v>
      </c>
      <c r="Q224" s="28"/>
      <c r="R224" s="16"/>
      <c r="S224" s="16"/>
      <c r="T224" s="16"/>
      <c r="U224" s="16"/>
      <c r="V224" s="16"/>
      <c r="W224" s="28" t="e">
        <f>AVERAGE(W221:W223)</f>
        <v>#DIV/0!</v>
      </c>
      <c r="X224" s="28"/>
      <c r="Y224" s="16"/>
      <c r="Z224" s="16"/>
      <c r="AA224" s="16"/>
      <c r="AB224" s="16"/>
      <c r="AC224" s="16"/>
      <c r="AD224" s="28" t="e">
        <f>AVERAGE(AD221:AD223)</f>
        <v>#DIV/0!</v>
      </c>
      <c r="AE224" s="28"/>
      <c r="AF224" s="16"/>
      <c r="AG224" s="16"/>
      <c r="AH224" s="16"/>
      <c r="AI224" s="16"/>
      <c r="AJ224" s="16"/>
      <c r="AK224" s="28">
        <f>AVERAGE(AK221:AK223)</f>
        <v>44.79999999999999</v>
      </c>
      <c r="AL224" s="28"/>
      <c r="AM224" s="16"/>
      <c r="AN224" s="16"/>
      <c r="AO224" s="16"/>
      <c r="AP224" s="16"/>
      <c r="AQ224" s="16"/>
      <c r="AR224" s="28">
        <f>AVERAGE(AR221:AR222)</f>
        <v>2.7</v>
      </c>
      <c r="AS224" s="28"/>
      <c r="AT224" s="16"/>
      <c r="AU224" s="16"/>
      <c r="AV224" s="16"/>
      <c r="AW224" s="16"/>
      <c r="AX224" s="16"/>
      <c r="AY224" s="28">
        <f>AVERAGE(AY221:AY223)</f>
        <v>0.13333333333333333</v>
      </c>
      <c r="AZ224" s="28"/>
      <c r="BA224" s="16"/>
      <c r="BB224" s="16"/>
      <c r="BC224" s="16"/>
      <c r="BD224" s="16"/>
      <c r="BE224" s="16"/>
      <c r="BF224" s="28">
        <f>AVERAGE(BF221:BF223)</f>
        <v>0.13333333333333333</v>
      </c>
      <c r="BG224" s="28"/>
    </row>
    <row r="225" spans="1:59" x14ac:dyDescent="0.35">
      <c r="A225" s="24" t="s">
        <v>26</v>
      </c>
      <c r="I225" s="28" t="e">
        <f>1/3*(SUM(J221:J223))</f>
        <v>#DIV/0!</v>
      </c>
      <c r="J225" s="28"/>
      <c r="K225" s="16"/>
      <c r="L225" s="16"/>
      <c r="M225" s="16"/>
      <c r="N225" s="16"/>
      <c r="O225" s="16"/>
      <c r="P225" s="28" t="e">
        <f>SUM(Q221:Q223)</f>
        <v>#DIV/0!</v>
      </c>
      <c r="Q225" s="28"/>
      <c r="R225" s="16"/>
      <c r="S225" s="16"/>
      <c r="T225" s="16"/>
      <c r="U225" s="16"/>
      <c r="V225" s="16"/>
      <c r="W225" s="28" t="e">
        <f>SUM(X221:X223)</f>
        <v>#DIV/0!</v>
      </c>
      <c r="X225" s="28"/>
      <c r="Y225" s="16"/>
      <c r="Z225" s="16"/>
      <c r="AA225" s="16"/>
      <c r="AB225" s="16"/>
      <c r="AC225" s="16"/>
      <c r="AD225" s="28" t="e">
        <f>SUM(AE221:AE223)</f>
        <v>#DIV/0!</v>
      </c>
      <c r="AE225" s="28"/>
      <c r="AF225" s="16"/>
      <c r="AG225" s="16"/>
      <c r="AH225" s="16"/>
      <c r="AI225" s="16"/>
      <c r="AJ225" s="16"/>
      <c r="AK225" s="28">
        <f>SUM(AL221:AL223)</f>
        <v>25.059897648009564</v>
      </c>
      <c r="AL225" s="28"/>
      <c r="AM225" s="16"/>
      <c r="AN225" s="16"/>
      <c r="AO225" s="16"/>
      <c r="AP225" s="16"/>
      <c r="AQ225" s="16"/>
      <c r="AR225" s="28">
        <f>SUM(AS221:AS222)</f>
        <v>2.8165902124584949</v>
      </c>
      <c r="AS225" s="28"/>
      <c r="AT225" s="16"/>
      <c r="AU225" s="16"/>
      <c r="AV225" s="16"/>
      <c r="AW225" s="16"/>
      <c r="AX225" s="16"/>
      <c r="AY225" s="28">
        <f>SUM(AZ221:AZ222)</f>
        <v>0.89442719099991586</v>
      </c>
      <c r="AZ225" s="28"/>
      <c r="BA225" s="16"/>
      <c r="BB225" s="16"/>
      <c r="BC225" s="16"/>
      <c r="BD225" s="16"/>
      <c r="BE225" s="16"/>
      <c r="BF225" s="28">
        <f>SUM(BG221:BG223)</f>
        <v>0.54772255750516607</v>
      </c>
      <c r="BG225" s="28"/>
    </row>
    <row r="228" spans="1:59" x14ac:dyDescent="0.35">
      <c r="A228" s="21" t="s">
        <v>34</v>
      </c>
      <c r="B228" s="26">
        <v>42918</v>
      </c>
    </row>
    <row r="229" spans="1:59" x14ac:dyDescent="0.35">
      <c r="A229" s="21" t="s">
        <v>18</v>
      </c>
      <c r="B229" s="22" t="s">
        <v>19</v>
      </c>
      <c r="D229" s="21">
        <v>1</v>
      </c>
      <c r="I229" s="23" t="s">
        <v>20</v>
      </c>
      <c r="J229" s="23"/>
      <c r="K229" s="30">
        <f>10^-1</f>
        <v>0.1</v>
      </c>
      <c r="P229" s="23" t="s">
        <v>20</v>
      </c>
      <c r="Q229" s="23"/>
      <c r="R229" s="30">
        <f>10^-2</f>
        <v>0.01</v>
      </c>
      <c r="W229" s="23" t="s">
        <v>20</v>
      </c>
      <c r="X229" s="23"/>
      <c r="Y229" s="30">
        <f>10^-3</f>
        <v>1E-3</v>
      </c>
      <c r="AD229" s="23" t="s">
        <v>20</v>
      </c>
      <c r="AE229" s="23"/>
      <c r="AF229" s="30">
        <f>10^-4</f>
        <v>1E-4</v>
      </c>
      <c r="AK229" s="23" t="s">
        <v>20</v>
      </c>
      <c r="AL229" s="23"/>
      <c r="AM229" s="21">
        <f>10^-5</f>
        <v>1.0000000000000001E-5</v>
      </c>
      <c r="AR229" s="23" t="s">
        <v>20</v>
      </c>
      <c r="AS229" s="23"/>
      <c r="AT229" s="21">
        <f>10^-5</f>
        <v>1.0000000000000001E-5</v>
      </c>
      <c r="AY229" s="23" t="s">
        <v>20</v>
      </c>
      <c r="AZ229" s="23"/>
      <c r="BA229" s="21">
        <f>10^-5</f>
        <v>1.0000000000000001E-5</v>
      </c>
      <c r="BF229" s="23" t="s">
        <v>20</v>
      </c>
      <c r="BG229" s="23"/>
    </row>
    <row r="230" spans="1:59" x14ac:dyDescent="0.35">
      <c r="A230" s="21" t="s">
        <v>22</v>
      </c>
      <c r="B230" s="22">
        <v>1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3">
        <f>AVERAGE(D230:H230)</f>
        <v>0</v>
      </c>
      <c r="J230" s="3">
        <f>STDEV(D230:H230)</f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3">
        <f>AVERAGE(K230:O230)</f>
        <v>0</v>
      </c>
      <c r="Q230" s="3">
        <f>STDEV(K230:O230)</f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3">
        <f>AVERAGE(R230:V230)</f>
        <v>0</v>
      </c>
      <c r="X230" s="3">
        <f>STDEV(R230:V230)</f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3">
        <f>AVERAGE(Y230:AC230)</f>
        <v>0</v>
      </c>
      <c r="AE230" s="3">
        <f>STDEV(Y230:AC230)</f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3">
        <f>AVERAGE(AF230:AJ230)</f>
        <v>0</v>
      </c>
      <c r="AL230" s="3">
        <f>STDEV(AF230:AJ230)</f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3">
        <f>AVERAGE(AM230:AQ230)</f>
        <v>0</v>
      </c>
      <c r="AS230" s="3">
        <f>STDEV(AM230:AQ230)</f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3">
        <f>AVERAGE(AT230:AX230)</f>
        <v>0</v>
      </c>
      <c r="AZ230" s="3">
        <f>STDEV(AT230:AX230)</f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3">
        <f>AVERAGE(BA230:BE230)</f>
        <v>0</v>
      </c>
      <c r="BG230" s="3">
        <f>STDEV(BA230:BE230)</f>
        <v>0</v>
      </c>
    </row>
    <row r="231" spans="1:59" x14ac:dyDescent="0.35">
      <c r="B231" s="22">
        <v>2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3">
        <f t="shared" ref="I231:I232" si="599">AVERAGE(D231:H231)</f>
        <v>0</v>
      </c>
      <c r="J231" s="3">
        <f t="shared" ref="J231:J232" si="600">STDEV(D231:H231)</f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3">
        <f t="shared" ref="P231:P232" si="601">AVERAGE(K231:O231)</f>
        <v>0</v>
      </c>
      <c r="Q231" s="3">
        <f t="shared" ref="Q231:Q232" si="602">STDEV(K231:O231)</f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3">
        <f t="shared" ref="W231:W232" si="603">AVERAGE(R231:V231)</f>
        <v>0</v>
      </c>
      <c r="X231" s="3">
        <f t="shared" ref="X231:X232" si="604">STDEV(R231:V231)</f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3">
        <f t="shared" ref="AD231:AD232" si="605">AVERAGE(Y231:AC231)</f>
        <v>0</v>
      </c>
      <c r="AE231" s="3">
        <f t="shared" ref="AE231:AE232" si="606">STDEV(Y231:AC231)</f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3">
        <f t="shared" ref="AK231:AK232" si="607">AVERAGE(AF231:AJ231)</f>
        <v>0</v>
      </c>
      <c r="AL231" s="3">
        <f t="shared" ref="AL231:AL232" si="608">STDEV(AF231:AJ231)</f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3">
        <f t="shared" ref="AR231:AR232" si="609">AVERAGE(AM231:AQ231)</f>
        <v>0</v>
      </c>
      <c r="AS231" s="3">
        <f t="shared" ref="AS231:AS232" si="610">STDEV(AM231:AQ231)</f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3">
        <f t="shared" ref="AY231:AY232" si="611">AVERAGE(AT231:AX231)</f>
        <v>0</v>
      </c>
      <c r="AZ231" s="3">
        <f t="shared" ref="AZ231:AZ232" si="612">STDEV(AT231:AX231)</f>
        <v>0</v>
      </c>
      <c r="BA231" s="16">
        <v>0</v>
      </c>
      <c r="BB231" s="16">
        <v>0</v>
      </c>
      <c r="BC231" s="16">
        <v>0</v>
      </c>
      <c r="BD231" s="16">
        <v>0</v>
      </c>
      <c r="BE231" s="16">
        <v>0</v>
      </c>
      <c r="BF231" s="3">
        <f t="shared" ref="BF231:BF232" si="613">AVERAGE(BA231:BE231)</f>
        <v>0</v>
      </c>
      <c r="BG231" s="3">
        <f t="shared" ref="BG231:BG232" si="614">STDEV(BA231:BE231)</f>
        <v>0</v>
      </c>
    </row>
    <row r="232" spans="1:59" x14ac:dyDescent="0.35">
      <c r="B232" s="22">
        <v>3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3">
        <f t="shared" si="599"/>
        <v>0</v>
      </c>
      <c r="J232" s="3">
        <f t="shared" si="600"/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3">
        <f t="shared" si="601"/>
        <v>0</v>
      </c>
      <c r="Q232" s="3">
        <f t="shared" si="602"/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3">
        <f t="shared" si="603"/>
        <v>0</v>
      </c>
      <c r="X232" s="3">
        <f t="shared" si="604"/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3">
        <f t="shared" si="605"/>
        <v>0</v>
      </c>
      <c r="AE232" s="3">
        <f t="shared" si="606"/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3">
        <f t="shared" si="607"/>
        <v>0</v>
      </c>
      <c r="AL232" s="3">
        <f t="shared" si="608"/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3">
        <f t="shared" si="609"/>
        <v>0</v>
      </c>
      <c r="AS232" s="3">
        <f t="shared" si="610"/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3">
        <f t="shared" si="611"/>
        <v>0</v>
      </c>
      <c r="AZ232" s="3">
        <f t="shared" si="612"/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3">
        <f t="shared" si="613"/>
        <v>0</v>
      </c>
      <c r="BG232" s="3">
        <f t="shared" si="614"/>
        <v>0</v>
      </c>
    </row>
    <row r="233" spans="1:59" x14ac:dyDescent="0.35">
      <c r="D233" s="16"/>
      <c r="E233" s="16"/>
      <c r="F233" s="16"/>
      <c r="G233" s="16"/>
      <c r="H233" s="16"/>
      <c r="I233" s="28">
        <f>AVERAGE(I230:I232)</f>
        <v>0</v>
      </c>
      <c r="J233" s="28"/>
      <c r="K233" s="16"/>
      <c r="L233" s="16"/>
      <c r="M233" s="16"/>
      <c r="N233" s="16"/>
      <c r="O233" s="16"/>
      <c r="P233" s="28">
        <f>AVERAGE(P230:P232)</f>
        <v>0</v>
      </c>
      <c r="Q233" s="28"/>
      <c r="R233" s="16"/>
      <c r="S233" s="16"/>
      <c r="T233" s="16"/>
      <c r="U233" s="16"/>
      <c r="V233" s="16"/>
      <c r="W233" s="28">
        <f>AVERAGE(W230:W232)</f>
        <v>0</v>
      </c>
      <c r="X233" s="28"/>
      <c r="Y233" s="16"/>
      <c r="Z233" s="16"/>
      <c r="AA233" s="16"/>
      <c r="AB233" s="16"/>
      <c r="AC233" s="16"/>
      <c r="AD233" s="28">
        <f>AVERAGE(AD230:AD232)</f>
        <v>0</v>
      </c>
      <c r="AE233" s="28"/>
      <c r="AF233" s="16"/>
      <c r="AG233" s="16"/>
      <c r="AH233" s="16"/>
      <c r="AI233" s="16"/>
      <c r="AJ233" s="16"/>
      <c r="AK233" s="28">
        <f>AVERAGE(AK230:AK232)</f>
        <v>0</v>
      </c>
      <c r="AL233" s="28"/>
      <c r="AM233" s="16"/>
      <c r="AN233" s="16"/>
      <c r="AO233" s="16"/>
      <c r="AP233" s="16"/>
      <c r="AQ233" s="16"/>
      <c r="AR233" s="28">
        <f>AVERAGE(AR230:AR232)</f>
        <v>0</v>
      </c>
      <c r="AS233" s="28"/>
      <c r="AT233" s="16"/>
      <c r="AU233" s="16"/>
      <c r="AV233" s="16"/>
      <c r="AW233" s="16"/>
      <c r="AX233" s="16"/>
      <c r="AY233" s="28">
        <f>AVERAGE(AY230:AY232)</f>
        <v>0</v>
      </c>
      <c r="AZ233" s="28"/>
      <c r="BA233" s="16"/>
      <c r="BB233" s="16"/>
      <c r="BC233" s="16"/>
      <c r="BD233" s="16"/>
      <c r="BE233" s="16"/>
      <c r="BF233" s="28">
        <f>AVERAGE(BF230:BF232)</f>
        <v>0</v>
      </c>
      <c r="BG233" s="28"/>
    </row>
    <row r="234" spans="1:59" x14ac:dyDescent="0.35">
      <c r="D234" s="16"/>
      <c r="E234" s="16"/>
      <c r="F234" s="16"/>
      <c r="G234" s="16"/>
      <c r="H234" s="16"/>
      <c r="I234" s="28">
        <f>1/3*(SUM(J230:J232))</f>
        <v>0</v>
      </c>
      <c r="J234" s="28"/>
      <c r="K234" s="16"/>
      <c r="L234" s="16"/>
      <c r="M234" s="16"/>
      <c r="N234" s="16"/>
      <c r="O234" s="16"/>
      <c r="P234" s="28">
        <f>SUM(Q230:Q232)</f>
        <v>0</v>
      </c>
      <c r="Q234" s="28"/>
      <c r="R234" s="16"/>
      <c r="S234" s="16"/>
      <c r="T234" s="16"/>
      <c r="U234" s="16"/>
      <c r="V234" s="16"/>
      <c r="W234" s="28">
        <f>SUM(X230:X232)</f>
        <v>0</v>
      </c>
      <c r="X234" s="28"/>
      <c r="Y234" s="16"/>
      <c r="Z234" s="16"/>
      <c r="AA234" s="16"/>
      <c r="AB234" s="16"/>
      <c r="AC234" s="16"/>
      <c r="AD234" s="28">
        <f>SUM(AE230:AE232)</f>
        <v>0</v>
      </c>
      <c r="AE234" s="28"/>
      <c r="AF234" s="16"/>
      <c r="AG234" s="16"/>
      <c r="AH234" s="16"/>
      <c r="AI234" s="16"/>
      <c r="AJ234" s="16"/>
      <c r="AK234" s="28">
        <f>SUM(AL230:AL232)</f>
        <v>0</v>
      </c>
      <c r="AL234" s="28"/>
      <c r="AM234" s="16"/>
      <c r="AN234" s="16"/>
      <c r="AO234" s="16"/>
      <c r="AP234" s="16"/>
      <c r="AQ234" s="16"/>
      <c r="AR234" s="28">
        <f>SUM(AS230:AS231)</f>
        <v>0</v>
      </c>
      <c r="AS234" s="28"/>
      <c r="AT234" s="16"/>
      <c r="AU234" s="16"/>
      <c r="AV234" s="16"/>
      <c r="AW234" s="16"/>
      <c r="AX234" s="16"/>
      <c r="AY234" s="28">
        <f>SUM(AZ230:AZ231)</f>
        <v>0</v>
      </c>
      <c r="AZ234" s="28"/>
      <c r="BA234" s="16"/>
      <c r="BB234" s="16"/>
      <c r="BC234" s="16"/>
      <c r="BD234" s="16"/>
      <c r="BE234" s="16"/>
      <c r="BF234" s="28">
        <f>SUM(BG230:BG232)</f>
        <v>0</v>
      </c>
      <c r="BG234" s="28"/>
    </row>
    <row r="235" spans="1:59" x14ac:dyDescent="0.35">
      <c r="A235" s="21" t="s">
        <v>24</v>
      </c>
      <c r="B235" s="22">
        <v>1</v>
      </c>
      <c r="D235" s="16" t="s">
        <v>23</v>
      </c>
      <c r="E235" s="16" t="s">
        <v>23</v>
      </c>
      <c r="F235" s="16" t="s">
        <v>23</v>
      </c>
      <c r="G235" s="16" t="s">
        <v>23</v>
      </c>
      <c r="H235" s="16" t="s">
        <v>23</v>
      </c>
      <c r="I235" s="3" t="e">
        <f>AVERAGE(D235:H235)</f>
        <v>#DIV/0!</v>
      </c>
      <c r="J235" s="3" t="e">
        <f>STDEV(D235:H235)</f>
        <v>#DIV/0!</v>
      </c>
      <c r="K235" s="16" t="s">
        <v>23</v>
      </c>
      <c r="L235" s="16" t="s">
        <v>23</v>
      </c>
      <c r="M235" s="16" t="s">
        <v>23</v>
      </c>
      <c r="N235" s="16" t="s">
        <v>23</v>
      </c>
      <c r="O235" s="16" t="s">
        <v>23</v>
      </c>
      <c r="P235" s="3" t="e">
        <f t="shared" ref="P235:P237" si="615">AVERAGE(K235:O235)</f>
        <v>#DIV/0!</v>
      </c>
      <c r="Q235" s="3" t="e">
        <f>STDEV(K235:O235)</f>
        <v>#DIV/0!</v>
      </c>
      <c r="R235" s="16" t="s">
        <v>23</v>
      </c>
      <c r="S235" s="16" t="s">
        <v>23</v>
      </c>
      <c r="T235" s="16" t="s">
        <v>23</v>
      </c>
      <c r="U235" s="16" t="s">
        <v>23</v>
      </c>
      <c r="V235" s="16" t="s">
        <v>23</v>
      </c>
      <c r="W235" s="3" t="e">
        <f t="shared" ref="W235:W237" si="616">AVERAGE(R235:V235)</f>
        <v>#DIV/0!</v>
      </c>
      <c r="X235" s="3" t="e">
        <f>STDEV(R235:V235)</f>
        <v>#DIV/0!</v>
      </c>
      <c r="Y235" s="16">
        <v>128</v>
      </c>
      <c r="Z235" s="16">
        <v>129</v>
      </c>
      <c r="AA235" s="16">
        <v>125</v>
      </c>
      <c r="AB235" s="16">
        <v>121</v>
      </c>
      <c r="AC235" s="16" t="s">
        <v>23</v>
      </c>
      <c r="AD235" s="3">
        <f t="shared" ref="AD235:AD237" si="617">AVERAGE(Y235:AC235)</f>
        <v>125.75</v>
      </c>
      <c r="AE235" s="3">
        <f>STDEV(Y235:AC235)</f>
        <v>3.5939764421413041</v>
      </c>
      <c r="AF235" s="16">
        <v>23</v>
      </c>
      <c r="AG235" s="16">
        <v>21</v>
      </c>
      <c r="AH235" s="16">
        <v>27</v>
      </c>
      <c r="AI235" s="16">
        <v>24</v>
      </c>
      <c r="AJ235" s="16">
        <v>9</v>
      </c>
      <c r="AK235" s="3">
        <f t="shared" ref="AK235:AK237" si="618">AVERAGE(AF235:AJ235)</f>
        <v>20.8</v>
      </c>
      <c r="AL235" s="3">
        <f>STDEV(AF235:AJ235)</f>
        <v>6.9426219830839155</v>
      </c>
      <c r="AM235" s="16">
        <v>1</v>
      </c>
      <c r="AN235" s="16">
        <v>1</v>
      </c>
      <c r="AO235" s="16">
        <v>2</v>
      </c>
      <c r="AP235" s="16">
        <v>0</v>
      </c>
      <c r="AQ235" s="16">
        <v>1</v>
      </c>
      <c r="AR235" s="3">
        <f t="shared" ref="AR235:AR237" si="619">AVERAGE(AM235:AQ235)</f>
        <v>1</v>
      </c>
      <c r="AS235" s="3">
        <f>STDEV(AM235:AQ235)</f>
        <v>0.70710678118654757</v>
      </c>
      <c r="AT235" s="16">
        <v>0</v>
      </c>
      <c r="AU235" s="16">
        <v>1</v>
      </c>
      <c r="AV235" s="16">
        <v>0</v>
      </c>
      <c r="AW235" s="16">
        <v>0</v>
      </c>
      <c r="AX235" s="16">
        <v>0</v>
      </c>
      <c r="AY235" s="3">
        <f t="shared" ref="AY235:AY237" si="620">AVERAGE(AT235:AX235)</f>
        <v>0.2</v>
      </c>
      <c r="AZ235" s="3">
        <f>STDEV(AT235:AX235)</f>
        <v>0.44721359549995793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3">
        <f t="shared" ref="BF235:BF237" si="621">AVERAGE(BA235:BE235)</f>
        <v>0</v>
      </c>
      <c r="BG235" s="3">
        <f>STDEV(BA235:BE235)</f>
        <v>0</v>
      </c>
    </row>
    <row r="236" spans="1:59" x14ac:dyDescent="0.35">
      <c r="B236" s="22">
        <v>2</v>
      </c>
      <c r="D236" s="16" t="s">
        <v>23</v>
      </c>
      <c r="E236" s="16" t="s">
        <v>23</v>
      </c>
      <c r="F236" s="16" t="s">
        <v>23</v>
      </c>
      <c r="G236" s="16" t="s">
        <v>23</v>
      </c>
      <c r="H236" s="16" t="s">
        <v>23</v>
      </c>
      <c r="I236" s="3" t="e">
        <f t="shared" ref="I236:I237" si="622">AVERAGE(D236:H236)</f>
        <v>#DIV/0!</v>
      </c>
      <c r="J236" s="3" t="e">
        <f t="shared" ref="J236:J237" si="623">STDEV(D236:H236)</f>
        <v>#DIV/0!</v>
      </c>
      <c r="K236" s="16" t="s">
        <v>23</v>
      </c>
      <c r="L236" s="16" t="s">
        <v>23</v>
      </c>
      <c r="M236" s="16" t="s">
        <v>23</v>
      </c>
      <c r="N236" s="16" t="s">
        <v>23</v>
      </c>
      <c r="O236" s="16" t="s">
        <v>23</v>
      </c>
      <c r="P236" s="3" t="e">
        <f t="shared" si="615"/>
        <v>#DIV/0!</v>
      </c>
      <c r="Q236" s="3" t="e">
        <f t="shared" ref="Q236:Q237" si="624">STDEV(K236:O236)</f>
        <v>#DIV/0!</v>
      </c>
      <c r="R236" s="16" t="s">
        <v>23</v>
      </c>
      <c r="S236" s="16" t="s">
        <v>23</v>
      </c>
      <c r="T236" s="16" t="s">
        <v>23</v>
      </c>
      <c r="U236" s="16" t="s">
        <v>23</v>
      </c>
      <c r="V236" s="16" t="s">
        <v>23</v>
      </c>
      <c r="W236" s="3" t="e">
        <f t="shared" si="616"/>
        <v>#DIV/0!</v>
      </c>
      <c r="X236" s="3" t="e">
        <f t="shared" ref="X236:X237" si="625">STDEV(R236:V236)</f>
        <v>#DIV/0!</v>
      </c>
      <c r="Y236" s="16">
        <v>110</v>
      </c>
      <c r="Z236" s="16">
        <v>130</v>
      </c>
      <c r="AA236" s="16">
        <v>121</v>
      </c>
      <c r="AB236" s="16">
        <v>111</v>
      </c>
      <c r="AC236" s="16">
        <v>107</v>
      </c>
      <c r="AD236" s="3">
        <f t="shared" si="617"/>
        <v>115.8</v>
      </c>
      <c r="AE236" s="3">
        <f t="shared" ref="AE236:AE237" si="626">STDEV(Y236:AC236)</f>
        <v>9.5236547606473003</v>
      </c>
      <c r="AF236" s="16">
        <v>11</v>
      </c>
      <c r="AG236" s="16">
        <v>12</v>
      </c>
      <c r="AH236" s="16">
        <v>15</v>
      </c>
      <c r="AI236" s="16">
        <v>13</v>
      </c>
      <c r="AJ236" s="16">
        <v>11</v>
      </c>
      <c r="AK236" s="3">
        <f t="shared" si="618"/>
        <v>12.4</v>
      </c>
      <c r="AL236" s="3">
        <f t="shared" ref="AL236:AL237" si="627">STDEV(AF236:AJ236)</f>
        <v>1.6733200530681545</v>
      </c>
      <c r="AM236" s="16">
        <v>2</v>
      </c>
      <c r="AN236" s="16">
        <v>3</v>
      </c>
      <c r="AO236" s="16">
        <v>11</v>
      </c>
      <c r="AP236" s="16">
        <v>21</v>
      </c>
      <c r="AQ236" s="16">
        <v>3</v>
      </c>
      <c r="AR236" s="3">
        <f t="shared" si="619"/>
        <v>8</v>
      </c>
      <c r="AS236" s="3">
        <f t="shared" ref="AS236:AS237" si="628">STDEV(AM236:AQ236)</f>
        <v>8.1240384046359608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3">
        <f t="shared" si="620"/>
        <v>0</v>
      </c>
      <c r="AZ236" s="3">
        <f t="shared" ref="AZ236:AZ237" si="629">STDEV(AT236:AX236)</f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3">
        <f t="shared" si="621"/>
        <v>0</v>
      </c>
      <c r="BG236" s="3">
        <f t="shared" ref="BG236:BG237" si="630">STDEV(BA236:BE236)</f>
        <v>0</v>
      </c>
    </row>
    <row r="237" spans="1:59" x14ac:dyDescent="0.35">
      <c r="B237" s="22">
        <v>3</v>
      </c>
      <c r="D237" s="16" t="s">
        <v>23</v>
      </c>
      <c r="E237" s="16" t="s">
        <v>23</v>
      </c>
      <c r="F237" s="16" t="s">
        <v>23</v>
      </c>
      <c r="G237" s="16" t="s">
        <v>23</v>
      </c>
      <c r="H237" s="16" t="s">
        <v>23</v>
      </c>
      <c r="I237" s="3" t="e">
        <f t="shared" si="622"/>
        <v>#DIV/0!</v>
      </c>
      <c r="J237" s="3" t="e">
        <f t="shared" si="623"/>
        <v>#DIV/0!</v>
      </c>
      <c r="K237" s="16" t="s">
        <v>23</v>
      </c>
      <c r="L237" s="16" t="s">
        <v>23</v>
      </c>
      <c r="M237" s="16" t="s">
        <v>23</v>
      </c>
      <c r="N237" s="16" t="s">
        <v>23</v>
      </c>
      <c r="O237" s="16" t="s">
        <v>23</v>
      </c>
      <c r="P237" s="3" t="e">
        <f t="shared" si="615"/>
        <v>#DIV/0!</v>
      </c>
      <c r="Q237" s="3" t="e">
        <f t="shared" si="624"/>
        <v>#DIV/0!</v>
      </c>
      <c r="R237" s="16" t="s">
        <v>23</v>
      </c>
      <c r="S237" s="16" t="s">
        <v>23</v>
      </c>
      <c r="T237" s="16" t="s">
        <v>23</v>
      </c>
      <c r="U237" s="16" t="s">
        <v>23</v>
      </c>
      <c r="V237" s="16" t="s">
        <v>23</v>
      </c>
      <c r="W237" s="3" t="e">
        <f t="shared" si="616"/>
        <v>#DIV/0!</v>
      </c>
      <c r="X237" s="3" t="e">
        <f t="shared" si="625"/>
        <v>#DIV/0!</v>
      </c>
      <c r="Y237" s="16">
        <v>105</v>
      </c>
      <c r="Z237" s="16">
        <v>100</v>
      </c>
      <c r="AA237" s="16">
        <v>101</v>
      </c>
      <c r="AB237" s="16">
        <v>118</v>
      </c>
      <c r="AC237" s="16">
        <v>113</v>
      </c>
      <c r="AD237" s="3">
        <f t="shared" si="617"/>
        <v>107.4</v>
      </c>
      <c r="AE237" s="3">
        <f t="shared" si="626"/>
        <v>7.8294316524253533</v>
      </c>
      <c r="AF237" s="16">
        <v>12</v>
      </c>
      <c r="AG237" s="16">
        <v>6</v>
      </c>
      <c r="AH237" s="16">
        <v>8</v>
      </c>
      <c r="AI237" s="16">
        <v>17</v>
      </c>
      <c r="AJ237" s="16">
        <v>9</v>
      </c>
      <c r="AK237" s="3">
        <f t="shared" si="618"/>
        <v>10.4</v>
      </c>
      <c r="AL237" s="3">
        <f t="shared" si="627"/>
        <v>4.2778499272414887</v>
      </c>
      <c r="AM237" s="16">
        <v>0</v>
      </c>
      <c r="AN237" s="16">
        <v>1</v>
      </c>
      <c r="AO237" s="16">
        <v>1</v>
      </c>
      <c r="AP237" s="16">
        <v>0</v>
      </c>
      <c r="AQ237" s="16">
        <v>1</v>
      </c>
      <c r="AR237" s="3">
        <f t="shared" si="619"/>
        <v>0.6</v>
      </c>
      <c r="AS237" s="3">
        <f t="shared" si="628"/>
        <v>0.54772255750516607</v>
      </c>
      <c r="AT237" s="16">
        <v>0</v>
      </c>
      <c r="AU237" s="16">
        <v>0</v>
      </c>
      <c r="AV237" s="16">
        <v>0</v>
      </c>
      <c r="AW237" s="16">
        <v>0</v>
      </c>
      <c r="AX237" s="16">
        <v>1</v>
      </c>
      <c r="AY237" s="3">
        <f t="shared" si="620"/>
        <v>0.2</v>
      </c>
      <c r="AZ237" s="3">
        <f t="shared" si="629"/>
        <v>0.44721359549995793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3">
        <f t="shared" si="621"/>
        <v>0</v>
      </c>
      <c r="BG237" s="3">
        <f t="shared" si="630"/>
        <v>0</v>
      </c>
    </row>
    <row r="238" spans="1:59" x14ac:dyDescent="0.35">
      <c r="A238" s="24" t="s">
        <v>25</v>
      </c>
      <c r="D238" s="16"/>
      <c r="E238" s="16"/>
      <c r="F238" s="16"/>
      <c r="G238" s="16"/>
      <c r="H238" s="16"/>
      <c r="I238" s="28" t="e">
        <f>AVERAGE(I235:I237)</f>
        <v>#DIV/0!</v>
      </c>
      <c r="J238" s="28"/>
      <c r="K238" s="16"/>
      <c r="L238" s="16"/>
      <c r="M238" s="16"/>
      <c r="N238" s="16"/>
      <c r="O238" s="16"/>
      <c r="P238" s="28" t="e">
        <f>AVERAGE(P235:P237)</f>
        <v>#DIV/0!</v>
      </c>
      <c r="Q238" s="28"/>
      <c r="R238" s="16"/>
      <c r="S238" s="16"/>
      <c r="T238" s="16"/>
      <c r="U238" s="16"/>
      <c r="V238" s="16"/>
      <c r="W238" s="28" t="e">
        <f>AVERAGE(W235:W237)</f>
        <v>#DIV/0!</v>
      </c>
      <c r="X238" s="28"/>
      <c r="Y238" s="16"/>
      <c r="Z238" s="16"/>
      <c r="AA238" s="16"/>
      <c r="AB238" s="16"/>
      <c r="AC238" s="16"/>
      <c r="AD238" s="28">
        <f>AVERAGE(AD236:AD237)</f>
        <v>111.6</v>
      </c>
      <c r="AE238" s="28"/>
      <c r="AF238" s="16"/>
      <c r="AG238" s="16"/>
      <c r="AH238" s="16"/>
      <c r="AI238" s="16"/>
      <c r="AJ238" s="16"/>
      <c r="AK238" s="28">
        <f>AVERAGE(AK236:AK237)</f>
        <v>11.4</v>
      </c>
      <c r="AL238" s="28"/>
      <c r="AM238" s="16"/>
      <c r="AN238" s="16"/>
      <c r="AO238" s="16"/>
      <c r="AP238" s="16"/>
      <c r="AQ238" s="16"/>
      <c r="AR238" s="28">
        <f>AVERAGE(AR236:AR237)</f>
        <v>4.3</v>
      </c>
      <c r="AS238" s="28"/>
      <c r="AT238" s="16"/>
      <c r="AU238" s="16"/>
      <c r="AV238" s="16"/>
      <c r="AW238" s="16"/>
      <c r="AX238" s="16"/>
      <c r="AY238" s="28">
        <f>AVERAGE(AY236:AY237)</f>
        <v>0.1</v>
      </c>
      <c r="AZ238" s="28"/>
      <c r="BA238" s="16"/>
      <c r="BB238" s="16"/>
      <c r="BC238" s="16"/>
      <c r="BD238" s="16"/>
      <c r="BE238" s="16"/>
      <c r="BF238" s="28">
        <f>AVERAGE(BF236:BF237)</f>
        <v>0</v>
      </c>
      <c r="BG238" s="28"/>
    </row>
    <row r="239" spans="1:59" x14ac:dyDescent="0.35">
      <c r="A239" s="24" t="s">
        <v>26</v>
      </c>
      <c r="D239" s="16"/>
      <c r="E239" s="16"/>
      <c r="F239" s="16"/>
      <c r="G239" s="16"/>
      <c r="H239" s="16"/>
      <c r="I239" s="28" t="e">
        <f>1/3*(SUM(J235:J237))</f>
        <v>#DIV/0!</v>
      </c>
      <c r="J239" s="28"/>
      <c r="K239" s="16"/>
      <c r="L239" s="16"/>
      <c r="M239" s="16"/>
      <c r="N239" s="16"/>
      <c r="O239" s="16"/>
      <c r="P239" s="28" t="e">
        <f>SUM(Q235:Q237)</f>
        <v>#DIV/0!</v>
      </c>
      <c r="Q239" s="28"/>
      <c r="R239" s="16"/>
      <c r="S239" s="16"/>
      <c r="T239" s="16"/>
      <c r="U239" s="16"/>
      <c r="V239" s="16"/>
      <c r="W239" s="28" t="e">
        <f>SUM(X235:X237)</f>
        <v>#DIV/0!</v>
      </c>
      <c r="X239" s="28"/>
      <c r="Y239" s="16"/>
      <c r="Z239" s="16"/>
      <c r="AA239" s="16"/>
      <c r="AB239" s="16"/>
      <c r="AC239" s="16"/>
      <c r="AD239" s="28">
        <f>SUM(AE235:AE237)</f>
        <v>20.947062855213957</v>
      </c>
      <c r="AE239" s="28"/>
      <c r="AF239" s="16"/>
      <c r="AG239" s="16"/>
      <c r="AH239" s="16"/>
      <c r="AI239" s="16"/>
      <c r="AJ239" s="16"/>
      <c r="AK239" s="28">
        <f>SUM(AL235:AL237)</f>
        <v>12.893791963393559</v>
      </c>
      <c r="AL239" s="28"/>
      <c r="AM239" s="16"/>
      <c r="AN239" s="16"/>
      <c r="AO239" s="16"/>
      <c r="AP239" s="16"/>
      <c r="AQ239" s="16"/>
      <c r="AR239" s="28">
        <f>SUM(AS235:AS236)</f>
        <v>8.8311451858225087</v>
      </c>
      <c r="AS239" s="28"/>
      <c r="AT239" s="16"/>
      <c r="AU239" s="16"/>
      <c r="AV239" s="16"/>
      <c r="AW239" s="16"/>
      <c r="AX239" s="16"/>
      <c r="AY239" s="28">
        <f>SUM(AZ235:AZ236)</f>
        <v>0.44721359549995793</v>
      </c>
      <c r="AZ239" s="28"/>
      <c r="BA239" s="16"/>
      <c r="BB239" s="16"/>
      <c r="BC239" s="16"/>
      <c r="BD239" s="16"/>
      <c r="BE239" s="16"/>
      <c r="BF239" s="28">
        <f>SUM(BG235:BG237)</f>
        <v>0</v>
      </c>
      <c r="BG239" s="28"/>
    </row>
    <row r="240" spans="1:59" x14ac:dyDescent="0.35">
      <c r="A240" s="21" t="s">
        <v>27</v>
      </c>
      <c r="B240" s="22">
        <v>1</v>
      </c>
      <c r="D240" s="16" t="s">
        <v>23</v>
      </c>
      <c r="E240" s="16" t="s">
        <v>23</v>
      </c>
      <c r="F240" s="16" t="s">
        <v>23</v>
      </c>
      <c r="G240" s="16" t="s">
        <v>23</v>
      </c>
      <c r="H240" s="16" t="s">
        <v>23</v>
      </c>
      <c r="I240" s="3" t="e">
        <f t="shared" ref="I240:I242" si="631">AVERAGE(D240:H240)</f>
        <v>#DIV/0!</v>
      </c>
      <c r="J240" s="3" t="e">
        <f>STDEV(D240:H240)</f>
        <v>#DIV/0!</v>
      </c>
      <c r="K240" s="16" t="s">
        <v>23</v>
      </c>
      <c r="L240" s="16" t="s">
        <v>23</v>
      </c>
      <c r="M240" s="16" t="s">
        <v>23</v>
      </c>
      <c r="N240" s="16" t="s">
        <v>23</v>
      </c>
      <c r="O240" s="16" t="s">
        <v>23</v>
      </c>
      <c r="P240" s="3" t="e">
        <f t="shared" ref="P240:P242" si="632">AVERAGE(K240:O240)</f>
        <v>#DIV/0!</v>
      </c>
      <c r="Q240" s="3" t="e">
        <f>STDEV(K240:O240)</f>
        <v>#DIV/0!</v>
      </c>
      <c r="R240" s="16" t="s">
        <v>23</v>
      </c>
      <c r="S240" s="16" t="s">
        <v>23</v>
      </c>
      <c r="T240" s="16" t="s">
        <v>23</v>
      </c>
      <c r="U240" s="16" t="s">
        <v>23</v>
      </c>
      <c r="V240" s="16" t="s">
        <v>23</v>
      </c>
      <c r="W240" s="3" t="e">
        <f t="shared" ref="W240:W242" si="633">AVERAGE(R240:V240)</f>
        <v>#DIV/0!</v>
      </c>
      <c r="X240" s="3" t="e">
        <f>STDEV(R240:V240)</f>
        <v>#DIV/0!</v>
      </c>
      <c r="Y240" s="16">
        <v>148</v>
      </c>
      <c r="Z240" s="16">
        <v>148</v>
      </c>
      <c r="AA240" s="16">
        <v>141</v>
      </c>
      <c r="AB240" s="16">
        <v>131</v>
      </c>
      <c r="AC240" s="16" t="s">
        <v>23</v>
      </c>
      <c r="AD240" s="3">
        <f t="shared" ref="AD240:AD242" si="634">AVERAGE(Y240:AC240)</f>
        <v>142</v>
      </c>
      <c r="AE240" s="3">
        <f>STDEV(Y240:AC240)</f>
        <v>8.0415587212098796</v>
      </c>
      <c r="AF240" s="16">
        <v>35</v>
      </c>
      <c r="AG240" s="16">
        <v>27</v>
      </c>
      <c r="AH240" s="16">
        <v>33</v>
      </c>
      <c r="AI240" s="16">
        <v>33</v>
      </c>
      <c r="AJ240" s="16">
        <v>40</v>
      </c>
      <c r="AK240" s="3">
        <f t="shared" ref="AK240:AK242" si="635">AVERAGE(AF240:AJ240)</f>
        <v>33.6</v>
      </c>
      <c r="AL240" s="3">
        <f>STDEV(AF240:AJ240)</f>
        <v>4.6690470119714957</v>
      </c>
      <c r="AM240" s="16">
        <v>2</v>
      </c>
      <c r="AN240" s="16">
        <v>4</v>
      </c>
      <c r="AO240" s="16">
        <v>5</v>
      </c>
      <c r="AP240" s="16">
        <v>3</v>
      </c>
      <c r="AQ240" s="16">
        <v>2</v>
      </c>
      <c r="AR240" s="3">
        <f t="shared" ref="AR240:AR242" si="636">AVERAGE(AM240:AQ240)</f>
        <v>3.2</v>
      </c>
      <c r="AS240" s="3">
        <f>STDEV(AM240:AQ240)</f>
        <v>1.3038404810405295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3">
        <f t="shared" ref="AY240:AY242" si="637">AVERAGE(AT240:AX240)</f>
        <v>0</v>
      </c>
      <c r="AZ240" s="3">
        <f>STDEV(AT240:AX240)</f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3">
        <f t="shared" ref="BF240:BF242" si="638">AVERAGE(BA240:BE240)</f>
        <v>0</v>
      </c>
      <c r="BG240" s="3">
        <f>STDEV(BA240:BE240)</f>
        <v>0</v>
      </c>
    </row>
    <row r="241" spans="1:59" x14ac:dyDescent="0.35">
      <c r="A241" s="21" t="s">
        <v>15</v>
      </c>
      <c r="B241" s="22">
        <v>2</v>
      </c>
      <c r="D241" s="16" t="s">
        <v>23</v>
      </c>
      <c r="E241" s="16" t="s">
        <v>23</v>
      </c>
      <c r="F241" s="16" t="s">
        <v>23</v>
      </c>
      <c r="G241" s="16" t="s">
        <v>23</v>
      </c>
      <c r="H241" s="16" t="s">
        <v>23</v>
      </c>
      <c r="I241" s="3" t="e">
        <f t="shared" si="631"/>
        <v>#DIV/0!</v>
      </c>
      <c r="J241" s="3" t="e">
        <f t="shared" ref="J241:J242" si="639">STDEV(D241:H241)</f>
        <v>#DIV/0!</v>
      </c>
      <c r="K241" s="16" t="s">
        <v>23</v>
      </c>
      <c r="L241" s="16" t="s">
        <v>23</v>
      </c>
      <c r="M241" s="16" t="s">
        <v>23</v>
      </c>
      <c r="N241" s="16" t="s">
        <v>23</v>
      </c>
      <c r="O241" s="16" t="s">
        <v>23</v>
      </c>
      <c r="P241" s="3" t="e">
        <f t="shared" si="632"/>
        <v>#DIV/0!</v>
      </c>
      <c r="Q241" s="3" t="e">
        <f t="shared" ref="Q241:Q242" si="640">STDEV(K241:O241)</f>
        <v>#DIV/0!</v>
      </c>
      <c r="R241" s="16" t="s">
        <v>23</v>
      </c>
      <c r="S241" s="16" t="s">
        <v>23</v>
      </c>
      <c r="T241" s="16" t="s">
        <v>23</v>
      </c>
      <c r="U241" s="16" t="s">
        <v>23</v>
      </c>
      <c r="V241" s="16" t="s">
        <v>23</v>
      </c>
      <c r="W241" s="3" t="e">
        <f t="shared" si="633"/>
        <v>#DIV/0!</v>
      </c>
      <c r="X241" s="3" t="e">
        <f t="shared" ref="X241:X242" si="641">STDEV(R241:V241)</f>
        <v>#DIV/0!</v>
      </c>
      <c r="Y241" s="16">
        <v>118</v>
      </c>
      <c r="Z241" s="16">
        <v>131</v>
      </c>
      <c r="AA241" s="16">
        <v>131</v>
      </c>
      <c r="AB241" s="16">
        <v>138</v>
      </c>
      <c r="AC241" s="16">
        <v>115</v>
      </c>
      <c r="AD241" s="3">
        <f t="shared" si="634"/>
        <v>126.6</v>
      </c>
      <c r="AE241" s="3">
        <f t="shared" ref="AE241:AE242" si="642">STDEV(Y241:AC241)</f>
        <v>9.710818709048171</v>
      </c>
      <c r="AF241" s="16">
        <v>15</v>
      </c>
      <c r="AG241" s="16">
        <v>22</v>
      </c>
      <c r="AH241" s="16">
        <v>15</v>
      </c>
      <c r="AI241" s="16">
        <v>19</v>
      </c>
      <c r="AJ241" s="16">
        <v>13</v>
      </c>
      <c r="AK241" s="3">
        <f t="shared" si="635"/>
        <v>16.8</v>
      </c>
      <c r="AL241" s="3">
        <f t="shared" ref="AL241:AL242" si="643">STDEV(AF241:AJ241)</f>
        <v>3.6331804249169886</v>
      </c>
      <c r="AM241" s="16">
        <v>4</v>
      </c>
      <c r="AN241" s="16">
        <v>2</v>
      </c>
      <c r="AO241" s="16">
        <v>0</v>
      </c>
      <c r="AP241" s="16">
        <v>4</v>
      </c>
      <c r="AQ241" s="16">
        <v>0</v>
      </c>
      <c r="AR241" s="3">
        <f t="shared" si="636"/>
        <v>2</v>
      </c>
      <c r="AS241" s="3">
        <f t="shared" ref="AS241:AS242" si="644">STDEV(AM241:AQ241)</f>
        <v>2</v>
      </c>
      <c r="AT241" s="16">
        <v>1</v>
      </c>
      <c r="AU241" s="16">
        <v>0</v>
      </c>
      <c r="AV241" s="16">
        <v>4</v>
      </c>
      <c r="AW241" s="16">
        <v>2</v>
      </c>
      <c r="AX241" s="16">
        <v>0</v>
      </c>
      <c r="AY241" s="3">
        <f t="shared" si="637"/>
        <v>1.4</v>
      </c>
      <c r="AZ241" s="3">
        <f t="shared" ref="AZ241:AZ242" si="645">STDEV(AT241:AX241)</f>
        <v>1.6733200530681511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3">
        <f t="shared" si="638"/>
        <v>0</v>
      </c>
      <c r="BG241" s="3">
        <f t="shared" ref="BG241:BG242" si="646">STDEV(BA241:BE241)</f>
        <v>0</v>
      </c>
    </row>
    <row r="242" spans="1:59" x14ac:dyDescent="0.35">
      <c r="B242" s="22">
        <v>3</v>
      </c>
      <c r="D242" s="16" t="s">
        <v>23</v>
      </c>
      <c r="E242" s="16" t="s">
        <v>23</v>
      </c>
      <c r="F242" s="16" t="s">
        <v>23</v>
      </c>
      <c r="G242" s="16" t="s">
        <v>23</v>
      </c>
      <c r="H242" s="16" t="s">
        <v>23</v>
      </c>
      <c r="I242" s="3" t="e">
        <f t="shared" si="631"/>
        <v>#DIV/0!</v>
      </c>
      <c r="J242" s="3" t="e">
        <f t="shared" si="639"/>
        <v>#DIV/0!</v>
      </c>
      <c r="K242" s="16" t="s">
        <v>23</v>
      </c>
      <c r="L242" s="16" t="s">
        <v>23</v>
      </c>
      <c r="M242" s="16" t="s">
        <v>23</v>
      </c>
      <c r="N242" s="16" t="s">
        <v>23</v>
      </c>
      <c r="O242" s="16" t="s">
        <v>23</v>
      </c>
      <c r="P242" s="3" t="e">
        <f t="shared" si="632"/>
        <v>#DIV/0!</v>
      </c>
      <c r="Q242" s="3" t="e">
        <f t="shared" si="640"/>
        <v>#DIV/0!</v>
      </c>
      <c r="R242" s="16" t="s">
        <v>23</v>
      </c>
      <c r="S242" s="16" t="s">
        <v>23</v>
      </c>
      <c r="T242" s="16" t="s">
        <v>23</v>
      </c>
      <c r="U242" s="16" t="s">
        <v>23</v>
      </c>
      <c r="V242" s="16" t="s">
        <v>23</v>
      </c>
      <c r="W242" s="3" t="e">
        <f t="shared" si="633"/>
        <v>#DIV/0!</v>
      </c>
      <c r="X242" s="3" t="e">
        <f t="shared" si="641"/>
        <v>#DIV/0!</v>
      </c>
      <c r="Y242" s="16" t="s">
        <v>23</v>
      </c>
      <c r="Z242" s="16" t="s">
        <v>23</v>
      </c>
      <c r="AA242" s="16" t="s">
        <v>23</v>
      </c>
      <c r="AB242" s="16" t="s">
        <v>23</v>
      </c>
      <c r="AC242" s="16" t="s">
        <v>23</v>
      </c>
      <c r="AD242" s="3" t="e">
        <f t="shared" si="634"/>
        <v>#DIV/0!</v>
      </c>
      <c r="AE242" s="3" t="e">
        <f t="shared" si="642"/>
        <v>#DIV/0!</v>
      </c>
      <c r="AF242" s="16">
        <v>22</v>
      </c>
      <c r="AG242" s="16">
        <v>32</v>
      </c>
      <c r="AH242" s="16">
        <v>21</v>
      </c>
      <c r="AI242" s="16">
        <v>18</v>
      </c>
      <c r="AJ242" s="16">
        <v>34</v>
      </c>
      <c r="AK242" s="3">
        <f t="shared" si="635"/>
        <v>25.4</v>
      </c>
      <c r="AL242" s="3">
        <f t="shared" si="643"/>
        <v>7.1274118724821811</v>
      </c>
      <c r="AM242" s="16">
        <v>7</v>
      </c>
      <c r="AN242" s="16" t="s">
        <v>23</v>
      </c>
      <c r="AO242" s="16">
        <v>5</v>
      </c>
      <c r="AP242" s="16">
        <v>5</v>
      </c>
      <c r="AQ242" s="16">
        <v>2</v>
      </c>
      <c r="AR242" s="3">
        <f t="shared" si="636"/>
        <v>4.75</v>
      </c>
      <c r="AS242" s="3">
        <f t="shared" si="644"/>
        <v>2.0615528128088303</v>
      </c>
      <c r="AT242" s="16">
        <v>0</v>
      </c>
      <c r="AU242" s="16">
        <v>0</v>
      </c>
      <c r="AV242" s="16">
        <v>2</v>
      </c>
      <c r="AW242" s="16">
        <v>0</v>
      </c>
      <c r="AX242" s="16">
        <v>0</v>
      </c>
      <c r="AY242" s="3">
        <f t="shared" si="637"/>
        <v>0.4</v>
      </c>
      <c r="AZ242" s="3">
        <f t="shared" si="645"/>
        <v>0.89442719099991586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3">
        <f t="shared" si="638"/>
        <v>0</v>
      </c>
      <c r="BG242" s="3">
        <f t="shared" si="646"/>
        <v>0</v>
      </c>
    </row>
    <row r="243" spans="1:59" x14ac:dyDescent="0.35">
      <c r="A243" s="24" t="s">
        <v>25</v>
      </c>
      <c r="D243" s="16"/>
      <c r="E243" s="16"/>
      <c r="F243" s="16"/>
      <c r="G243" s="16"/>
      <c r="H243" s="16"/>
      <c r="I243" s="28" t="e">
        <f>AVERAGE(I240:I242)</f>
        <v>#DIV/0!</v>
      </c>
      <c r="J243" s="28"/>
      <c r="K243" s="16"/>
      <c r="L243" s="16"/>
      <c r="M243" s="16"/>
      <c r="N243" s="16"/>
      <c r="O243" s="16"/>
      <c r="P243" s="28" t="e">
        <f>AVERAGE(P240:P242)</f>
        <v>#DIV/0!</v>
      </c>
      <c r="Q243" s="28"/>
      <c r="R243" s="16"/>
      <c r="S243" s="16"/>
      <c r="T243" s="16"/>
      <c r="U243" s="16"/>
      <c r="V243" s="16"/>
      <c r="W243" s="28" t="e">
        <f>AVERAGE(W240:W242)</f>
        <v>#DIV/0!</v>
      </c>
      <c r="X243" s="28"/>
      <c r="Y243" s="16"/>
      <c r="Z243" s="16"/>
      <c r="AA243" s="16"/>
      <c r="AB243" s="16"/>
      <c r="AC243" s="16"/>
      <c r="AD243" s="28">
        <f>AVERAGE(AD240:AD241)</f>
        <v>134.30000000000001</v>
      </c>
      <c r="AE243" s="28"/>
      <c r="AF243" s="16"/>
      <c r="AG243" s="16"/>
      <c r="AH243" s="16"/>
      <c r="AI243" s="16"/>
      <c r="AJ243" s="16"/>
      <c r="AK243" s="28">
        <f>AVERAGE(AK240:AK242)</f>
        <v>25.266666666666669</v>
      </c>
      <c r="AL243" s="28"/>
      <c r="AM243" s="16"/>
      <c r="AN243" s="16"/>
      <c r="AO243" s="16"/>
      <c r="AP243" s="16"/>
      <c r="AQ243" s="16"/>
      <c r="AR243" s="28">
        <f>AVERAGE(AR240:AR242)</f>
        <v>3.3166666666666664</v>
      </c>
      <c r="AS243" s="28"/>
      <c r="AT243" s="16"/>
      <c r="AU243" s="16"/>
      <c r="AV243" s="16"/>
      <c r="AW243" s="16"/>
      <c r="AX243" s="16"/>
      <c r="AY243" s="28">
        <f>AVERAGE(AY240:AY242)</f>
        <v>0.6</v>
      </c>
      <c r="AZ243" s="28"/>
      <c r="BA243" s="16"/>
      <c r="BB243" s="16"/>
      <c r="BC243" s="16"/>
      <c r="BD243" s="16"/>
      <c r="BE243" s="16"/>
      <c r="BF243" s="28">
        <f>AVERAGE(BF240:BF242)</f>
        <v>0</v>
      </c>
      <c r="BG243" s="28"/>
    </row>
    <row r="244" spans="1:59" x14ac:dyDescent="0.35">
      <c r="A244" s="24" t="s">
        <v>26</v>
      </c>
      <c r="D244" s="16"/>
      <c r="E244" s="16"/>
      <c r="F244" s="16"/>
      <c r="G244" s="16"/>
      <c r="H244" s="16"/>
      <c r="I244" s="28" t="e">
        <f>1/3*(SUM(J240:J242))</f>
        <v>#DIV/0!</v>
      </c>
      <c r="J244" s="28"/>
      <c r="K244" s="16"/>
      <c r="L244" s="16"/>
      <c r="M244" s="16"/>
      <c r="N244" s="16"/>
      <c r="O244" s="16"/>
      <c r="P244" s="28" t="e">
        <f>SUM(Q240:Q242)</f>
        <v>#DIV/0!</v>
      </c>
      <c r="Q244" s="28"/>
      <c r="R244" s="16"/>
      <c r="S244" s="16"/>
      <c r="T244" s="16"/>
      <c r="U244" s="16"/>
      <c r="V244" s="16"/>
      <c r="W244" s="28" t="e">
        <f>SUM(X240:X242)</f>
        <v>#DIV/0!</v>
      </c>
      <c r="X244" s="28"/>
      <c r="Y244" s="16"/>
      <c r="Z244" s="16"/>
      <c r="AA244" s="16"/>
      <c r="AB244" s="16"/>
      <c r="AC244" s="16"/>
      <c r="AD244" s="28">
        <f>SUM(AE240:AE241)</f>
        <v>17.752377430258051</v>
      </c>
      <c r="AE244" s="28"/>
      <c r="AF244" s="16"/>
      <c r="AG244" s="16"/>
      <c r="AH244" s="16"/>
      <c r="AI244" s="16"/>
      <c r="AJ244" s="16"/>
      <c r="AK244" s="28">
        <f>SUM(AL240:AL242)</f>
        <v>15.429639309370666</v>
      </c>
      <c r="AL244" s="28"/>
      <c r="AM244" s="16"/>
      <c r="AN244" s="16"/>
      <c r="AO244" s="16"/>
      <c r="AP244" s="16"/>
      <c r="AQ244" s="16"/>
      <c r="AR244" s="28">
        <f>SUM(AS240:AS241)</f>
        <v>3.3038404810405293</v>
      </c>
      <c r="AS244" s="28"/>
      <c r="AT244" s="16"/>
      <c r="AU244" s="16"/>
      <c r="AV244" s="16"/>
      <c r="AW244" s="16"/>
      <c r="AX244" s="16"/>
      <c r="AY244" s="28">
        <f>SUM(AZ240:AZ241)</f>
        <v>1.6733200530681511</v>
      </c>
      <c r="AZ244" s="28"/>
      <c r="BA244" s="16"/>
      <c r="BB244" s="16"/>
      <c r="BC244" s="16"/>
      <c r="BD244" s="16"/>
      <c r="BE244" s="16"/>
      <c r="BF244" s="28">
        <f>SUM(BG240:BG242)</f>
        <v>0</v>
      </c>
      <c r="BG244" s="28"/>
    </row>
    <row r="245" spans="1:59" x14ac:dyDescent="0.35">
      <c r="A245" s="21" t="s">
        <v>16</v>
      </c>
      <c r="B245" s="22">
        <v>1</v>
      </c>
      <c r="D245" s="16" t="s">
        <v>23</v>
      </c>
      <c r="E245" s="16" t="s">
        <v>23</v>
      </c>
      <c r="F245" s="16" t="s">
        <v>23</v>
      </c>
      <c r="G245" s="16" t="s">
        <v>23</v>
      </c>
      <c r="H245" s="16" t="s">
        <v>23</v>
      </c>
      <c r="I245" s="3" t="e">
        <f t="shared" ref="I245:I247" si="647">AVERAGE(D245:H245)</f>
        <v>#DIV/0!</v>
      </c>
      <c r="J245" s="3" t="e">
        <f>STDEV(D245:H245)</f>
        <v>#DIV/0!</v>
      </c>
      <c r="K245" s="16" t="s">
        <v>23</v>
      </c>
      <c r="L245" s="16" t="s">
        <v>23</v>
      </c>
      <c r="M245" s="16" t="s">
        <v>23</v>
      </c>
      <c r="N245" s="16" t="s">
        <v>23</v>
      </c>
      <c r="O245" s="16" t="s">
        <v>23</v>
      </c>
      <c r="P245" s="3" t="e">
        <f t="shared" ref="P245:P247" si="648">AVERAGE(K245:O245)</f>
        <v>#DIV/0!</v>
      </c>
      <c r="Q245" s="3" t="e">
        <f>STDEV(K245:O245)</f>
        <v>#DIV/0!</v>
      </c>
      <c r="R245" s="16" t="s">
        <v>23</v>
      </c>
      <c r="S245" s="16" t="s">
        <v>23</v>
      </c>
      <c r="T245" s="16" t="s">
        <v>23</v>
      </c>
      <c r="U245" s="16" t="s">
        <v>23</v>
      </c>
      <c r="V245" s="16" t="s">
        <v>23</v>
      </c>
      <c r="W245" s="3" t="e">
        <f t="shared" ref="W245:W247" si="649">AVERAGE(R245:V245)</f>
        <v>#DIV/0!</v>
      </c>
      <c r="X245" s="3" t="e">
        <f>STDEV(R245:V245)</f>
        <v>#DIV/0!</v>
      </c>
      <c r="Y245" s="16" t="s">
        <v>23</v>
      </c>
      <c r="Z245" s="16" t="s">
        <v>23</v>
      </c>
      <c r="AA245" s="16" t="s">
        <v>23</v>
      </c>
      <c r="AB245" s="16" t="s">
        <v>23</v>
      </c>
      <c r="AC245" s="16" t="s">
        <v>23</v>
      </c>
      <c r="AD245" s="3" t="e">
        <f t="shared" ref="AD245:AD247" si="650">AVERAGE(Y245:AC245)</f>
        <v>#DIV/0!</v>
      </c>
      <c r="AE245" s="3" t="e">
        <f>STDEV(Y245:AC245)</f>
        <v>#DIV/0!</v>
      </c>
      <c r="AF245" s="16">
        <v>46</v>
      </c>
      <c r="AG245" s="16">
        <v>31</v>
      </c>
      <c r="AH245" s="16">
        <v>36</v>
      </c>
      <c r="AI245" s="16">
        <v>26</v>
      </c>
      <c r="AJ245" s="16">
        <v>31</v>
      </c>
      <c r="AK245" s="3">
        <f t="shared" ref="AK245:AK247" si="651">AVERAGE(AF245:AJ245)</f>
        <v>34</v>
      </c>
      <c r="AL245" s="3">
        <f>STDEV(AF245:AJ245)</f>
        <v>7.5828754440515507</v>
      </c>
      <c r="AM245" s="16">
        <v>5</v>
      </c>
      <c r="AN245" s="16">
        <v>7</v>
      </c>
      <c r="AO245" s="16">
        <v>6</v>
      </c>
      <c r="AP245" s="16">
        <v>7</v>
      </c>
      <c r="AQ245" s="16">
        <v>4</v>
      </c>
      <c r="AR245" s="3">
        <f t="shared" ref="AR245:AR247" si="652">AVERAGE(AM245:AQ245)</f>
        <v>5.8</v>
      </c>
      <c r="AS245" s="3">
        <f>STDEV(AM245:AQ245)</f>
        <v>1.3038404810405309</v>
      </c>
      <c r="AT245" s="16">
        <v>0</v>
      </c>
      <c r="AU245" s="16">
        <v>1</v>
      </c>
      <c r="AV245" s="16">
        <v>0</v>
      </c>
      <c r="AW245" s="16">
        <v>1</v>
      </c>
      <c r="AX245" s="16">
        <v>0</v>
      </c>
      <c r="AY245" s="3">
        <f t="shared" ref="AY245:AY247" si="653">AVERAGE(AT245:AX245)</f>
        <v>0.4</v>
      </c>
      <c r="AZ245" s="3">
        <f>STDEV(AT245:AX245)</f>
        <v>0.54772255750516607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3">
        <f t="shared" ref="BF245:BF247" si="654">AVERAGE(BA245:BE245)</f>
        <v>0</v>
      </c>
      <c r="BG245" s="3">
        <f>STDEV(BA245:BE245)</f>
        <v>0</v>
      </c>
    </row>
    <row r="246" spans="1:59" x14ac:dyDescent="0.35">
      <c r="B246" s="22">
        <v>2</v>
      </c>
      <c r="D246" s="16" t="s">
        <v>23</v>
      </c>
      <c r="E246" s="16" t="s">
        <v>23</v>
      </c>
      <c r="F246" s="16" t="s">
        <v>23</v>
      </c>
      <c r="G246" s="16" t="s">
        <v>23</v>
      </c>
      <c r="H246" s="16" t="s">
        <v>23</v>
      </c>
      <c r="I246" s="3" t="e">
        <f t="shared" si="647"/>
        <v>#DIV/0!</v>
      </c>
      <c r="J246" s="3" t="e">
        <f t="shared" ref="J246:J247" si="655">STDEV(D246:H246)</f>
        <v>#DIV/0!</v>
      </c>
      <c r="K246" s="16" t="s">
        <v>23</v>
      </c>
      <c r="L246" s="16" t="s">
        <v>23</v>
      </c>
      <c r="M246" s="16" t="s">
        <v>23</v>
      </c>
      <c r="N246" s="16" t="s">
        <v>23</v>
      </c>
      <c r="O246" s="16" t="s">
        <v>23</v>
      </c>
      <c r="P246" s="3" t="e">
        <f t="shared" si="648"/>
        <v>#DIV/0!</v>
      </c>
      <c r="Q246" s="3" t="e">
        <f t="shared" ref="Q246:Q247" si="656">STDEV(K246:O246)</f>
        <v>#DIV/0!</v>
      </c>
      <c r="R246" s="16" t="s">
        <v>23</v>
      </c>
      <c r="S246" s="16" t="s">
        <v>23</v>
      </c>
      <c r="T246" s="16" t="s">
        <v>23</v>
      </c>
      <c r="U246" s="16" t="s">
        <v>23</v>
      </c>
      <c r="V246" s="16" t="s">
        <v>23</v>
      </c>
      <c r="W246" s="3" t="e">
        <f t="shared" si="649"/>
        <v>#DIV/0!</v>
      </c>
      <c r="X246" s="3" t="e">
        <f t="shared" ref="X246:X247" si="657">STDEV(R246:V246)</f>
        <v>#DIV/0!</v>
      </c>
      <c r="Y246" s="16" t="s">
        <v>23</v>
      </c>
      <c r="Z246" s="16" t="s">
        <v>23</v>
      </c>
      <c r="AA246" s="16" t="s">
        <v>23</v>
      </c>
      <c r="AB246" s="16" t="s">
        <v>23</v>
      </c>
      <c r="AC246" s="16" t="s">
        <v>23</v>
      </c>
      <c r="AD246" s="3" t="e">
        <f t="shared" si="650"/>
        <v>#DIV/0!</v>
      </c>
      <c r="AE246" s="3" t="e">
        <f t="shared" ref="AE246:AE247" si="658">STDEV(Y246:AC246)</f>
        <v>#DIV/0!</v>
      </c>
      <c r="AF246" s="16">
        <v>39</v>
      </c>
      <c r="AG246" s="16">
        <v>35</v>
      </c>
      <c r="AH246" s="16">
        <v>26</v>
      </c>
      <c r="AI246" s="16">
        <v>24</v>
      </c>
      <c r="AJ246" s="16">
        <v>20</v>
      </c>
      <c r="AK246" s="3">
        <f t="shared" si="651"/>
        <v>28.8</v>
      </c>
      <c r="AL246" s="3">
        <f t="shared" ref="AL246:AL247" si="659">STDEV(AF246:AJ246)</f>
        <v>7.9183331579316647</v>
      </c>
      <c r="AM246" s="16">
        <v>6</v>
      </c>
      <c r="AN246" s="16">
        <v>1</v>
      </c>
      <c r="AO246" s="16">
        <v>5</v>
      </c>
      <c r="AP246" s="16">
        <v>11</v>
      </c>
      <c r="AQ246" s="16">
        <v>3</v>
      </c>
      <c r="AR246" s="3">
        <f t="shared" si="652"/>
        <v>5.2</v>
      </c>
      <c r="AS246" s="3">
        <f t="shared" ref="AS246:AS247" si="660">STDEV(AM246:AQ246)</f>
        <v>3.7682887362833548</v>
      </c>
      <c r="AT246" s="16">
        <v>0</v>
      </c>
      <c r="AU246" s="16">
        <v>1</v>
      </c>
      <c r="AV246" s="16">
        <v>0</v>
      </c>
      <c r="AW246" s="16">
        <v>0</v>
      </c>
      <c r="AX246" s="16">
        <v>0</v>
      </c>
      <c r="AY246" s="3">
        <f t="shared" si="653"/>
        <v>0.2</v>
      </c>
      <c r="AZ246" s="3">
        <f t="shared" ref="AZ246:AZ247" si="661">STDEV(AT246:AX246)</f>
        <v>0.44721359549995793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3">
        <f t="shared" si="654"/>
        <v>0</v>
      </c>
      <c r="BG246" s="3">
        <f t="shared" ref="BG246:BG247" si="662">STDEV(BA246:BE246)</f>
        <v>0</v>
      </c>
    </row>
    <row r="247" spans="1:59" x14ac:dyDescent="0.35">
      <c r="B247" s="22">
        <v>3</v>
      </c>
      <c r="D247" s="16" t="s">
        <v>23</v>
      </c>
      <c r="E247" s="16" t="s">
        <v>23</v>
      </c>
      <c r="F247" s="16" t="s">
        <v>23</v>
      </c>
      <c r="G247" s="16" t="s">
        <v>23</v>
      </c>
      <c r="H247" s="16" t="s">
        <v>23</v>
      </c>
      <c r="I247" s="3" t="e">
        <f t="shared" si="647"/>
        <v>#DIV/0!</v>
      </c>
      <c r="J247" s="3" t="e">
        <f t="shared" si="655"/>
        <v>#DIV/0!</v>
      </c>
      <c r="K247" s="16" t="s">
        <v>23</v>
      </c>
      <c r="L247" s="16" t="s">
        <v>23</v>
      </c>
      <c r="M247" s="16" t="s">
        <v>23</v>
      </c>
      <c r="N247" s="16" t="s">
        <v>23</v>
      </c>
      <c r="O247" s="16" t="s">
        <v>23</v>
      </c>
      <c r="P247" s="3" t="e">
        <f t="shared" si="648"/>
        <v>#DIV/0!</v>
      </c>
      <c r="Q247" s="3" t="e">
        <f t="shared" si="656"/>
        <v>#DIV/0!</v>
      </c>
      <c r="R247" s="16" t="s">
        <v>23</v>
      </c>
      <c r="S247" s="16" t="s">
        <v>23</v>
      </c>
      <c r="T247" s="16" t="s">
        <v>23</v>
      </c>
      <c r="U247" s="16" t="s">
        <v>23</v>
      </c>
      <c r="V247" s="16" t="s">
        <v>23</v>
      </c>
      <c r="W247" s="3" t="e">
        <f t="shared" si="649"/>
        <v>#DIV/0!</v>
      </c>
      <c r="X247" s="3" t="e">
        <f t="shared" si="657"/>
        <v>#DIV/0!</v>
      </c>
      <c r="Y247" s="16" t="s">
        <v>23</v>
      </c>
      <c r="Z247" s="16" t="s">
        <v>23</v>
      </c>
      <c r="AA247" s="16" t="s">
        <v>23</v>
      </c>
      <c r="AB247" s="16" t="s">
        <v>23</v>
      </c>
      <c r="AC247" s="16" t="s">
        <v>23</v>
      </c>
      <c r="AD247" s="3" t="e">
        <f t="shared" si="650"/>
        <v>#DIV/0!</v>
      </c>
      <c r="AE247" s="3" t="e">
        <f t="shared" si="658"/>
        <v>#DIV/0!</v>
      </c>
      <c r="AF247" s="16">
        <v>80</v>
      </c>
      <c r="AG247" s="16" t="s">
        <v>23</v>
      </c>
      <c r="AH247" s="16">
        <v>73</v>
      </c>
      <c r="AI247" s="16">
        <v>46</v>
      </c>
      <c r="AJ247" s="16">
        <v>58</v>
      </c>
      <c r="AK247" s="3">
        <f t="shared" si="651"/>
        <v>64.25</v>
      </c>
      <c r="AL247" s="3">
        <f t="shared" si="659"/>
        <v>15.239750654128171</v>
      </c>
      <c r="AM247" s="16">
        <v>15</v>
      </c>
      <c r="AN247" s="16" t="s">
        <v>23</v>
      </c>
      <c r="AO247" s="16" t="s">
        <v>23</v>
      </c>
      <c r="AP247" s="16">
        <v>8</v>
      </c>
      <c r="AQ247" s="16">
        <v>6</v>
      </c>
      <c r="AR247" s="3">
        <f t="shared" si="652"/>
        <v>9.6666666666666661</v>
      </c>
      <c r="AS247" s="3">
        <f t="shared" si="660"/>
        <v>4.7258156262526096</v>
      </c>
      <c r="AT247" s="16">
        <v>1</v>
      </c>
      <c r="AU247" s="16">
        <v>0</v>
      </c>
      <c r="AV247" s="16">
        <v>0</v>
      </c>
      <c r="AW247" s="16">
        <v>1</v>
      </c>
      <c r="AX247" s="16">
        <v>0</v>
      </c>
      <c r="AY247" s="3">
        <f t="shared" si="653"/>
        <v>0.4</v>
      </c>
      <c r="AZ247" s="3">
        <f t="shared" si="661"/>
        <v>0.54772255750516607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3">
        <f t="shared" si="654"/>
        <v>0</v>
      </c>
      <c r="BG247" s="3">
        <f t="shared" si="662"/>
        <v>0</v>
      </c>
    </row>
    <row r="248" spans="1:59" x14ac:dyDescent="0.35">
      <c r="A248" s="24" t="s">
        <v>25</v>
      </c>
      <c r="D248" s="16"/>
      <c r="E248" s="16"/>
      <c r="F248" s="16"/>
      <c r="G248" s="16"/>
      <c r="H248" s="16"/>
      <c r="I248" s="28" t="e">
        <f>AVERAGE(I245:I247)</f>
        <v>#DIV/0!</v>
      </c>
      <c r="J248" s="28"/>
      <c r="K248" s="16"/>
      <c r="L248" s="16"/>
      <c r="M248" s="16"/>
      <c r="N248" s="16"/>
      <c r="O248" s="16"/>
      <c r="P248" s="28" t="e">
        <f>AVERAGE(P245:P247)</f>
        <v>#DIV/0!</v>
      </c>
      <c r="Q248" s="28"/>
      <c r="R248" s="16"/>
      <c r="S248" s="16"/>
      <c r="T248" s="16"/>
      <c r="U248" s="16"/>
      <c r="V248" s="16"/>
      <c r="W248" s="28" t="e">
        <f>AVERAGE(W245:W247)</f>
        <v>#DIV/0!</v>
      </c>
      <c r="X248" s="28"/>
      <c r="Y248" s="16"/>
      <c r="Z248" s="16"/>
      <c r="AA248" s="16"/>
      <c r="AB248" s="16"/>
      <c r="AC248" s="16"/>
      <c r="AD248" s="28" t="e">
        <f>AVERAGE(AD245:AD247)</f>
        <v>#DIV/0!</v>
      </c>
      <c r="AE248" s="28"/>
      <c r="AF248" s="16"/>
      <c r="AG248" s="16"/>
      <c r="AH248" s="16"/>
      <c r="AI248" s="16"/>
      <c r="AJ248" s="16"/>
      <c r="AK248" s="28">
        <f>AVERAGE(AK245:AK247)</f>
        <v>42.35</v>
      </c>
      <c r="AL248" s="28"/>
      <c r="AM248" s="16"/>
      <c r="AN248" s="16"/>
      <c r="AO248" s="16"/>
      <c r="AP248" s="16"/>
      <c r="AQ248" s="16"/>
      <c r="AR248" s="28">
        <f>AVERAGE(AR245:AR247)</f>
        <v>6.8888888888888884</v>
      </c>
      <c r="AS248" s="28"/>
      <c r="AT248" s="16"/>
      <c r="AU248" s="16"/>
      <c r="AV248" s="16"/>
      <c r="AW248" s="16"/>
      <c r="AX248" s="16"/>
      <c r="AY248" s="28">
        <f>AVERAGE(AY245:AY247)</f>
        <v>0.33333333333333331</v>
      </c>
      <c r="AZ248" s="28"/>
      <c r="BA248" s="16"/>
      <c r="BB248" s="16"/>
      <c r="BC248" s="16"/>
      <c r="BD248" s="16"/>
      <c r="BE248" s="16"/>
      <c r="BF248" s="28">
        <f>AVERAGE(BF245:BF247)</f>
        <v>0</v>
      </c>
      <c r="BG248" s="28"/>
    </row>
    <row r="249" spans="1:59" x14ac:dyDescent="0.35">
      <c r="A249" s="24" t="s">
        <v>26</v>
      </c>
      <c r="D249" s="16"/>
      <c r="E249" s="16"/>
      <c r="F249" s="16"/>
      <c r="G249" s="16"/>
      <c r="H249" s="16"/>
      <c r="I249" s="28" t="e">
        <f>1/3*(SUM(J245:J247))</f>
        <v>#DIV/0!</v>
      </c>
      <c r="J249" s="28"/>
      <c r="K249" s="16"/>
      <c r="L249" s="16"/>
      <c r="M249" s="16"/>
      <c r="N249" s="16"/>
      <c r="O249" s="16"/>
      <c r="P249" s="28" t="e">
        <f>SUM(Q245:Q247)</f>
        <v>#DIV/0!</v>
      </c>
      <c r="Q249" s="28"/>
      <c r="R249" s="16"/>
      <c r="S249" s="16"/>
      <c r="T249" s="16"/>
      <c r="U249" s="16"/>
      <c r="V249" s="16"/>
      <c r="W249" s="28" t="e">
        <f>SUM(X245:X247)</f>
        <v>#DIV/0!</v>
      </c>
      <c r="X249" s="28"/>
      <c r="Y249" s="16"/>
      <c r="Z249" s="16"/>
      <c r="AA249" s="16"/>
      <c r="AB249" s="16"/>
      <c r="AC249" s="16"/>
      <c r="AD249" s="28" t="e">
        <f>SUM(AE245:AE247)</f>
        <v>#DIV/0!</v>
      </c>
      <c r="AE249" s="28"/>
      <c r="AF249" s="16"/>
      <c r="AG249" s="16"/>
      <c r="AH249" s="16"/>
      <c r="AI249" s="16"/>
      <c r="AJ249" s="16"/>
      <c r="AK249" s="28">
        <f>SUM(AL245:AL247)</f>
        <v>30.740959256111388</v>
      </c>
      <c r="AL249" s="28"/>
      <c r="AM249" s="16"/>
      <c r="AN249" s="16"/>
      <c r="AO249" s="16"/>
      <c r="AP249" s="16"/>
      <c r="AQ249" s="16"/>
      <c r="AR249" s="28">
        <f>SUM(AS245:AS246)</f>
        <v>5.0721292173238854</v>
      </c>
      <c r="AS249" s="28"/>
      <c r="AT249" s="16"/>
      <c r="AU249" s="16"/>
      <c r="AV249" s="16"/>
      <c r="AW249" s="16"/>
      <c r="AX249" s="16"/>
      <c r="AY249" s="28">
        <f>SUM(AZ245:AZ246)</f>
        <v>0.99493615300512395</v>
      </c>
      <c r="AZ249" s="28"/>
      <c r="BA249" s="16"/>
      <c r="BB249" s="16"/>
      <c r="BC249" s="16"/>
      <c r="BD249" s="16"/>
      <c r="BE249" s="16"/>
      <c r="BF249" s="28">
        <f>SUM(BG245:BG247)</f>
        <v>0</v>
      </c>
      <c r="BG249" s="28"/>
    </row>
    <row r="250" spans="1:59" x14ac:dyDescent="0.35">
      <c r="A250" s="21" t="s">
        <v>13</v>
      </c>
      <c r="B250" s="22">
        <v>1</v>
      </c>
      <c r="D250" s="16" t="s">
        <v>23</v>
      </c>
      <c r="E250" s="16" t="s">
        <v>23</v>
      </c>
      <c r="F250" s="16" t="s">
        <v>23</v>
      </c>
      <c r="G250" s="16" t="s">
        <v>23</v>
      </c>
      <c r="H250" s="16" t="s">
        <v>23</v>
      </c>
      <c r="I250" s="3" t="e">
        <f t="shared" ref="I250:I252" si="663">AVERAGE(D250:H250)</f>
        <v>#DIV/0!</v>
      </c>
      <c r="J250" s="3" t="e">
        <f>STDEV(D250:H250)</f>
        <v>#DIV/0!</v>
      </c>
      <c r="K250" s="16" t="s">
        <v>23</v>
      </c>
      <c r="L250" s="16" t="s">
        <v>23</v>
      </c>
      <c r="M250" s="16" t="s">
        <v>23</v>
      </c>
      <c r="N250" s="16" t="s">
        <v>23</v>
      </c>
      <c r="O250" s="16" t="s">
        <v>23</v>
      </c>
      <c r="P250" s="3" t="e">
        <f t="shared" ref="P250:P252" si="664">AVERAGE(K250:O250)</f>
        <v>#DIV/0!</v>
      </c>
      <c r="Q250" s="3" t="e">
        <f>STDEV(K250:O250)</f>
        <v>#DIV/0!</v>
      </c>
      <c r="R250" s="16" t="s">
        <v>23</v>
      </c>
      <c r="S250" s="16" t="s">
        <v>23</v>
      </c>
      <c r="T250" s="16" t="s">
        <v>23</v>
      </c>
      <c r="U250" s="16" t="s">
        <v>23</v>
      </c>
      <c r="V250" s="16" t="s">
        <v>23</v>
      </c>
      <c r="W250" s="3" t="e">
        <f t="shared" ref="W250:W252" si="665">AVERAGE(R250:V250)</f>
        <v>#DIV/0!</v>
      </c>
      <c r="X250" s="3" t="e">
        <f>STDEV(R250:V250)</f>
        <v>#DIV/0!</v>
      </c>
      <c r="Y250" s="16">
        <v>100</v>
      </c>
      <c r="Z250" s="16">
        <v>104</v>
      </c>
      <c r="AA250" s="16">
        <v>95</v>
      </c>
      <c r="AB250" s="16">
        <v>92</v>
      </c>
      <c r="AC250" s="16">
        <v>85</v>
      </c>
      <c r="AD250" s="3">
        <f t="shared" ref="AD250:AD251" si="666">AVERAGE(Y250:AC250)</f>
        <v>95.2</v>
      </c>
      <c r="AE250" s="3">
        <f>STDEV(Y250:AC250)</f>
        <v>7.3280283842245044</v>
      </c>
      <c r="AF250" s="16">
        <v>9</v>
      </c>
      <c r="AG250" s="16">
        <v>7</v>
      </c>
      <c r="AH250" s="16">
        <v>13</v>
      </c>
      <c r="AI250" s="16">
        <v>13</v>
      </c>
      <c r="AJ250" s="16">
        <v>8</v>
      </c>
      <c r="AK250" s="3">
        <f t="shared" ref="AK250:AK251" si="667">AVERAGE(AF250:AJ250)</f>
        <v>10</v>
      </c>
      <c r="AL250" s="3">
        <f>STDEV(AF250:AJ250)</f>
        <v>2.8284271247461903</v>
      </c>
      <c r="AM250" s="16">
        <v>1</v>
      </c>
      <c r="AN250" s="16">
        <v>2</v>
      </c>
      <c r="AO250" s="16">
        <v>0</v>
      </c>
      <c r="AP250" s="16">
        <v>1</v>
      </c>
      <c r="AQ250" s="16">
        <v>2</v>
      </c>
      <c r="AR250" s="3">
        <f t="shared" ref="AR250:AR251" si="668">AVERAGE(AM250:AQ250)</f>
        <v>1.2</v>
      </c>
      <c r="AS250" s="3">
        <f>STDEV(AM250:AQ250)</f>
        <v>0.83666002653407556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3">
        <f t="shared" ref="AY250:AY251" si="669">AVERAGE(AT250:AX250)</f>
        <v>0</v>
      </c>
      <c r="AZ250" s="3">
        <f>STDEV(AT250:AX250)</f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3">
        <f t="shared" ref="BF250:BF251" si="670">AVERAGE(BA250:BE250)</f>
        <v>0</v>
      </c>
      <c r="BG250" s="3">
        <f>STDEV(BA250:BE250)</f>
        <v>0</v>
      </c>
    </row>
    <row r="251" spans="1:59" x14ac:dyDescent="0.35">
      <c r="A251" s="21" t="s">
        <v>15</v>
      </c>
      <c r="B251" s="22">
        <v>2</v>
      </c>
      <c r="D251" s="16" t="s">
        <v>23</v>
      </c>
      <c r="E251" s="16" t="s">
        <v>23</v>
      </c>
      <c r="F251" s="16" t="s">
        <v>23</v>
      </c>
      <c r="G251" s="16" t="s">
        <v>23</v>
      </c>
      <c r="H251" s="16" t="s">
        <v>23</v>
      </c>
      <c r="I251" s="3" t="e">
        <f t="shared" si="663"/>
        <v>#DIV/0!</v>
      </c>
      <c r="J251" s="3" t="e">
        <f t="shared" ref="J251:J252" si="671">STDEV(D251:H251)</f>
        <v>#DIV/0!</v>
      </c>
      <c r="K251" s="16" t="s">
        <v>23</v>
      </c>
      <c r="L251" s="16" t="s">
        <v>23</v>
      </c>
      <c r="M251" s="16" t="s">
        <v>23</v>
      </c>
      <c r="N251" s="16" t="s">
        <v>23</v>
      </c>
      <c r="O251" s="16" t="s">
        <v>23</v>
      </c>
      <c r="P251" s="3" t="e">
        <f t="shared" si="664"/>
        <v>#DIV/0!</v>
      </c>
      <c r="Q251" s="3" t="e">
        <f t="shared" ref="Q251:Q252" si="672">STDEV(K251:O251)</f>
        <v>#DIV/0!</v>
      </c>
      <c r="R251" s="16" t="s">
        <v>23</v>
      </c>
      <c r="S251" s="16" t="s">
        <v>23</v>
      </c>
      <c r="T251" s="16" t="s">
        <v>23</v>
      </c>
      <c r="U251" s="16" t="s">
        <v>23</v>
      </c>
      <c r="V251" s="16" t="s">
        <v>23</v>
      </c>
      <c r="W251" s="3" t="e">
        <f t="shared" si="665"/>
        <v>#DIV/0!</v>
      </c>
      <c r="X251" s="3" t="e">
        <f t="shared" ref="X251:X252" si="673">STDEV(R251:V251)</f>
        <v>#DIV/0!</v>
      </c>
      <c r="Y251" s="16">
        <v>65</v>
      </c>
      <c r="Z251" s="16">
        <v>65</v>
      </c>
      <c r="AA251" s="16">
        <v>62</v>
      </c>
      <c r="AB251" s="16">
        <v>70</v>
      </c>
      <c r="AC251" s="16">
        <v>69</v>
      </c>
      <c r="AD251" s="3">
        <f t="shared" si="666"/>
        <v>66.2</v>
      </c>
      <c r="AE251" s="3">
        <f t="shared" ref="AE251:AE252" si="674">STDEV(Y251:AC251)</f>
        <v>3.271085446759225</v>
      </c>
      <c r="AF251" s="16">
        <v>7</v>
      </c>
      <c r="AG251" s="16">
        <v>8</v>
      </c>
      <c r="AH251" s="16">
        <v>3</v>
      </c>
      <c r="AI251" s="16">
        <v>5</v>
      </c>
      <c r="AJ251" s="16">
        <v>8</v>
      </c>
      <c r="AK251" s="3">
        <f t="shared" si="667"/>
        <v>6.2</v>
      </c>
      <c r="AL251" s="3">
        <f t="shared" ref="AL251:AL252" si="675">STDEV(AF251:AJ251)</f>
        <v>2.1679483388678804</v>
      </c>
      <c r="AM251" s="16">
        <v>1</v>
      </c>
      <c r="AN251" s="16">
        <v>0</v>
      </c>
      <c r="AO251" s="16">
        <v>1</v>
      </c>
      <c r="AP251" s="16">
        <v>2</v>
      </c>
      <c r="AQ251" s="16">
        <v>2</v>
      </c>
      <c r="AR251" s="3">
        <f t="shared" si="668"/>
        <v>1.2</v>
      </c>
      <c r="AS251" s="3">
        <f t="shared" ref="AS251:AS252" si="676">STDEV(AM251:AQ251)</f>
        <v>0.83666002653407556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3">
        <f t="shared" si="669"/>
        <v>0</v>
      </c>
      <c r="AZ251" s="3">
        <f t="shared" ref="AZ251:AZ252" si="677">STDEV(AT251:AX251)</f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3">
        <f t="shared" si="670"/>
        <v>0</v>
      </c>
      <c r="BG251" s="3">
        <f t="shared" ref="BG251:BG252" si="678">STDEV(BA251:BE251)</f>
        <v>0</v>
      </c>
    </row>
    <row r="252" spans="1:59" x14ac:dyDescent="0.35">
      <c r="B252" s="22">
        <v>3</v>
      </c>
      <c r="D252" s="16" t="s">
        <v>23</v>
      </c>
      <c r="E252" s="16" t="s">
        <v>23</v>
      </c>
      <c r="F252" s="16" t="s">
        <v>23</v>
      </c>
      <c r="G252" s="16" t="s">
        <v>23</v>
      </c>
      <c r="H252" s="16" t="s">
        <v>23</v>
      </c>
      <c r="I252" s="3" t="e">
        <f t="shared" si="663"/>
        <v>#DIV/0!</v>
      </c>
      <c r="J252" s="3" t="e">
        <f t="shared" si="671"/>
        <v>#DIV/0!</v>
      </c>
      <c r="K252" s="16" t="s">
        <v>23</v>
      </c>
      <c r="L252" s="16" t="s">
        <v>23</v>
      </c>
      <c r="M252" s="16" t="s">
        <v>23</v>
      </c>
      <c r="N252" s="16" t="s">
        <v>23</v>
      </c>
      <c r="O252" s="16" t="s">
        <v>23</v>
      </c>
      <c r="P252" s="3" t="e">
        <f t="shared" si="664"/>
        <v>#DIV/0!</v>
      </c>
      <c r="Q252" s="3" t="e">
        <f t="shared" si="672"/>
        <v>#DIV/0!</v>
      </c>
      <c r="R252" s="16" t="s">
        <v>23</v>
      </c>
      <c r="S252" s="16" t="s">
        <v>23</v>
      </c>
      <c r="T252" s="16" t="s">
        <v>23</v>
      </c>
      <c r="U252" s="16" t="s">
        <v>23</v>
      </c>
      <c r="V252" s="16" t="s">
        <v>23</v>
      </c>
      <c r="W252" s="3" t="e">
        <f t="shared" si="665"/>
        <v>#DIV/0!</v>
      </c>
      <c r="X252" s="3" t="e">
        <f t="shared" si="673"/>
        <v>#DIV/0!</v>
      </c>
      <c r="Y252" s="16">
        <v>83</v>
      </c>
      <c r="Z252" s="16">
        <v>131</v>
      </c>
      <c r="AA252" s="16">
        <v>117</v>
      </c>
      <c r="AB252" s="16">
        <v>117</v>
      </c>
      <c r="AC252" s="16">
        <v>97</v>
      </c>
      <c r="AD252" s="3">
        <f>AVERAGE(Y252:AC252)</f>
        <v>109</v>
      </c>
      <c r="AE252" s="3">
        <f t="shared" si="674"/>
        <v>18.920887928424502</v>
      </c>
      <c r="AF252" s="16">
        <v>8</v>
      </c>
      <c r="AG252" s="16">
        <v>5</v>
      </c>
      <c r="AH252" s="16">
        <v>6</v>
      </c>
      <c r="AI252" s="16">
        <v>9</v>
      </c>
      <c r="AJ252" s="16">
        <v>6</v>
      </c>
      <c r="AK252" s="3">
        <f>AVERAGE(AF252:AJ252)</f>
        <v>6.8</v>
      </c>
      <c r="AL252" s="3">
        <f t="shared" si="675"/>
        <v>1.6431676725154991</v>
      </c>
      <c r="AM252" s="16">
        <v>1</v>
      </c>
      <c r="AN252" s="16">
        <v>1</v>
      </c>
      <c r="AO252" s="16">
        <v>0</v>
      </c>
      <c r="AP252" s="16">
        <v>2</v>
      </c>
      <c r="AQ252" s="16">
        <v>1</v>
      </c>
      <c r="AR252" s="3">
        <f>AVERAGE(AM252:AQ252)</f>
        <v>1</v>
      </c>
      <c r="AS252" s="3">
        <f t="shared" si="676"/>
        <v>0.70710678118654757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3">
        <f>AVERAGE(AT252:AX252)</f>
        <v>0</v>
      </c>
      <c r="AZ252" s="3">
        <f t="shared" si="677"/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3">
        <f>AVERAGE(BA252:BE252)</f>
        <v>0</v>
      </c>
      <c r="BG252" s="3">
        <f t="shared" si="678"/>
        <v>0</v>
      </c>
    </row>
    <row r="253" spans="1:59" x14ac:dyDescent="0.35">
      <c r="A253" s="24" t="s">
        <v>25</v>
      </c>
      <c r="D253" s="16"/>
      <c r="E253" s="16"/>
      <c r="F253" s="16"/>
      <c r="G253" s="16"/>
      <c r="H253" s="16"/>
      <c r="I253" s="28" t="e">
        <f>AVERAGE(I250:I252)</f>
        <v>#DIV/0!</v>
      </c>
      <c r="J253" s="28"/>
      <c r="K253" s="16"/>
      <c r="L253" s="16"/>
      <c r="M253" s="16"/>
      <c r="N253" s="16"/>
      <c r="O253" s="16"/>
      <c r="P253" s="28" t="e">
        <f>AVERAGE(P250:P252)</f>
        <v>#DIV/0!</v>
      </c>
      <c r="Q253" s="28"/>
      <c r="R253" s="16"/>
      <c r="S253" s="16"/>
      <c r="T253" s="16"/>
      <c r="U253" s="16"/>
      <c r="V253" s="16"/>
      <c r="W253" s="28" t="e">
        <f>AVERAGE(W250:W252)</f>
        <v>#DIV/0!</v>
      </c>
      <c r="X253" s="28"/>
      <c r="Y253" s="16"/>
      <c r="Z253" s="16"/>
      <c r="AA253" s="16"/>
      <c r="AB253" s="16"/>
      <c r="AC253" s="16"/>
      <c r="AD253" s="28">
        <f>AVERAGE(AD250:AD252)</f>
        <v>90.133333333333326</v>
      </c>
      <c r="AE253" s="28"/>
      <c r="AF253" s="16"/>
      <c r="AG253" s="16"/>
      <c r="AH253" s="16"/>
      <c r="AI253" s="16"/>
      <c r="AJ253" s="16"/>
      <c r="AK253" s="28">
        <f>AVERAGE(AK250:AK252)</f>
        <v>7.666666666666667</v>
      </c>
      <c r="AL253" s="28"/>
      <c r="AM253" s="16"/>
      <c r="AN253" s="16"/>
      <c r="AO253" s="16"/>
      <c r="AP253" s="16"/>
      <c r="AQ253" s="16"/>
      <c r="AR253" s="28">
        <f>AVERAGE(AR250:AR252)</f>
        <v>1.1333333333333333</v>
      </c>
      <c r="AS253" s="28"/>
      <c r="AT253" s="16"/>
      <c r="AU253" s="16"/>
      <c r="AV253" s="16"/>
      <c r="AW253" s="16"/>
      <c r="AX253" s="16"/>
      <c r="AY253" s="28">
        <f>AVERAGE(AY250:AY252)</f>
        <v>0</v>
      </c>
      <c r="AZ253" s="28"/>
      <c r="BA253" s="16"/>
      <c r="BB253" s="16"/>
      <c r="BC253" s="16"/>
      <c r="BD253" s="16"/>
      <c r="BE253" s="16"/>
      <c r="BF253" s="28">
        <f>AVERAGE(BF250:BF252)</f>
        <v>0</v>
      </c>
      <c r="BG253" s="28"/>
    </row>
    <row r="254" spans="1:59" x14ac:dyDescent="0.35">
      <c r="A254" s="24" t="s">
        <v>26</v>
      </c>
      <c r="D254" s="16"/>
      <c r="E254" s="16"/>
      <c r="F254" s="16"/>
      <c r="G254" s="16"/>
      <c r="H254" s="16"/>
      <c r="I254" s="28" t="e">
        <f>1/3*(SUM(J250:J252))</f>
        <v>#DIV/0!</v>
      </c>
      <c r="J254" s="28"/>
      <c r="K254" s="16"/>
      <c r="L254" s="16"/>
      <c r="M254" s="16"/>
      <c r="N254" s="16"/>
      <c r="O254" s="16"/>
      <c r="P254" s="28" t="e">
        <f>SUM(Q250:Q252)</f>
        <v>#DIV/0!</v>
      </c>
      <c r="Q254" s="28"/>
      <c r="R254" s="16"/>
      <c r="S254" s="16"/>
      <c r="T254" s="16"/>
      <c r="U254" s="16"/>
      <c r="V254" s="16"/>
      <c r="W254" s="28" t="e">
        <f>SUM(X250:X252)</f>
        <v>#DIV/0!</v>
      </c>
      <c r="X254" s="28"/>
      <c r="Y254" s="16"/>
      <c r="Z254" s="16"/>
      <c r="AA254" s="16"/>
      <c r="AB254" s="16"/>
      <c r="AC254" s="16"/>
      <c r="AD254" s="28">
        <f>SUM(AE250:AE252)</f>
        <v>29.520001759408231</v>
      </c>
      <c r="AE254" s="28"/>
      <c r="AF254" s="16"/>
      <c r="AG254" s="16"/>
      <c r="AH254" s="16"/>
      <c r="AI254" s="16"/>
      <c r="AJ254" s="16"/>
      <c r="AK254" s="28">
        <f>SUM(AL250:AL252)</f>
        <v>6.6395431361295696</v>
      </c>
      <c r="AL254" s="28"/>
      <c r="AM254" s="16"/>
      <c r="AN254" s="16"/>
      <c r="AO254" s="16"/>
      <c r="AP254" s="16"/>
      <c r="AQ254" s="16"/>
      <c r="AR254" s="28">
        <f>SUM(AS250:AS251)</f>
        <v>1.6733200530681511</v>
      </c>
      <c r="AS254" s="28"/>
      <c r="AT254" s="16"/>
      <c r="AU254" s="16"/>
      <c r="AV254" s="16"/>
      <c r="AW254" s="16"/>
      <c r="AX254" s="16"/>
      <c r="AY254" s="28">
        <f>SUM(AZ250:AZ251)</f>
        <v>0</v>
      </c>
      <c r="AZ254" s="28"/>
      <c r="BA254" s="16"/>
      <c r="BB254" s="16"/>
      <c r="BC254" s="16"/>
      <c r="BD254" s="16"/>
      <c r="BE254" s="16"/>
      <c r="BF254" s="28">
        <f>SUM(BG250:BG252)</f>
        <v>0</v>
      </c>
      <c r="BG254" s="28"/>
    </row>
    <row r="255" spans="1:59" x14ac:dyDescent="0.35">
      <c r="A255" s="21" t="s">
        <v>16</v>
      </c>
      <c r="B255" s="22">
        <v>1</v>
      </c>
      <c r="D255" s="16" t="s">
        <v>23</v>
      </c>
      <c r="E255" s="16" t="s">
        <v>23</v>
      </c>
      <c r="F255" s="16" t="s">
        <v>23</v>
      </c>
      <c r="G255" s="16" t="s">
        <v>23</v>
      </c>
      <c r="H255" s="16" t="s">
        <v>23</v>
      </c>
      <c r="I255" s="3" t="e">
        <f t="shared" ref="I255:I257" si="679">AVERAGE(D255:H255)</f>
        <v>#DIV/0!</v>
      </c>
      <c r="J255" s="3" t="e">
        <f>STDEV(D255:H255)</f>
        <v>#DIV/0!</v>
      </c>
      <c r="K255" s="16" t="s">
        <v>23</v>
      </c>
      <c r="L255" s="16" t="s">
        <v>23</v>
      </c>
      <c r="M255" s="16" t="s">
        <v>23</v>
      </c>
      <c r="N255" s="16" t="s">
        <v>23</v>
      </c>
      <c r="O255" s="16" t="s">
        <v>23</v>
      </c>
      <c r="P255" s="3" t="e">
        <f t="shared" ref="P255:P257" si="680">AVERAGE(K255:O255)</f>
        <v>#DIV/0!</v>
      </c>
      <c r="Q255" s="3" t="e">
        <f>STDEV(K255:O255)</f>
        <v>#DIV/0!</v>
      </c>
      <c r="R255" s="16" t="s">
        <v>23</v>
      </c>
      <c r="S255" s="16" t="s">
        <v>23</v>
      </c>
      <c r="T255" s="16" t="s">
        <v>23</v>
      </c>
      <c r="U255" s="16" t="s">
        <v>23</v>
      </c>
      <c r="V255" s="16" t="s">
        <v>23</v>
      </c>
      <c r="W255" s="3" t="e">
        <f t="shared" ref="W255:W257" si="681">AVERAGE(R255:V255)</f>
        <v>#DIV/0!</v>
      </c>
      <c r="X255" s="3" t="e">
        <f>STDEV(R255:V255)</f>
        <v>#DIV/0!</v>
      </c>
      <c r="Y255" s="16">
        <v>77</v>
      </c>
      <c r="Z255" s="16">
        <v>88</v>
      </c>
      <c r="AA255" s="16">
        <v>65</v>
      </c>
      <c r="AB255" s="16">
        <v>79</v>
      </c>
      <c r="AC255" s="16">
        <v>69</v>
      </c>
      <c r="AD255" s="3">
        <f t="shared" ref="AD255:AD257" si="682">AVERAGE(Y255:AC255)</f>
        <v>75.599999999999994</v>
      </c>
      <c r="AE255" s="3">
        <f>STDEV(Y255:AC255)</f>
        <v>8.9888820216977035</v>
      </c>
      <c r="AF255" s="16">
        <v>11</v>
      </c>
      <c r="AG255" s="16">
        <v>12</v>
      </c>
      <c r="AH255" s="16">
        <v>8</v>
      </c>
      <c r="AI255" s="16">
        <v>10</v>
      </c>
      <c r="AJ255" s="16">
        <v>6</v>
      </c>
      <c r="AK255" s="3">
        <f>AVERAGE(AF255:AJ255)</f>
        <v>9.4</v>
      </c>
      <c r="AL255" s="3">
        <f>STDEV(AF255:AJ255)</f>
        <v>2.4083189157584584</v>
      </c>
      <c r="AM255" s="16">
        <v>0</v>
      </c>
      <c r="AN255" s="16">
        <v>2</v>
      </c>
      <c r="AO255" s="16">
        <v>1</v>
      </c>
      <c r="AP255" s="16">
        <v>1</v>
      </c>
      <c r="AQ255" s="16">
        <v>1</v>
      </c>
      <c r="AR255" s="3">
        <f t="shared" ref="AR255:AR257" si="683">AVERAGE(AM255:AQ255)</f>
        <v>1</v>
      </c>
      <c r="AS255" s="3">
        <f>STDEV(AM255:AQ255)</f>
        <v>0.70710678118654757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3">
        <f t="shared" ref="AY255:AY257" si="684">AVERAGE(AT255:AX255)</f>
        <v>0</v>
      </c>
      <c r="AZ255" s="3">
        <f>STDEV(AT255:AX255)</f>
        <v>0</v>
      </c>
      <c r="BA255" s="16">
        <v>0</v>
      </c>
      <c r="BB255" s="16">
        <v>0</v>
      </c>
      <c r="BC255" s="16">
        <v>0</v>
      </c>
      <c r="BD255" s="16">
        <v>0</v>
      </c>
      <c r="BE255" s="16">
        <v>0</v>
      </c>
      <c r="BF255" s="3">
        <f t="shared" ref="BF255:BF257" si="685">AVERAGE(BA255:BE255)</f>
        <v>0</v>
      </c>
      <c r="BG255" s="3">
        <f>STDEV(BA255:BE255)</f>
        <v>0</v>
      </c>
    </row>
    <row r="256" spans="1:59" x14ac:dyDescent="0.35">
      <c r="B256" s="22">
        <v>2</v>
      </c>
      <c r="D256" s="16" t="s">
        <v>23</v>
      </c>
      <c r="E256" s="16" t="s">
        <v>23</v>
      </c>
      <c r="F256" s="16" t="s">
        <v>23</v>
      </c>
      <c r="G256" s="16" t="s">
        <v>23</v>
      </c>
      <c r="H256" s="16" t="s">
        <v>23</v>
      </c>
      <c r="I256" s="3" t="e">
        <f t="shared" si="679"/>
        <v>#DIV/0!</v>
      </c>
      <c r="J256" s="3" t="e">
        <f t="shared" ref="J256:J257" si="686">STDEV(D256:H256)</f>
        <v>#DIV/0!</v>
      </c>
      <c r="K256" s="16" t="s">
        <v>23</v>
      </c>
      <c r="L256" s="16" t="s">
        <v>23</v>
      </c>
      <c r="M256" s="16" t="s">
        <v>23</v>
      </c>
      <c r="N256" s="16" t="s">
        <v>23</v>
      </c>
      <c r="O256" s="16" t="s">
        <v>23</v>
      </c>
      <c r="P256" s="3" t="e">
        <f t="shared" si="680"/>
        <v>#DIV/0!</v>
      </c>
      <c r="Q256" s="3" t="e">
        <f t="shared" ref="Q256:Q257" si="687">STDEV(K256:O256)</f>
        <v>#DIV/0!</v>
      </c>
      <c r="R256" s="16" t="s">
        <v>23</v>
      </c>
      <c r="S256" s="16" t="s">
        <v>23</v>
      </c>
      <c r="T256" s="16" t="s">
        <v>23</v>
      </c>
      <c r="U256" s="16" t="s">
        <v>23</v>
      </c>
      <c r="V256" s="16" t="s">
        <v>23</v>
      </c>
      <c r="W256" s="3" t="e">
        <f t="shared" si="681"/>
        <v>#DIV/0!</v>
      </c>
      <c r="X256" s="3" t="e">
        <f t="shared" ref="X256:X257" si="688">STDEV(R256:V256)</f>
        <v>#DIV/0!</v>
      </c>
      <c r="Y256" s="16">
        <v>67</v>
      </c>
      <c r="Z256" s="16">
        <v>64</v>
      </c>
      <c r="AA256" s="16">
        <v>69</v>
      </c>
      <c r="AB256" s="16">
        <v>70</v>
      </c>
      <c r="AC256" s="16">
        <v>84</v>
      </c>
      <c r="AD256" s="3">
        <f t="shared" si="682"/>
        <v>70.8</v>
      </c>
      <c r="AE256" s="3">
        <f t="shared" ref="AE256:AE257" si="689">STDEV(Y256:AC256)</f>
        <v>7.7265775088327429</v>
      </c>
      <c r="AF256" s="16">
        <v>9</v>
      </c>
      <c r="AG256" s="16">
        <v>7</v>
      </c>
      <c r="AH256" s="16">
        <v>8</v>
      </c>
      <c r="AI256" s="16">
        <v>8</v>
      </c>
      <c r="AJ256" s="16">
        <v>4</v>
      </c>
      <c r="AK256" s="3">
        <f t="shared" ref="AK256:AK257" si="690">AVERAGE(AF256:AJ256)</f>
        <v>7.2</v>
      </c>
      <c r="AL256" s="3">
        <f t="shared" ref="AL256:AL257" si="691">STDEV(AF256:AJ256)</f>
        <v>1.9235384061671352</v>
      </c>
      <c r="AM256" s="16">
        <v>0</v>
      </c>
      <c r="AN256" s="16">
        <v>0</v>
      </c>
      <c r="AO256" s="16">
        <v>0</v>
      </c>
      <c r="AP256" s="16">
        <v>0</v>
      </c>
      <c r="AQ256" s="16">
        <v>2</v>
      </c>
      <c r="AR256" s="3">
        <f t="shared" si="683"/>
        <v>0.4</v>
      </c>
      <c r="AS256" s="3">
        <f t="shared" ref="AS256:AS257" si="692">STDEV(AM256:AQ256)</f>
        <v>0.89442719099991586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3">
        <f t="shared" si="684"/>
        <v>0</v>
      </c>
      <c r="AZ256" s="3">
        <f t="shared" ref="AZ256:AZ257" si="693">STDEV(AT256:AX256)</f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3">
        <f t="shared" si="685"/>
        <v>0</v>
      </c>
      <c r="BG256" s="3">
        <f t="shared" ref="BG256:BG257" si="694">STDEV(BA256:BE256)</f>
        <v>0</v>
      </c>
    </row>
    <row r="257" spans="1:59" x14ac:dyDescent="0.35">
      <c r="B257" s="22">
        <v>3</v>
      </c>
      <c r="D257" s="16" t="s">
        <v>23</v>
      </c>
      <c r="E257" s="16" t="s">
        <v>23</v>
      </c>
      <c r="F257" s="16" t="s">
        <v>23</v>
      </c>
      <c r="G257" s="16" t="s">
        <v>23</v>
      </c>
      <c r="H257" s="16" t="s">
        <v>23</v>
      </c>
      <c r="I257" s="3" t="e">
        <f t="shared" si="679"/>
        <v>#DIV/0!</v>
      </c>
      <c r="J257" s="3" t="e">
        <f t="shared" si="686"/>
        <v>#DIV/0!</v>
      </c>
      <c r="K257" s="16" t="s">
        <v>23</v>
      </c>
      <c r="L257" s="16" t="s">
        <v>23</v>
      </c>
      <c r="M257" s="16" t="s">
        <v>23</v>
      </c>
      <c r="N257" s="16" t="s">
        <v>23</v>
      </c>
      <c r="O257" s="16" t="s">
        <v>23</v>
      </c>
      <c r="P257" s="3" t="e">
        <f t="shared" si="680"/>
        <v>#DIV/0!</v>
      </c>
      <c r="Q257" s="3" t="e">
        <f t="shared" si="687"/>
        <v>#DIV/0!</v>
      </c>
      <c r="R257" s="16" t="s">
        <v>23</v>
      </c>
      <c r="S257" s="16" t="s">
        <v>23</v>
      </c>
      <c r="T257" s="16" t="s">
        <v>23</v>
      </c>
      <c r="U257" s="16" t="s">
        <v>23</v>
      </c>
      <c r="V257" s="16" t="s">
        <v>23</v>
      </c>
      <c r="W257" s="3" t="e">
        <f t="shared" si="681"/>
        <v>#DIV/0!</v>
      </c>
      <c r="X257" s="3" t="e">
        <f t="shared" si="688"/>
        <v>#DIV/0!</v>
      </c>
      <c r="Y257" s="16">
        <v>36</v>
      </c>
      <c r="Z257" s="16">
        <v>93</v>
      </c>
      <c r="AA257" s="16">
        <v>76</v>
      </c>
      <c r="AB257" s="16">
        <v>57</v>
      </c>
      <c r="AC257" s="16">
        <v>56</v>
      </c>
      <c r="AD257" s="3">
        <f t="shared" si="682"/>
        <v>63.6</v>
      </c>
      <c r="AE257" s="3">
        <f t="shared" si="689"/>
        <v>21.686401268998051</v>
      </c>
      <c r="AF257" s="16">
        <v>10</v>
      </c>
      <c r="AG257" s="16">
        <v>5</v>
      </c>
      <c r="AH257" s="16">
        <v>8</v>
      </c>
      <c r="AI257" s="16">
        <v>9</v>
      </c>
      <c r="AJ257" s="16">
        <v>5</v>
      </c>
      <c r="AK257" s="3">
        <f t="shared" si="690"/>
        <v>7.4</v>
      </c>
      <c r="AL257" s="3">
        <f t="shared" si="691"/>
        <v>2.302172886644267</v>
      </c>
      <c r="AM257" s="16">
        <v>2</v>
      </c>
      <c r="AN257" s="16">
        <v>0</v>
      </c>
      <c r="AO257" s="16">
        <v>1</v>
      </c>
      <c r="AP257" s="16">
        <v>0</v>
      </c>
      <c r="AQ257" s="16">
        <v>1</v>
      </c>
      <c r="AR257" s="3">
        <f t="shared" si="683"/>
        <v>0.8</v>
      </c>
      <c r="AS257" s="3">
        <f t="shared" si="692"/>
        <v>0.83666002653407556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3">
        <f t="shared" si="684"/>
        <v>0</v>
      </c>
      <c r="AZ257" s="3">
        <f t="shared" si="693"/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3">
        <f t="shared" si="685"/>
        <v>0</v>
      </c>
      <c r="BG257" s="3">
        <f t="shared" si="694"/>
        <v>0</v>
      </c>
    </row>
    <row r="258" spans="1:59" x14ac:dyDescent="0.35">
      <c r="A258" s="24" t="s">
        <v>25</v>
      </c>
      <c r="D258" s="16"/>
      <c r="E258" s="16"/>
      <c r="F258" s="16"/>
      <c r="G258" s="16"/>
      <c r="H258" s="16"/>
      <c r="I258" s="28" t="e">
        <f>AVERAGE(I255:I257)</f>
        <v>#DIV/0!</v>
      </c>
      <c r="J258" s="28"/>
      <c r="K258" s="16"/>
      <c r="L258" s="16"/>
      <c r="M258" s="16"/>
      <c r="N258" s="16"/>
      <c r="O258" s="16"/>
      <c r="P258" s="28" t="e">
        <f>AVERAGE(P255:P257)</f>
        <v>#DIV/0!</v>
      </c>
      <c r="Q258" s="28"/>
      <c r="R258" s="16"/>
      <c r="S258" s="16"/>
      <c r="T258" s="16"/>
      <c r="U258" s="16"/>
      <c r="V258" s="16"/>
      <c r="W258" s="28" t="e">
        <f>AVERAGE(W255:W257)</f>
        <v>#DIV/0!</v>
      </c>
      <c r="X258" s="28"/>
      <c r="Y258" s="16"/>
      <c r="Z258" s="16"/>
      <c r="AA258" s="16"/>
      <c r="AB258" s="16"/>
      <c r="AC258" s="16"/>
      <c r="AD258" s="28">
        <f>AVERAGE(AD255:AD257)</f>
        <v>69.999999999999986</v>
      </c>
      <c r="AE258" s="28"/>
      <c r="AF258" s="16"/>
      <c r="AG258" s="16"/>
      <c r="AH258" s="16"/>
      <c r="AI258" s="16"/>
      <c r="AJ258" s="16"/>
      <c r="AK258" s="28">
        <f>AVERAGE(AK255:AK257)</f>
        <v>8</v>
      </c>
      <c r="AL258" s="28"/>
      <c r="AM258" s="16"/>
      <c r="AN258" s="16"/>
      <c r="AO258" s="16"/>
      <c r="AP258" s="16"/>
      <c r="AQ258" s="16"/>
      <c r="AR258" s="28">
        <f>AVERAGE(AR255:AR257)</f>
        <v>0.73333333333333339</v>
      </c>
      <c r="AS258" s="28"/>
      <c r="AT258" s="16"/>
      <c r="AU258" s="16"/>
      <c r="AV258" s="16"/>
      <c r="AW258" s="16"/>
      <c r="AX258" s="16"/>
      <c r="AY258" s="28">
        <f>AVERAGE(AY255:AY257)</f>
        <v>0</v>
      </c>
      <c r="AZ258" s="28"/>
      <c r="BA258" s="16"/>
      <c r="BB258" s="16"/>
      <c r="BC258" s="16"/>
      <c r="BD258" s="16"/>
      <c r="BE258" s="16"/>
      <c r="BF258" s="28">
        <f>AVERAGE(BF255:BF257)</f>
        <v>0</v>
      </c>
      <c r="BG258" s="28"/>
    </row>
    <row r="259" spans="1:59" x14ac:dyDescent="0.35">
      <c r="A259" s="24" t="s">
        <v>26</v>
      </c>
      <c r="D259" s="16"/>
      <c r="E259" s="16"/>
      <c r="F259" s="16"/>
      <c r="G259" s="16"/>
      <c r="H259" s="16"/>
      <c r="I259" s="28" t="e">
        <f>1/3*(SUM(J255:J257))</f>
        <v>#DIV/0!</v>
      </c>
      <c r="J259" s="28"/>
      <c r="K259" s="16"/>
      <c r="L259" s="16"/>
      <c r="M259" s="16"/>
      <c r="N259" s="16"/>
      <c r="O259" s="16"/>
      <c r="P259" s="28" t="e">
        <f>SUM(Q255:Q257)</f>
        <v>#DIV/0!</v>
      </c>
      <c r="Q259" s="28"/>
      <c r="R259" s="16"/>
      <c r="S259" s="16"/>
      <c r="T259" s="16"/>
      <c r="U259" s="16"/>
      <c r="V259" s="16"/>
      <c r="W259" s="28" t="e">
        <f>SUM(X255:X257)</f>
        <v>#DIV/0!</v>
      </c>
      <c r="X259" s="28"/>
      <c r="Y259" s="16"/>
      <c r="Z259" s="16"/>
      <c r="AA259" s="16"/>
      <c r="AB259" s="16"/>
      <c r="AC259" s="16"/>
      <c r="AD259" s="28">
        <f>SUM(AE255:AE257)</f>
        <v>38.401860799528492</v>
      </c>
      <c r="AE259" s="28"/>
      <c r="AF259" s="16"/>
      <c r="AG259" s="16"/>
      <c r="AH259" s="16"/>
      <c r="AI259" s="16"/>
      <c r="AJ259" s="16"/>
      <c r="AK259" s="28">
        <f>SUM(AL255:AL257)</f>
        <v>6.6340302085698601</v>
      </c>
      <c r="AL259" s="28"/>
      <c r="AM259" s="16"/>
      <c r="AN259" s="16"/>
      <c r="AO259" s="16"/>
      <c r="AP259" s="16"/>
      <c r="AQ259" s="16"/>
      <c r="AR259" s="28">
        <f>SUM(AS255:AS256)</f>
        <v>1.6015339721864634</v>
      </c>
      <c r="AS259" s="28"/>
      <c r="AT259" s="16"/>
      <c r="AU259" s="16"/>
      <c r="AV259" s="16"/>
      <c r="AW259" s="16"/>
      <c r="AX259" s="16"/>
      <c r="AY259" s="28">
        <f>SUM(AZ255:AZ256)</f>
        <v>0</v>
      </c>
      <c r="AZ259" s="28"/>
      <c r="BA259" s="16"/>
      <c r="BB259" s="16"/>
      <c r="BC259" s="16"/>
      <c r="BD259" s="16"/>
      <c r="BE259" s="16"/>
      <c r="BF259" s="28">
        <f>SUM(BG255:BG257)</f>
        <v>0</v>
      </c>
      <c r="BG259" s="28"/>
    </row>
    <row r="260" spans="1:59" x14ac:dyDescent="0.35">
      <c r="A260" s="21" t="s">
        <v>14</v>
      </c>
      <c r="B260" s="22">
        <v>1</v>
      </c>
      <c r="D260" s="16" t="s">
        <v>23</v>
      </c>
      <c r="E260" s="16" t="s">
        <v>23</v>
      </c>
      <c r="F260" s="16" t="s">
        <v>23</v>
      </c>
      <c r="G260" s="16" t="s">
        <v>23</v>
      </c>
      <c r="H260" s="16" t="s">
        <v>23</v>
      </c>
      <c r="I260" s="3" t="e">
        <f t="shared" ref="I260:I262" si="695">AVERAGE(D260:H260)</f>
        <v>#DIV/0!</v>
      </c>
      <c r="J260" s="3" t="e">
        <f>STDEV(D260:H260)</f>
        <v>#DIV/0!</v>
      </c>
      <c r="K260" s="16" t="s">
        <v>23</v>
      </c>
      <c r="L260" s="16" t="s">
        <v>23</v>
      </c>
      <c r="M260" s="16" t="s">
        <v>23</v>
      </c>
      <c r="N260" s="16" t="s">
        <v>23</v>
      </c>
      <c r="O260" s="16" t="s">
        <v>23</v>
      </c>
      <c r="P260" s="3" t="e">
        <f t="shared" ref="P260:P262" si="696">AVERAGE(K260:O260)</f>
        <v>#DIV/0!</v>
      </c>
      <c r="Q260" s="3" t="e">
        <f>STDEV(K260:O260)</f>
        <v>#DIV/0!</v>
      </c>
      <c r="R260" s="16" t="s">
        <v>23</v>
      </c>
      <c r="S260" s="16" t="s">
        <v>23</v>
      </c>
      <c r="T260" s="16" t="s">
        <v>23</v>
      </c>
      <c r="U260" s="16" t="s">
        <v>23</v>
      </c>
      <c r="V260" s="16" t="s">
        <v>23</v>
      </c>
      <c r="W260" s="3" t="e">
        <f t="shared" ref="W260:W262" si="697">AVERAGE(R260:V260)</f>
        <v>#DIV/0!</v>
      </c>
      <c r="X260" s="3" t="e">
        <f>STDEV(R260:V260)</f>
        <v>#DIV/0!</v>
      </c>
      <c r="Y260" s="16" t="s">
        <v>23</v>
      </c>
      <c r="Z260" s="16">
        <v>85</v>
      </c>
      <c r="AA260" s="16">
        <v>93</v>
      </c>
      <c r="AB260" s="16">
        <v>82</v>
      </c>
      <c r="AC260" s="16">
        <v>61</v>
      </c>
      <c r="AD260" s="3">
        <f t="shared" ref="AD260:AD262" si="698">AVERAGE(Y260:AC260)</f>
        <v>80.25</v>
      </c>
      <c r="AE260" s="3">
        <f>STDEV(Y260:AC260)</f>
        <v>13.647344063956181</v>
      </c>
      <c r="AF260" s="16">
        <v>9</v>
      </c>
      <c r="AG260" s="16">
        <v>7</v>
      </c>
      <c r="AH260" s="16">
        <v>10</v>
      </c>
      <c r="AI260" s="16">
        <v>10</v>
      </c>
      <c r="AJ260" s="16">
        <v>15</v>
      </c>
      <c r="AK260" s="3">
        <f>AVERAGE(AF260:AJ260)</f>
        <v>10.199999999999999</v>
      </c>
      <c r="AL260" s="3">
        <f>STDEV(AF260:AJ260)</f>
        <v>2.949576240750523</v>
      </c>
      <c r="AM260" s="16">
        <v>0</v>
      </c>
      <c r="AN260" s="16">
        <v>0</v>
      </c>
      <c r="AO260" s="16">
        <v>0</v>
      </c>
      <c r="AP260" s="16">
        <v>2</v>
      </c>
      <c r="AQ260" s="16">
        <v>4</v>
      </c>
      <c r="AR260" s="3">
        <f t="shared" ref="AR260:AR262" si="699">AVERAGE(AM260:AQ260)</f>
        <v>1.2</v>
      </c>
      <c r="AS260" s="3">
        <f>STDEV(AM260:AQ260)</f>
        <v>1.7888543819998317</v>
      </c>
      <c r="AT260" s="16">
        <v>1</v>
      </c>
      <c r="AU260" s="16">
        <v>0</v>
      </c>
      <c r="AV260" s="16">
        <v>0</v>
      </c>
      <c r="AW260" s="16">
        <v>0</v>
      </c>
      <c r="AX260" s="16">
        <v>2</v>
      </c>
      <c r="AY260" s="3">
        <f t="shared" ref="AY260:AY262" si="700">AVERAGE(AT260:AX260)</f>
        <v>0.6</v>
      </c>
      <c r="AZ260" s="3">
        <f>STDEV(AT260:AX260)</f>
        <v>0.89442719099991586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3">
        <f t="shared" ref="BF260:BF262" si="701">AVERAGE(BA260:BE260)</f>
        <v>0</v>
      </c>
      <c r="BG260" s="3">
        <f>STDEV(BA260:BE260)</f>
        <v>0</v>
      </c>
    </row>
    <row r="261" spans="1:59" x14ac:dyDescent="0.35">
      <c r="A261" s="21" t="s">
        <v>15</v>
      </c>
      <c r="B261" s="22">
        <v>2</v>
      </c>
      <c r="D261" s="16" t="s">
        <v>23</v>
      </c>
      <c r="E261" s="16" t="s">
        <v>23</v>
      </c>
      <c r="F261" s="16" t="s">
        <v>23</v>
      </c>
      <c r="G261" s="16" t="s">
        <v>23</v>
      </c>
      <c r="H261" s="16" t="s">
        <v>23</v>
      </c>
      <c r="I261" s="3" t="e">
        <f t="shared" si="695"/>
        <v>#DIV/0!</v>
      </c>
      <c r="J261" s="3" t="e">
        <f t="shared" ref="J261:J262" si="702">STDEV(D261:H261)</f>
        <v>#DIV/0!</v>
      </c>
      <c r="K261" s="16" t="s">
        <v>23</v>
      </c>
      <c r="L261" s="16" t="s">
        <v>23</v>
      </c>
      <c r="M261" s="16" t="s">
        <v>23</v>
      </c>
      <c r="N261" s="16" t="s">
        <v>23</v>
      </c>
      <c r="O261" s="16" t="s">
        <v>23</v>
      </c>
      <c r="P261" s="3" t="e">
        <f t="shared" si="696"/>
        <v>#DIV/0!</v>
      </c>
      <c r="Q261" s="3" t="e">
        <f t="shared" ref="Q261:Q262" si="703">STDEV(K261:O261)</f>
        <v>#DIV/0!</v>
      </c>
      <c r="R261" s="16" t="s">
        <v>23</v>
      </c>
      <c r="S261" s="16" t="s">
        <v>23</v>
      </c>
      <c r="T261" s="16" t="s">
        <v>23</v>
      </c>
      <c r="U261" s="16" t="s">
        <v>23</v>
      </c>
      <c r="V261" s="16" t="s">
        <v>23</v>
      </c>
      <c r="W261" s="3" t="e">
        <f t="shared" si="697"/>
        <v>#DIV/0!</v>
      </c>
      <c r="X261" s="3" t="e">
        <f t="shared" ref="X261:X262" si="704">STDEV(R261:V261)</f>
        <v>#DIV/0!</v>
      </c>
      <c r="Y261" s="16" t="s">
        <v>23</v>
      </c>
      <c r="Z261" s="16" t="s">
        <v>23</v>
      </c>
      <c r="AA261" s="16" t="s">
        <v>23</v>
      </c>
      <c r="AB261" s="16" t="s">
        <v>23</v>
      </c>
      <c r="AC261" s="16" t="s">
        <v>23</v>
      </c>
      <c r="AD261" s="3" t="e">
        <f t="shared" si="698"/>
        <v>#DIV/0!</v>
      </c>
      <c r="AE261" s="3" t="e">
        <f t="shared" ref="AE261:AE262" si="705">STDEV(Y261:AC261)</f>
        <v>#DIV/0!</v>
      </c>
      <c r="AF261" s="16">
        <v>20</v>
      </c>
      <c r="AG261" s="16">
        <v>10</v>
      </c>
      <c r="AH261" s="16">
        <v>13</v>
      </c>
      <c r="AI261" s="16">
        <v>14</v>
      </c>
      <c r="AJ261" s="16">
        <v>14</v>
      </c>
      <c r="AK261" s="3">
        <f t="shared" ref="AK261:AK262" si="706">AVERAGE(AF261:AJ261)</f>
        <v>14.2</v>
      </c>
      <c r="AL261" s="3">
        <f t="shared" ref="AL261:AL262" si="707">STDEV(AF261:AJ261)</f>
        <v>3.6331804249169886</v>
      </c>
      <c r="AM261" s="16">
        <v>1</v>
      </c>
      <c r="AN261" s="16">
        <v>3</v>
      </c>
      <c r="AO261" s="16" t="s">
        <v>23</v>
      </c>
      <c r="AP261" s="16">
        <v>3</v>
      </c>
      <c r="AQ261" s="16">
        <v>0</v>
      </c>
      <c r="AR261" s="3">
        <f t="shared" si="699"/>
        <v>1.75</v>
      </c>
      <c r="AS261" s="3">
        <f t="shared" ref="AS261:AS262" si="708">STDEV(AM261:AQ261)</f>
        <v>1.5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3">
        <f t="shared" si="700"/>
        <v>0</v>
      </c>
      <c r="AZ261" s="3">
        <f t="shared" ref="AZ261:AZ262" si="709">STDEV(AT261:AX261)</f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3">
        <f t="shared" si="701"/>
        <v>0</v>
      </c>
      <c r="BG261" s="3">
        <f t="shared" ref="BG261:BG262" si="710">STDEV(BA261:BE261)</f>
        <v>0</v>
      </c>
    </row>
    <row r="262" spans="1:59" x14ac:dyDescent="0.35">
      <c r="B262" s="22">
        <v>3</v>
      </c>
      <c r="D262" s="16" t="s">
        <v>23</v>
      </c>
      <c r="E262" s="16" t="s">
        <v>23</v>
      </c>
      <c r="F262" s="16" t="s">
        <v>23</v>
      </c>
      <c r="G262" s="16" t="s">
        <v>23</v>
      </c>
      <c r="H262" s="16" t="s">
        <v>23</v>
      </c>
      <c r="I262" s="3" t="e">
        <f t="shared" si="695"/>
        <v>#DIV/0!</v>
      </c>
      <c r="J262" s="3" t="e">
        <f t="shared" si="702"/>
        <v>#DIV/0!</v>
      </c>
      <c r="K262" s="16" t="s">
        <v>23</v>
      </c>
      <c r="L262" s="16" t="s">
        <v>23</v>
      </c>
      <c r="M262" s="16" t="s">
        <v>23</v>
      </c>
      <c r="N262" s="16" t="s">
        <v>23</v>
      </c>
      <c r="O262" s="16" t="s">
        <v>23</v>
      </c>
      <c r="P262" s="3" t="e">
        <f t="shared" si="696"/>
        <v>#DIV/0!</v>
      </c>
      <c r="Q262" s="3" t="e">
        <f t="shared" si="703"/>
        <v>#DIV/0!</v>
      </c>
      <c r="R262" s="16" t="s">
        <v>23</v>
      </c>
      <c r="S262" s="16" t="s">
        <v>23</v>
      </c>
      <c r="T262" s="16" t="s">
        <v>23</v>
      </c>
      <c r="U262" s="16" t="s">
        <v>23</v>
      </c>
      <c r="V262" s="16" t="s">
        <v>23</v>
      </c>
      <c r="W262" s="3" t="e">
        <f t="shared" si="697"/>
        <v>#DIV/0!</v>
      </c>
      <c r="X262" s="3" t="e">
        <f t="shared" si="704"/>
        <v>#DIV/0!</v>
      </c>
      <c r="Y262" s="16" t="s">
        <v>23</v>
      </c>
      <c r="Z262" s="16" t="s">
        <v>23</v>
      </c>
      <c r="AA262" s="16" t="s">
        <v>23</v>
      </c>
      <c r="AB262" s="16" t="s">
        <v>23</v>
      </c>
      <c r="AC262" s="16" t="s">
        <v>23</v>
      </c>
      <c r="AD262" s="3" t="e">
        <f t="shared" si="698"/>
        <v>#DIV/0!</v>
      </c>
      <c r="AE262" s="3" t="e">
        <f t="shared" si="705"/>
        <v>#DIV/0!</v>
      </c>
      <c r="AF262" s="16">
        <v>14</v>
      </c>
      <c r="AG262" s="16">
        <v>24</v>
      </c>
      <c r="AH262" s="16">
        <v>20</v>
      </c>
      <c r="AI262" s="16">
        <v>13</v>
      </c>
      <c r="AJ262" s="16">
        <v>10</v>
      </c>
      <c r="AK262" s="3">
        <f t="shared" si="706"/>
        <v>16.2</v>
      </c>
      <c r="AL262" s="3">
        <f t="shared" si="707"/>
        <v>5.6745043836444422</v>
      </c>
      <c r="AM262" s="16">
        <v>0</v>
      </c>
      <c r="AN262" s="16">
        <v>2</v>
      </c>
      <c r="AO262" s="16">
        <v>0</v>
      </c>
      <c r="AP262" s="16">
        <v>1</v>
      </c>
      <c r="AQ262" s="16">
        <v>6</v>
      </c>
      <c r="AR262" s="3">
        <f t="shared" si="699"/>
        <v>1.8</v>
      </c>
      <c r="AS262" s="3">
        <f t="shared" si="708"/>
        <v>2.4899799195977463</v>
      </c>
      <c r="AT262" s="16">
        <v>0</v>
      </c>
      <c r="AU262" s="16">
        <v>0</v>
      </c>
      <c r="AV262" s="16">
        <v>0</v>
      </c>
      <c r="AW262" s="16">
        <v>0</v>
      </c>
      <c r="AX262" s="16">
        <v>1</v>
      </c>
      <c r="AY262" s="3">
        <f t="shared" si="700"/>
        <v>0.2</v>
      </c>
      <c r="AZ262" s="3">
        <f t="shared" si="709"/>
        <v>0.44721359549995793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3">
        <f t="shared" si="701"/>
        <v>0</v>
      </c>
      <c r="BG262" s="3">
        <f t="shared" si="710"/>
        <v>0</v>
      </c>
    </row>
    <row r="263" spans="1:59" x14ac:dyDescent="0.35">
      <c r="A263" s="24" t="s">
        <v>25</v>
      </c>
      <c r="D263" s="16"/>
      <c r="E263" s="16"/>
      <c r="F263" s="16"/>
      <c r="G263" s="16"/>
      <c r="H263" s="16"/>
      <c r="I263" s="28" t="e">
        <f>AVERAGE(I260:I262)</f>
        <v>#DIV/0!</v>
      </c>
      <c r="J263" s="28"/>
      <c r="K263" s="16"/>
      <c r="L263" s="16"/>
      <c r="M263" s="16"/>
      <c r="N263" s="16"/>
      <c r="O263" s="16"/>
      <c r="P263" s="28" t="e">
        <f>AVERAGE(P260:P262)</f>
        <v>#DIV/0!</v>
      </c>
      <c r="Q263" s="28"/>
      <c r="R263" s="16"/>
      <c r="S263" s="16"/>
      <c r="T263" s="16"/>
      <c r="U263" s="16"/>
      <c r="V263" s="16"/>
      <c r="W263" s="28" t="e">
        <f>AVERAGE(W260:W262)</f>
        <v>#DIV/0!</v>
      </c>
      <c r="X263" s="28"/>
      <c r="Y263" s="16"/>
      <c r="Z263" s="16"/>
      <c r="AA263" s="16"/>
      <c r="AB263" s="16"/>
      <c r="AC263" s="16"/>
      <c r="AD263" s="28">
        <f>AVERAGE(AD260)</f>
        <v>80.25</v>
      </c>
      <c r="AE263" s="28"/>
      <c r="AF263" s="16"/>
      <c r="AG263" s="16"/>
      <c r="AH263" s="16"/>
      <c r="AI263" s="16"/>
      <c r="AJ263" s="16"/>
      <c r="AK263" s="28">
        <f>AVERAGE(AK260:AK262)</f>
        <v>13.533333333333331</v>
      </c>
      <c r="AL263" s="28"/>
      <c r="AM263" s="16"/>
      <c r="AN263" s="16"/>
      <c r="AO263" s="16"/>
      <c r="AP263" s="16"/>
      <c r="AQ263" s="16"/>
      <c r="AR263" s="28">
        <f>AVERAGE(AR260:AR262)</f>
        <v>1.5833333333333333</v>
      </c>
      <c r="AS263" s="28"/>
      <c r="AT263" s="16"/>
      <c r="AU263" s="16"/>
      <c r="AV263" s="16"/>
      <c r="AW263" s="16"/>
      <c r="AX263" s="16"/>
      <c r="AY263" s="28">
        <f>AVERAGE(AY260:AY262)</f>
        <v>0.26666666666666666</v>
      </c>
      <c r="AZ263" s="28"/>
      <c r="BA263" s="16"/>
      <c r="BB263" s="16"/>
      <c r="BC263" s="16"/>
      <c r="BD263" s="16"/>
      <c r="BE263" s="16"/>
      <c r="BF263" s="28">
        <f>AVERAGE(BF260:BF262)</f>
        <v>0</v>
      </c>
      <c r="BG263" s="28"/>
    </row>
    <row r="264" spans="1:59" x14ac:dyDescent="0.35">
      <c r="A264" s="24" t="s">
        <v>26</v>
      </c>
      <c r="D264" s="16"/>
      <c r="E264" s="16"/>
      <c r="F264" s="16"/>
      <c r="G264" s="16"/>
      <c r="H264" s="16"/>
      <c r="I264" s="28" t="e">
        <f>1/3*(SUM(J260:J262))</f>
        <v>#DIV/0!</v>
      </c>
      <c r="J264" s="28"/>
      <c r="K264" s="16"/>
      <c r="L264" s="16"/>
      <c r="M264" s="16"/>
      <c r="N264" s="16"/>
      <c r="O264" s="16"/>
      <c r="P264" s="28" t="e">
        <f>SUM(Q260:Q262)</f>
        <v>#DIV/0!</v>
      </c>
      <c r="Q264" s="28"/>
      <c r="R264" s="16"/>
      <c r="S264" s="16"/>
      <c r="T264" s="16"/>
      <c r="U264" s="16"/>
      <c r="V264" s="16"/>
      <c r="W264" s="28" t="e">
        <f>SUM(X260:X262)</f>
        <v>#DIV/0!</v>
      </c>
      <c r="X264" s="28"/>
      <c r="Y264" s="16"/>
      <c r="Z264" s="16"/>
      <c r="AA264" s="16"/>
      <c r="AB264" s="16"/>
      <c r="AC264" s="16"/>
      <c r="AD264" s="28">
        <f>SUM(AE260)</f>
        <v>13.647344063956181</v>
      </c>
      <c r="AE264" s="28"/>
      <c r="AF264" s="16"/>
      <c r="AG264" s="16"/>
      <c r="AH264" s="16"/>
      <c r="AI264" s="16"/>
      <c r="AJ264" s="16"/>
      <c r="AK264" s="28">
        <f>SUM(AL260:AL262)</f>
        <v>12.257261049311953</v>
      </c>
      <c r="AL264" s="28"/>
      <c r="AM264" s="16"/>
      <c r="AN264" s="16"/>
      <c r="AO264" s="16"/>
      <c r="AP264" s="16"/>
      <c r="AQ264" s="16"/>
      <c r="AR264" s="28">
        <f>SUM(AS260:AS261)</f>
        <v>3.2888543819998315</v>
      </c>
      <c r="AS264" s="28"/>
      <c r="AT264" s="16"/>
      <c r="AU264" s="16"/>
      <c r="AV264" s="16"/>
      <c r="AW264" s="16"/>
      <c r="AX264" s="16"/>
      <c r="AY264" s="28">
        <f>SUM(AZ260:AZ261)</f>
        <v>0.89442719099991586</v>
      </c>
      <c r="AZ264" s="28"/>
      <c r="BA264" s="16"/>
      <c r="BB264" s="16"/>
      <c r="BC264" s="16"/>
      <c r="BD264" s="16"/>
      <c r="BE264" s="16"/>
      <c r="BF264" s="28">
        <f>SUM(BG260:BG262)</f>
        <v>0</v>
      </c>
      <c r="BG264" s="28"/>
    </row>
    <row r="265" spans="1:59" x14ac:dyDescent="0.35">
      <c r="A265" s="21" t="s">
        <v>16</v>
      </c>
      <c r="B265" s="22">
        <v>1</v>
      </c>
      <c r="D265" s="16" t="s">
        <v>23</v>
      </c>
      <c r="E265" s="16" t="s">
        <v>23</v>
      </c>
      <c r="F265" s="16" t="s">
        <v>23</v>
      </c>
      <c r="G265" s="16" t="s">
        <v>23</v>
      </c>
      <c r="H265" s="16" t="s">
        <v>23</v>
      </c>
      <c r="I265" s="3" t="e">
        <f t="shared" ref="I265:I267" si="711">AVERAGE(D265:H265)</f>
        <v>#DIV/0!</v>
      </c>
      <c r="J265" s="3" t="e">
        <f>STDEV(D265:H265)</f>
        <v>#DIV/0!</v>
      </c>
      <c r="K265" s="16" t="s">
        <v>23</v>
      </c>
      <c r="L265" s="16" t="s">
        <v>23</v>
      </c>
      <c r="M265" s="16" t="s">
        <v>23</v>
      </c>
      <c r="N265" s="16" t="s">
        <v>23</v>
      </c>
      <c r="O265" s="16" t="s">
        <v>23</v>
      </c>
      <c r="P265" s="3" t="e">
        <f t="shared" ref="P265:P267" si="712">AVERAGE(K265:O265)</f>
        <v>#DIV/0!</v>
      </c>
      <c r="Q265" s="3" t="e">
        <f>STDEV(K265:O265)</f>
        <v>#DIV/0!</v>
      </c>
      <c r="R265" s="16" t="s">
        <v>23</v>
      </c>
      <c r="S265" s="16" t="s">
        <v>23</v>
      </c>
      <c r="T265" s="16" t="s">
        <v>23</v>
      </c>
      <c r="U265" s="16" t="s">
        <v>23</v>
      </c>
      <c r="V265" s="16" t="s">
        <v>23</v>
      </c>
      <c r="W265" s="3" t="e">
        <f t="shared" ref="W265:W267" si="713">AVERAGE(R265:V265)</f>
        <v>#DIV/0!</v>
      </c>
      <c r="X265" s="3" t="e">
        <f>STDEV(R265:V265)</f>
        <v>#DIV/0!</v>
      </c>
      <c r="Y265" s="16" t="s">
        <v>23</v>
      </c>
      <c r="Z265" s="16" t="s">
        <v>23</v>
      </c>
      <c r="AA265" s="16" t="s">
        <v>23</v>
      </c>
      <c r="AB265" s="16" t="s">
        <v>23</v>
      </c>
      <c r="AC265" s="16" t="s">
        <v>23</v>
      </c>
      <c r="AD265" s="3" t="e">
        <f t="shared" ref="AD265:AD267" si="714">AVERAGE(Y265:AC265)</f>
        <v>#DIV/0!</v>
      </c>
      <c r="AE265" s="3" t="e">
        <f>STDEV(Y265:AC265)</f>
        <v>#DIV/0!</v>
      </c>
      <c r="AF265" s="16">
        <v>29</v>
      </c>
      <c r="AG265" s="16">
        <v>32</v>
      </c>
      <c r="AH265" s="16">
        <v>25</v>
      </c>
      <c r="AI265" s="16">
        <v>30</v>
      </c>
      <c r="AJ265" s="16">
        <v>23</v>
      </c>
      <c r="AK265" s="3">
        <f t="shared" ref="AK265:AK267" si="715">AVERAGE(AF265:AJ265)</f>
        <v>27.8</v>
      </c>
      <c r="AL265" s="3">
        <f>STDEV(AF265:AJ265)</f>
        <v>3.7013511046643557</v>
      </c>
      <c r="AM265" s="16">
        <v>4</v>
      </c>
      <c r="AN265" s="16">
        <v>4</v>
      </c>
      <c r="AO265" s="16">
        <v>6</v>
      </c>
      <c r="AP265" s="16">
        <v>5</v>
      </c>
      <c r="AQ265" s="16">
        <v>0</v>
      </c>
      <c r="AR265" s="3">
        <f t="shared" ref="AR265:AR267" si="716">AVERAGE(AM265:AQ265)</f>
        <v>3.8</v>
      </c>
      <c r="AS265" s="3">
        <f>STDEV(AM265:AQ265)</f>
        <v>2.2803508501982757</v>
      </c>
      <c r="AT265" s="16">
        <v>1</v>
      </c>
      <c r="AU265" s="16">
        <v>0</v>
      </c>
      <c r="AV265" s="16">
        <v>0</v>
      </c>
      <c r="AW265" s="16">
        <v>0</v>
      </c>
      <c r="AX265" s="16">
        <v>0</v>
      </c>
      <c r="AY265" s="3">
        <f t="shared" ref="AY265:AY267" si="717">AVERAGE(AT265:AX265)</f>
        <v>0.2</v>
      </c>
      <c r="AZ265" s="3">
        <f>STDEV(AT265:AX265)</f>
        <v>0.44721359549995793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3">
        <f t="shared" ref="BF265:BF267" si="718">AVERAGE(BA265:BE265)</f>
        <v>0</v>
      </c>
      <c r="BG265" s="3">
        <f>STDEV(BA265:BE265)</f>
        <v>0</v>
      </c>
    </row>
    <row r="266" spans="1:59" x14ac:dyDescent="0.35">
      <c r="B266" s="22">
        <v>2</v>
      </c>
      <c r="D266" s="16" t="s">
        <v>23</v>
      </c>
      <c r="E266" s="16" t="s">
        <v>23</v>
      </c>
      <c r="F266" s="16" t="s">
        <v>23</v>
      </c>
      <c r="G266" s="16" t="s">
        <v>23</v>
      </c>
      <c r="H266" s="16" t="s">
        <v>23</v>
      </c>
      <c r="I266" s="3" t="e">
        <f t="shared" si="711"/>
        <v>#DIV/0!</v>
      </c>
      <c r="J266" s="3" t="e">
        <f t="shared" ref="J266:J267" si="719">STDEV(D266:H266)</f>
        <v>#DIV/0!</v>
      </c>
      <c r="K266" s="16" t="s">
        <v>23</v>
      </c>
      <c r="L266" s="16" t="s">
        <v>23</v>
      </c>
      <c r="M266" s="16" t="s">
        <v>23</v>
      </c>
      <c r="N266" s="16" t="s">
        <v>23</v>
      </c>
      <c r="O266" s="16" t="s">
        <v>23</v>
      </c>
      <c r="P266" s="3" t="e">
        <f t="shared" si="712"/>
        <v>#DIV/0!</v>
      </c>
      <c r="Q266" s="3" t="e">
        <f t="shared" ref="Q266:Q267" si="720">STDEV(K266:O266)</f>
        <v>#DIV/0!</v>
      </c>
      <c r="R266" s="16" t="s">
        <v>23</v>
      </c>
      <c r="S266" s="16" t="s">
        <v>23</v>
      </c>
      <c r="T266" s="16" t="s">
        <v>23</v>
      </c>
      <c r="U266" s="16" t="s">
        <v>23</v>
      </c>
      <c r="V266" s="16" t="s">
        <v>23</v>
      </c>
      <c r="W266" s="3" t="e">
        <f t="shared" si="713"/>
        <v>#DIV/0!</v>
      </c>
      <c r="X266" s="3" t="e">
        <f t="shared" ref="X266:X267" si="721">STDEV(R266:V266)</f>
        <v>#DIV/0!</v>
      </c>
      <c r="Y266" s="16">
        <v>86</v>
      </c>
      <c r="Z266" s="16">
        <v>97</v>
      </c>
      <c r="AA266" s="16">
        <v>95</v>
      </c>
      <c r="AB266" s="16">
        <v>99</v>
      </c>
      <c r="AC266" s="16">
        <v>87</v>
      </c>
      <c r="AD266" s="3">
        <f t="shared" si="714"/>
        <v>92.8</v>
      </c>
      <c r="AE266" s="3">
        <f t="shared" ref="AE266:AE267" si="722">STDEV(Y266:AC266)</f>
        <v>5.9329587896765297</v>
      </c>
      <c r="AF266" s="16">
        <v>11</v>
      </c>
      <c r="AG266" s="16">
        <v>7</v>
      </c>
      <c r="AH266" s="16">
        <v>13</v>
      </c>
      <c r="AI266" s="16">
        <v>8</v>
      </c>
      <c r="AJ266" s="16">
        <v>5</v>
      </c>
      <c r="AK266" s="3">
        <f t="shared" si="715"/>
        <v>8.8000000000000007</v>
      </c>
      <c r="AL266" s="3">
        <f t="shared" ref="AL266:AL267" si="723">STDEV(AF266:AJ266)</f>
        <v>3.1937438845342627</v>
      </c>
      <c r="AM266" s="16">
        <v>0</v>
      </c>
      <c r="AN266" s="16">
        <v>2</v>
      </c>
      <c r="AO266" s="16">
        <v>2</v>
      </c>
      <c r="AP266" s="16">
        <v>0</v>
      </c>
      <c r="AQ266" s="16">
        <v>1</v>
      </c>
      <c r="AR266" s="3">
        <f t="shared" si="716"/>
        <v>1</v>
      </c>
      <c r="AS266" s="3">
        <f t="shared" ref="AS266:AS267" si="724">STDEV(AM266:AQ266)</f>
        <v>1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3">
        <f t="shared" si="717"/>
        <v>0</v>
      </c>
      <c r="AZ266" s="3">
        <f t="shared" ref="AZ266:AZ267" si="725">STDEV(AT266:AX266)</f>
        <v>0</v>
      </c>
      <c r="BA266" s="16">
        <v>0</v>
      </c>
      <c r="BB266" s="16">
        <v>0</v>
      </c>
      <c r="BC266" s="16">
        <v>0</v>
      </c>
      <c r="BD266" s="16">
        <v>0</v>
      </c>
      <c r="BE266" s="16">
        <v>0</v>
      </c>
      <c r="BF266" s="3">
        <f t="shared" si="718"/>
        <v>0</v>
      </c>
      <c r="BG266" s="3">
        <f t="shared" ref="BG266:BG267" si="726">STDEV(BA266:BE266)</f>
        <v>0</v>
      </c>
    </row>
    <row r="267" spans="1:59" x14ac:dyDescent="0.35">
      <c r="B267" s="22">
        <v>3</v>
      </c>
      <c r="D267" s="16" t="s">
        <v>23</v>
      </c>
      <c r="E267" s="16" t="s">
        <v>23</v>
      </c>
      <c r="F267" s="16" t="s">
        <v>23</v>
      </c>
      <c r="G267" s="16" t="s">
        <v>23</v>
      </c>
      <c r="H267" s="16" t="s">
        <v>23</v>
      </c>
      <c r="I267" s="3" t="e">
        <f t="shared" si="711"/>
        <v>#DIV/0!</v>
      </c>
      <c r="J267" s="3" t="e">
        <f t="shared" si="719"/>
        <v>#DIV/0!</v>
      </c>
      <c r="K267" s="16" t="s">
        <v>23</v>
      </c>
      <c r="L267" s="16" t="s">
        <v>23</v>
      </c>
      <c r="M267" s="16" t="s">
        <v>23</v>
      </c>
      <c r="N267" s="16" t="s">
        <v>23</v>
      </c>
      <c r="O267" s="16" t="s">
        <v>23</v>
      </c>
      <c r="P267" s="3" t="e">
        <f t="shared" si="712"/>
        <v>#DIV/0!</v>
      </c>
      <c r="Q267" s="3" t="e">
        <f t="shared" si="720"/>
        <v>#DIV/0!</v>
      </c>
      <c r="R267" s="16" t="s">
        <v>23</v>
      </c>
      <c r="S267" s="16" t="s">
        <v>23</v>
      </c>
      <c r="T267" s="16" t="s">
        <v>23</v>
      </c>
      <c r="U267" s="16" t="s">
        <v>23</v>
      </c>
      <c r="V267" s="16" t="s">
        <v>23</v>
      </c>
      <c r="W267" s="3" t="e">
        <f t="shared" si="713"/>
        <v>#DIV/0!</v>
      </c>
      <c r="X267" s="3" t="e">
        <f t="shared" si="721"/>
        <v>#DIV/0!</v>
      </c>
      <c r="Y267" s="16" t="s">
        <v>23</v>
      </c>
      <c r="Z267" s="16" t="s">
        <v>23</v>
      </c>
      <c r="AA267" s="16" t="s">
        <v>23</v>
      </c>
      <c r="AB267" s="16" t="s">
        <v>23</v>
      </c>
      <c r="AC267" s="16" t="s">
        <v>23</v>
      </c>
      <c r="AD267" s="3" t="e">
        <f t="shared" si="714"/>
        <v>#DIV/0!</v>
      </c>
      <c r="AE267" s="3" t="e">
        <f t="shared" si="722"/>
        <v>#DIV/0!</v>
      </c>
      <c r="AF267" s="16">
        <v>38</v>
      </c>
      <c r="AG267" s="16">
        <v>30</v>
      </c>
      <c r="AH267" s="16">
        <v>34</v>
      </c>
      <c r="AI267" s="16">
        <v>42</v>
      </c>
      <c r="AJ267" s="16">
        <v>30</v>
      </c>
      <c r="AK267" s="3">
        <f t="shared" si="715"/>
        <v>34.799999999999997</v>
      </c>
      <c r="AL267" s="3">
        <f t="shared" si="723"/>
        <v>5.2153619241621234</v>
      </c>
      <c r="AM267" s="16">
        <v>7</v>
      </c>
      <c r="AN267" s="16">
        <v>4</v>
      </c>
      <c r="AO267" s="16">
        <v>9</v>
      </c>
      <c r="AP267" s="16">
        <v>4</v>
      </c>
      <c r="AQ267" s="16">
        <v>5</v>
      </c>
      <c r="AR267" s="3">
        <f t="shared" si="716"/>
        <v>5.8</v>
      </c>
      <c r="AS267" s="3">
        <f t="shared" si="724"/>
        <v>2.1679483388678804</v>
      </c>
      <c r="AT267" s="16">
        <v>0</v>
      </c>
      <c r="AU267" s="16">
        <v>0</v>
      </c>
      <c r="AV267" s="16">
        <v>0</v>
      </c>
      <c r="AW267" s="16">
        <v>0</v>
      </c>
      <c r="AX267" s="16">
        <v>1</v>
      </c>
      <c r="AY267" s="3">
        <f t="shared" si="717"/>
        <v>0.2</v>
      </c>
      <c r="AZ267" s="3">
        <f t="shared" si="725"/>
        <v>0.44721359549995793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3">
        <f t="shared" si="718"/>
        <v>0</v>
      </c>
      <c r="BG267" s="3">
        <f t="shared" si="726"/>
        <v>0</v>
      </c>
    </row>
    <row r="268" spans="1:59" x14ac:dyDescent="0.35">
      <c r="A268" s="24" t="s">
        <v>25</v>
      </c>
      <c r="I268" s="28" t="e">
        <f>AVERAGE(I265:I267)</f>
        <v>#DIV/0!</v>
      </c>
      <c r="J268" s="28"/>
      <c r="K268" s="16"/>
      <c r="L268" s="16"/>
      <c r="M268" s="16"/>
      <c r="N268" s="16"/>
      <c r="O268" s="16"/>
      <c r="P268" s="28" t="e">
        <f>AVERAGE(P265:P267)</f>
        <v>#DIV/0!</v>
      </c>
      <c r="Q268" s="28"/>
      <c r="R268" s="16"/>
      <c r="S268" s="16"/>
      <c r="T268" s="16"/>
      <c r="U268" s="16"/>
      <c r="V268" s="16"/>
      <c r="W268" s="28" t="e">
        <f>AVERAGE(W265:W267)</f>
        <v>#DIV/0!</v>
      </c>
      <c r="X268" s="28"/>
      <c r="Y268" s="16"/>
      <c r="Z268" s="16"/>
      <c r="AA268" s="16"/>
      <c r="AB268" s="16"/>
      <c r="AC268" s="16"/>
      <c r="AD268" s="28">
        <f>AVERAGE(AD266)</f>
        <v>92.8</v>
      </c>
      <c r="AE268" s="28"/>
      <c r="AF268" s="16"/>
      <c r="AG268" s="16"/>
      <c r="AH268" s="16"/>
      <c r="AI268" s="16"/>
      <c r="AJ268" s="16"/>
      <c r="AK268" s="28">
        <f>AVERAGE(AK265:AK267)</f>
        <v>23.8</v>
      </c>
      <c r="AL268" s="28"/>
      <c r="AM268" s="16"/>
      <c r="AN268" s="16"/>
      <c r="AO268" s="16"/>
      <c r="AP268" s="16"/>
      <c r="AQ268" s="16"/>
      <c r="AR268" s="28">
        <f>AVERAGE(AR265:AR267)</f>
        <v>3.5333333333333332</v>
      </c>
      <c r="AS268" s="28"/>
      <c r="AT268" s="16"/>
      <c r="AU268" s="16"/>
      <c r="AV268" s="16"/>
      <c r="AW268" s="16"/>
      <c r="AX268" s="16"/>
      <c r="AY268" s="28">
        <f>AVERAGE(AY265:AY267)</f>
        <v>0.13333333333333333</v>
      </c>
      <c r="AZ268" s="28"/>
      <c r="BA268" s="16"/>
      <c r="BB268" s="16"/>
      <c r="BC268" s="16"/>
      <c r="BD268" s="16"/>
      <c r="BE268" s="16"/>
      <c r="BF268" s="28">
        <f>AVERAGE(BF265:BF267)</f>
        <v>0</v>
      </c>
      <c r="BG268" s="28"/>
    </row>
    <row r="269" spans="1:59" x14ac:dyDescent="0.35">
      <c r="A269" s="24" t="s">
        <v>26</v>
      </c>
      <c r="I269" s="28" t="e">
        <f>1/3*(SUM(J265:J267))</f>
        <v>#DIV/0!</v>
      </c>
      <c r="J269" s="28"/>
      <c r="K269" s="16"/>
      <c r="L269" s="16"/>
      <c r="M269" s="16"/>
      <c r="N269" s="16"/>
      <c r="O269" s="16"/>
      <c r="P269" s="28" t="e">
        <f>SUM(Q265:Q267)</f>
        <v>#DIV/0!</v>
      </c>
      <c r="Q269" s="28"/>
      <c r="R269" s="16"/>
      <c r="S269" s="16"/>
      <c r="T269" s="16"/>
      <c r="U269" s="16"/>
      <c r="V269" s="16"/>
      <c r="W269" s="28" t="e">
        <f>SUM(X265:X267)</f>
        <v>#DIV/0!</v>
      </c>
      <c r="X269" s="28"/>
      <c r="Y269" s="16"/>
      <c r="Z269" s="16"/>
      <c r="AA269" s="16"/>
      <c r="AB269" s="16"/>
      <c r="AC269" s="16"/>
      <c r="AD269" s="28">
        <f>SUM(AE266)</f>
        <v>5.9329587896765297</v>
      </c>
      <c r="AE269" s="28"/>
      <c r="AF269" s="16"/>
      <c r="AG269" s="16"/>
      <c r="AH269" s="16"/>
      <c r="AI269" s="16"/>
      <c r="AJ269" s="16"/>
      <c r="AK269" s="28">
        <f>SUM(AL265:AL267)</f>
        <v>12.110456913360743</v>
      </c>
      <c r="AL269" s="28"/>
      <c r="AM269" s="16"/>
      <c r="AN269" s="16"/>
      <c r="AO269" s="16"/>
      <c r="AP269" s="16"/>
      <c r="AQ269" s="16"/>
      <c r="AR269" s="28">
        <f>SUM(AS265:AS266)</f>
        <v>3.2803508501982757</v>
      </c>
      <c r="AS269" s="28"/>
      <c r="AT269" s="16"/>
      <c r="AU269" s="16"/>
      <c r="AV269" s="16"/>
      <c r="AW269" s="16"/>
      <c r="AX269" s="16"/>
      <c r="AY269" s="28">
        <f>SUM(AZ265:AZ266)</f>
        <v>0.44721359549995793</v>
      </c>
      <c r="AZ269" s="28"/>
      <c r="BA269" s="16"/>
      <c r="BB269" s="16"/>
      <c r="BC269" s="16"/>
      <c r="BD269" s="16"/>
      <c r="BE269" s="16"/>
      <c r="BF269" s="28">
        <f>SUM(BG265:BG267)</f>
        <v>0</v>
      </c>
      <c r="BG269" s="28"/>
    </row>
    <row r="272" spans="1:59" x14ac:dyDescent="0.35">
      <c r="A272" s="21" t="s">
        <v>35</v>
      </c>
      <c r="B272" s="26">
        <v>42919</v>
      </c>
    </row>
    <row r="273" spans="1:59" x14ac:dyDescent="0.35">
      <c r="A273" s="21" t="s">
        <v>18</v>
      </c>
      <c r="B273" s="22" t="s">
        <v>19</v>
      </c>
      <c r="D273" s="21">
        <v>1</v>
      </c>
      <c r="I273" s="23" t="s">
        <v>20</v>
      </c>
      <c r="J273" s="23"/>
      <c r="K273" s="30">
        <f>10^-1</f>
        <v>0.1</v>
      </c>
      <c r="P273" s="23" t="s">
        <v>20</v>
      </c>
      <c r="Q273" s="23"/>
      <c r="R273" s="30">
        <f>10^-2</f>
        <v>0.01</v>
      </c>
      <c r="W273" s="23" t="s">
        <v>20</v>
      </c>
      <c r="X273" s="23"/>
      <c r="Y273" s="30">
        <f>10^-3</f>
        <v>1E-3</v>
      </c>
      <c r="AD273" s="23" t="s">
        <v>20</v>
      </c>
      <c r="AE273" s="23"/>
      <c r="AF273" s="30">
        <f>10^-4</f>
        <v>1E-4</v>
      </c>
      <c r="AK273" s="23" t="s">
        <v>20</v>
      </c>
      <c r="AL273" s="23"/>
      <c r="AM273" s="21">
        <f>10^-5</f>
        <v>1.0000000000000001E-5</v>
      </c>
      <c r="AR273" s="23" t="s">
        <v>20</v>
      </c>
      <c r="AS273" s="23"/>
      <c r="AT273" s="21">
        <f>10^-5</f>
        <v>1.0000000000000001E-5</v>
      </c>
      <c r="AY273" s="23" t="s">
        <v>20</v>
      </c>
      <c r="AZ273" s="23"/>
      <c r="BA273" s="21">
        <f>10^-5</f>
        <v>1.0000000000000001E-5</v>
      </c>
      <c r="BF273" s="23" t="s">
        <v>20</v>
      </c>
      <c r="BG273" s="23"/>
    </row>
    <row r="274" spans="1:59" x14ac:dyDescent="0.35">
      <c r="A274" s="21" t="s">
        <v>22</v>
      </c>
      <c r="B274" s="22">
        <v>1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3">
        <f>AVERAGE(D274:H274)</f>
        <v>0</v>
      </c>
      <c r="J274" s="3">
        <f>STDEV(D274:H274)</f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3">
        <f>AVERAGE(K274:O274)</f>
        <v>0</v>
      </c>
      <c r="Q274" s="3">
        <f>STDEV(K274:O274)</f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3">
        <f>AVERAGE(R274:V274)</f>
        <v>0</v>
      </c>
      <c r="X274" s="3">
        <f>STDEV(R274:V274)</f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3">
        <f>AVERAGE(Y274:AC274)</f>
        <v>0</v>
      </c>
      <c r="AE274" s="3">
        <f>STDEV(Y274:AC274)</f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3">
        <f>AVERAGE(AF274:AJ274)</f>
        <v>0</v>
      </c>
      <c r="AL274" s="3">
        <f>STDEV(AF274:AJ274)</f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3">
        <f>AVERAGE(AM274:AQ274)</f>
        <v>0</v>
      </c>
      <c r="AS274" s="3">
        <f>STDEV(AM274:AQ274)</f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3">
        <f>AVERAGE(AT274:AX274)</f>
        <v>0</v>
      </c>
      <c r="AZ274" s="3">
        <f>STDEV(AT274:AX274)</f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0</v>
      </c>
      <c r="BF274" s="3">
        <f>AVERAGE(BA274:BE274)</f>
        <v>0</v>
      </c>
      <c r="BG274" s="3">
        <f>STDEV(BA274:BE274)</f>
        <v>0</v>
      </c>
    </row>
    <row r="275" spans="1:59" x14ac:dyDescent="0.35">
      <c r="B275" s="22">
        <v>2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3">
        <f t="shared" ref="I275:I276" si="727">AVERAGE(D275:H275)</f>
        <v>0</v>
      </c>
      <c r="J275" s="3">
        <f t="shared" ref="J275:J276" si="728">STDEV(D275:H275)</f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3">
        <f t="shared" ref="P275:P276" si="729">AVERAGE(K275:O275)</f>
        <v>0</v>
      </c>
      <c r="Q275" s="3">
        <f t="shared" ref="Q275:Q276" si="730">STDEV(K275:O275)</f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3">
        <f t="shared" ref="W275:W276" si="731">AVERAGE(R275:V275)</f>
        <v>0</v>
      </c>
      <c r="X275" s="3">
        <f t="shared" ref="X275:X276" si="732">STDEV(R275:V275)</f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3">
        <f t="shared" ref="AD275:AD276" si="733">AVERAGE(Y275:AC275)</f>
        <v>0</v>
      </c>
      <c r="AE275" s="3">
        <f t="shared" ref="AE275:AE276" si="734">STDEV(Y275:AC275)</f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3">
        <f t="shared" ref="AK275:AK276" si="735">AVERAGE(AF275:AJ275)</f>
        <v>0</v>
      </c>
      <c r="AL275" s="3">
        <f t="shared" ref="AL275:AL276" si="736">STDEV(AF275:AJ275)</f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3">
        <f t="shared" ref="AR275:AR276" si="737">AVERAGE(AM275:AQ275)</f>
        <v>0</v>
      </c>
      <c r="AS275" s="3">
        <f t="shared" ref="AS275:AS276" si="738">STDEV(AM275:AQ275)</f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3">
        <f t="shared" ref="AY275:AY276" si="739">AVERAGE(AT275:AX275)</f>
        <v>0</v>
      </c>
      <c r="AZ275" s="3">
        <f t="shared" ref="AZ275:AZ276" si="740">STDEV(AT275:AX275)</f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3">
        <f t="shared" ref="BF275:BF276" si="741">AVERAGE(BA275:BE275)</f>
        <v>0</v>
      </c>
      <c r="BG275" s="3">
        <f t="shared" ref="BG275:BG276" si="742">STDEV(BA275:BE275)</f>
        <v>0</v>
      </c>
    </row>
    <row r="276" spans="1:59" x14ac:dyDescent="0.35">
      <c r="B276" s="22">
        <v>3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3">
        <f t="shared" si="727"/>
        <v>0</v>
      </c>
      <c r="J276" s="3">
        <f t="shared" si="728"/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3">
        <f t="shared" si="729"/>
        <v>0</v>
      </c>
      <c r="Q276" s="3">
        <f t="shared" si="730"/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3">
        <f t="shared" si="731"/>
        <v>0</v>
      </c>
      <c r="X276" s="3">
        <f t="shared" si="732"/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3">
        <f t="shared" si="733"/>
        <v>0</v>
      </c>
      <c r="AE276" s="3">
        <f t="shared" si="734"/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3">
        <f t="shared" si="735"/>
        <v>0</v>
      </c>
      <c r="AL276" s="3">
        <f t="shared" si="736"/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3">
        <f t="shared" si="737"/>
        <v>0</v>
      </c>
      <c r="AS276" s="3">
        <f t="shared" si="738"/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3">
        <f t="shared" si="739"/>
        <v>0</v>
      </c>
      <c r="AZ276" s="3">
        <f t="shared" si="740"/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3">
        <f t="shared" si="741"/>
        <v>0</v>
      </c>
      <c r="BG276" s="3">
        <f t="shared" si="742"/>
        <v>0</v>
      </c>
    </row>
    <row r="277" spans="1:59" x14ac:dyDescent="0.35">
      <c r="D277" s="16"/>
      <c r="E277" s="16"/>
      <c r="F277" s="16"/>
      <c r="G277" s="16"/>
      <c r="H277" s="16"/>
      <c r="I277" s="28">
        <f>AVERAGE(I274:I276)</f>
        <v>0</v>
      </c>
      <c r="J277" s="28"/>
      <c r="K277" s="16"/>
      <c r="L277" s="16"/>
      <c r="M277" s="16"/>
      <c r="N277" s="16"/>
      <c r="O277" s="16"/>
      <c r="P277" s="28">
        <f>AVERAGE(P274:P276)</f>
        <v>0</v>
      </c>
      <c r="Q277" s="28"/>
      <c r="R277" s="16"/>
      <c r="S277" s="16"/>
      <c r="T277" s="16"/>
      <c r="U277" s="16"/>
      <c r="V277" s="16"/>
      <c r="W277" s="28">
        <f>AVERAGE(W274:W276)</f>
        <v>0</v>
      </c>
      <c r="X277" s="28"/>
      <c r="Y277" s="16"/>
      <c r="Z277" s="16"/>
      <c r="AA277" s="16"/>
      <c r="AB277" s="16"/>
      <c r="AC277" s="16"/>
      <c r="AD277" s="28">
        <f>AVERAGE(AD274:AD276)</f>
        <v>0</v>
      </c>
      <c r="AE277" s="28"/>
      <c r="AF277" s="16"/>
      <c r="AG277" s="16"/>
      <c r="AH277" s="16"/>
      <c r="AI277" s="16"/>
      <c r="AJ277" s="16"/>
      <c r="AK277" s="28">
        <f>AVERAGE(AK274:AK276)</f>
        <v>0</v>
      </c>
      <c r="AL277" s="28"/>
      <c r="AM277" s="16"/>
      <c r="AN277" s="16"/>
      <c r="AO277" s="16"/>
      <c r="AP277" s="16"/>
      <c r="AQ277" s="16"/>
      <c r="AR277" s="28">
        <f>AVERAGE(AR274:AR276)</f>
        <v>0</v>
      </c>
      <c r="AS277" s="28"/>
      <c r="AT277" s="16"/>
      <c r="AU277" s="16"/>
      <c r="AV277" s="16"/>
      <c r="AW277" s="16"/>
      <c r="AX277" s="16"/>
      <c r="AY277" s="28">
        <f>AVERAGE(AY274:AY276)</f>
        <v>0</v>
      </c>
      <c r="AZ277" s="28"/>
      <c r="BA277" s="16"/>
      <c r="BB277" s="16"/>
      <c r="BC277" s="16"/>
      <c r="BD277" s="16"/>
      <c r="BE277" s="16"/>
      <c r="BF277" s="28">
        <f>AVERAGE(BF274:BF276)</f>
        <v>0</v>
      </c>
      <c r="BG277" s="28"/>
    </row>
    <row r="278" spans="1:59" x14ac:dyDescent="0.35">
      <c r="D278" s="16"/>
      <c r="E278" s="16"/>
      <c r="F278" s="16"/>
      <c r="G278" s="16"/>
      <c r="H278" s="16"/>
      <c r="I278" s="28">
        <f>1/3*(SUM(J274:J276))</f>
        <v>0</v>
      </c>
      <c r="J278" s="28"/>
      <c r="K278" s="16"/>
      <c r="L278" s="16"/>
      <c r="M278" s="16"/>
      <c r="N278" s="16"/>
      <c r="O278" s="16"/>
      <c r="P278" s="28">
        <f>SUM(Q274:Q276)</f>
        <v>0</v>
      </c>
      <c r="Q278" s="28"/>
      <c r="R278" s="16"/>
      <c r="S278" s="16"/>
      <c r="T278" s="16"/>
      <c r="U278" s="16"/>
      <c r="V278" s="16"/>
      <c r="W278" s="28">
        <f>SUM(X274:X276)</f>
        <v>0</v>
      </c>
      <c r="X278" s="28"/>
      <c r="Y278" s="16"/>
      <c r="Z278" s="16"/>
      <c r="AA278" s="16"/>
      <c r="AB278" s="16"/>
      <c r="AC278" s="16"/>
      <c r="AD278" s="28">
        <f>SUM(AE274:AE276)</f>
        <v>0</v>
      </c>
      <c r="AE278" s="28"/>
      <c r="AF278" s="16"/>
      <c r="AG278" s="16"/>
      <c r="AH278" s="16"/>
      <c r="AI278" s="16"/>
      <c r="AJ278" s="16"/>
      <c r="AK278" s="28">
        <f>SUM(AL274:AL276)</f>
        <v>0</v>
      </c>
      <c r="AL278" s="28"/>
      <c r="AM278" s="16"/>
      <c r="AN278" s="16"/>
      <c r="AO278" s="16"/>
      <c r="AP278" s="16"/>
      <c r="AQ278" s="16"/>
      <c r="AR278" s="28">
        <f>SUM(AS274:AS275)</f>
        <v>0</v>
      </c>
      <c r="AS278" s="28"/>
      <c r="AT278" s="16"/>
      <c r="AU278" s="16"/>
      <c r="AV278" s="16"/>
      <c r="AW278" s="16"/>
      <c r="AX278" s="16"/>
      <c r="AY278" s="28">
        <f>SUM(AZ274:AZ275)</f>
        <v>0</v>
      </c>
      <c r="AZ278" s="28"/>
      <c r="BA278" s="16"/>
      <c r="BB278" s="16"/>
      <c r="BC278" s="16"/>
      <c r="BD278" s="16"/>
      <c r="BE278" s="16"/>
      <c r="BF278" s="28">
        <f>SUM(BG274:BG276)</f>
        <v>0</v>
      </c>
      <c r="BG278" s="28"/>
    </row>
    <row r="279" spans="1:59" x14ac:dyDescent="0.35">
      <c r="A279" s="21" t="s">
        <v>24</v>
      </c>
      <c r="B279" s="22">
        <v>1</v>
      </c>
      <c r="D279" s="16" t="s">
        <v>23</v>
      </c>
      <c r="E279" s="16" t="s">
        <v>23</v>
      </c>
      <c r="F279" s="16" t="s">
        <v>23</v>
      </c>
      <c r="G279" s="16" t="s">
        <v>23</v>
      </c>
      <c r="H279" s="16" t="s">
        <v>23</v>
      </c>
      <c r="I279" s="3" t="e">
        <f>AVERAGE(D279:H279)</f>
        <v>#DIV/0!</v>
      </c>
      <c r="J279" s="3" t="e">
        <f>STDEV(D279:H279)</f>
        <v>#DIV/0!</v>
      </c>
      <c r="K279" s="16" t="s">
        <v>23</v>
      </c>
      <c r="L279" s="16" t="s">
        <v>23</v>
      </c>
      <c r="M279" s="16" t="s">
        <v>23</v>
      </c>
      <c r="N279" s="16" t="s">
        <v>23</v>
      </c>
      <c r="O279" s="16" t="s">
        <v>23</v>
      </c>
      <c r="P279" s="3" t="e">
        <f t="shared" ref="P279:P281" si="743">AVERAGE(K279:O279)</f>
        <v>#DIV/0!</v>
      </c>
      <c r="Q279" s="3" t="e">
        <f>STDEV(K279:O279)</f>
        <v>#DIV/0!</v>
      </c>
      <c r="R279" s="16" t="s">
        <v>23</v>
      </c>
      <c r="S279" s="16" t="s">
        <v>23</v>
      </c>
      <c r="T279" s="16" t="s">
        <v>23</v>
      </c>
      <c r="U279" s="16" t="s">
        <v>23</v>
      </c>
      <c r="V279" s="16" t="s">
        <v>23</v>
      </c>
      <c r="W279" s="3" t="e">
        <f t="shared" ref="W279:W281" si="744">AVERAGE(R279:V279)</f>
        <v>#DIV/0!</v>
      </c>
      <c r="X279" s="3" t="e">
        <f>STDEV(R279:V279)</f>
        <v>#DIV/0!</v>
      </c>
      <c r="Y279" s="16">
        <v>69</v>
      </c>
      <c r="Z279" s="16">
        <v>70</v>
      </c>
      <c r="AA279" s="16">
        <v>70</v>
      </c>
      <c r="AB279" s="16">
        <v>73</v>
      </c>
      <c r="AC279" s="16">
        <v>64</v>
      </c>
      <c r="AD279" s="3">
        <f t="shared" ref="AD279:AD281" si="745">AVERAGE(Y279:AC279)</f>
        <v>69.2</v>
      </c>
      <c r="AE279" s="3">
        <f>STDEV(Y279:AC279)</f>
        <v>3.271085446759225</v>
      </c>
      <c r="AF279" s="16">
        <v>8</v>
      </c>
      <c r="AG279" s="16">
        <v>5</v>
      </c>
      <c r="AH279" s="16">
        <v>9</v>
      </c>
      <c r="AI279" s="16">
        <v>9</v>
      </c>
      <c r="AJ279" s="16">
        <v>12</v>
      </c>
      <c r="AK279" s="3">
        <f t="shared" ref="AK279:AK281" si="746">AVERAGE(AF279:AJ279)</f>
        <v>8.6</v>
      </c>
      <c r="AL279" s="3">
        <f>STDEV(AF279:AJ279)</f>
        <v>2.5099800796022262</v>
      </c>
      <c r="AM279" s="16">
        <v>2</v>
      </c>
      <c r="AN279" s="16">
        <v>1</v>
      </c>
      <c r="AO279" s="16">
        <v>1</v>
      </c>
      <c r="AP279" s="16">
        <v>2</v>
      </c>
      <c r="AQ279" s="16">
        <v>13</v>
      </c>
      <c r="AR279" s="3">
        <f t="shared" ref="AR279:AR281" si="747">AVERAGE(AM279:AQ279)</f>
        <v>3.8</v>
      </c>
      <c r="AS279" s="3">
        <f>STDEV(AM279:AQ279)</f>
        <v>5.1672042731055257</v>
      </c>
      <c r="AT279" s="16">
        <v>1</v>
      </c>
      <c r="AU279" s="16">
        <v>0</v>
      </c>
      <c r="AV279" s="16">
        <v>0</v>
      </c>
      <c r="AW279" s="16">
        <v>0</v>
      </c>
      <c r="AX279" s="16">
        <v>0</v>
      </c>
      <c r="AY279" s="3">
        <f t="shared" ref="AY279:AY281" si="748">AVERAGE(AT279:AX279)</f>
        <v>0.2</v>
      </c>
      <c r="AZ279" s="3">
        <f>STDEV(AT279:AX279)</f>
        <v>0.44721359549995793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3">
        <f t="shared" ref="BF279:BF281" si="749">AVERAGE(BA279:BE279)</f>
        <v>0</v>
      </c>
      <c r="BG279" s="3">
        <f>STDEV(BA279:BE279)</f>
        <v>0</v>
      </c>
    </row>
    <row r="280" spans="1:59" x14ac:dyDescent="0.35">
      <c r="B280" s="22">
        <v>2</v>
      </c>
      <c r="D280" s="16" t="s">
        <v>23</v>
      </c>
      <c r="E280" s="16" t="s">
        <v>23</v>
      </c>
      <c r="F280" s="16" t="s">
        <v>23</v>
      </c>
      <c r="G280" s="16" t="s">
        <v>23</v>
      </c>
      <c r="H280" s="16" t="s">
        <v>23</v>
      </c>
      <c r="I280" s="3" t="e">
        <f t="shared" ref="I280:I281" si="750">AVERAGE(D280:H280)</f>
        <v>#DIV/0!</v>
      </c>
      <c r="J280" s="3" t="e">
        <f t="shared" ref="J280:J281" si="751">STDEV(D280:H280)</f>
        <v>#DIV/0!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6" t="s">
        <v>23</v>
      </c>
      <c r="P280" s="3" t="e">
        <f t="shared" si="743"/>
        <v>#DIV/0!</v>
      </c>
      <c r="Q280" s="3" t="e">
        <f t="shared" ref="Q280:Q281" si="752">STDEV(K280:O280)</f>
        <v>#DIV/0!</v>
      </c>
      <c r="R280" s="16" t="s">
        <v>23</v>
      </c>
      <c r="S280" s="16" t="s">
        <v>23</v>
      </c>
      <c r="T280" s="16" t="s">
        <v>23</v>
      </c>
      <c r="U280" s="16" t="s">
        <v>23</v>
      </c>
      <c r="V280" s="16" t="s">
        <v>23</v>
      </c>
      <c r="W280" s="3" t="e">
        <f t="shared" si="744"/>
        <v>#DIV/0!</v>
      </c>
      <c r="X280" s="3" t="e">
        <f t="shared" ref="X280:X281" si="753">STDEV(R280:V280)</f>
        <v>#DIV/0!</v>
      </c>
      <c r="Y280" s="16">
        <v>86</v>
      </c>
      <c r="Z280" s="16">
        <v>104</v>
      </c>
      <c r="AA280" s="16">
        <v>105</v>
      </c>
      <c r="AB280" s="16">
        <v>92</v>
      </c>
      <c r="AC280" s="16">
        <v>88</v>
      </c>
      <c r="AD280" s="3">
        <f t="shared" si="745"/>
        <v>95</v>
      </c>
      <c r="AE280" s="3">
        <f t="shared" ref="AE280:AE281" si="754">STDEV(Y280:AC280)</f>
        <v>8.9442719099991592</v>
      </c>
      <c r="AF280" s="16">
        <v>9</v>
      </c>
      <c r="AG280" s="16">
        <v>7</v>
      </c>
      <c r="AH280" s="16">
        <v>7</v>
      </c>
      <c r="AI280" s="16">
        <v>5</v>
      </c>
      <c r="AJ280" s="16">
        <v>9</v>
      </c>
      <c r="AK280" s="3">
        <f t="shared" si="746"/>
        <v>7.4</v>
      </c>
      <c r="AL280" s="3">
        <f t="shared" ref="AL280:AL281" si="755">STDEV(AF280:AJ280)</f>
        <v>1.6733200530681502</v>
      </c>
      <c r="AM280" s="16">
        <v>2</v>
      </c>
      <c r="AN280" s="16">
        <v>1</v>
      </c>
      <c r="AO280" s="16">
        <v>1</v>
      </c>
      <c r="AP280" s="16">
        <v>1</v>
      </c>
      <c r="AQ280" s="16">
        <v>2</v>
      </c>
      <c r="AR280" s="3">
        <f t="shared" si="747"/>
        <v>1.4</v>
      </c>
      <c r="AS280" s="3">
        <f t="shared" ref="AS280:AS281" si="756">STDEV(AM280:AQ280)</f>
        <v>0.54772255750516596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3">
        <f t="shared" si="748"/>
        <v>0</v>
      </c>
      <c r="AZ280" s="3">
        <f t="shared" ref="AZ280:AZ281" si="757">STDEV(AT280:AX280)</f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3">
        <f t="shared" si="749"/>
        <v>0</v>
      </c>
      <c r="BG280" s="3">
        <f t="shared" ref="BG280:BG281" si="758">STDEV(BA280:BE280)</f>
        <v>0</v>
      </c>
    </row>
    <row r="281" spans="1:59" x14ac:dyDescent="0.35">
      <c r="B281" s="22">
        <v>3</v>
      </c>
      <c r="D281" s="16" t="s">
        <v>23</v>
      </c>
      <c r="E281" s="16" t="s">
        <v>23</v>
      </c>
      <c r="F281" s="16" t="s">
        <v>23</v>
      </c>
      <c r="G281" s="16" t="s">
        <v>23</v>
      </c>
      <c r="H281" s="16" t="s">
        <v>23</v>
      </c>
      <c r="I281" s="3" t="e">
        <f t="shared" si="750"/>
        <v>#DIV/0!</v>
      </c>
      <c r="J281" s="3" t="e">
        <f t="shared" si="751"/>
        <v>#DIV/0!</v>
      </c>
      <c r="K281" s="16" t="s">
        <v>23</v>
      </c>
      <c r="L281" s="16" t="s">
        <v>23</v>
      </c>
      <c r="M281" s="16" t="s">
        <v>23</v>
      </c>
      <c r="N281" s="16" t="s">
        <v>23</v>
      </c>
      <c r="O281" s="16" t="s">
        <v>23</v>
      </c>
      <c r="P281" s="3" t="e">
        <f t="shared" si="743"/>
        <v>#DIV/0!</v>
      </c>
      <c r="Q281" s="3" t="e">
        <f t="shared" si="752"/>
        <v>#DIV/0!</v>
      </c>
      <c r="R281" s="16" t="s">
        <v>23</v>
      </c>
      <c r="S281" s="16" t="s">
        <v>23</v>
      </c>
      <c r="T281" s="16" t="s">
        <v>23</v>
      </c>
      <c r="U281" s="16" t="s">
        <v>23</v>
      </c>
      <c r="V281" s="16" t="s">
        <v>23</v>
      </c>
      <c r="W281" s="3" t="e">
        <f t="shared" si="744"/>
        <v>#DIV/0!</v>
      </c>
      <c r="X281" s="3" t="e">
        <f t="shared" si="753"/>
        <v>#DIV/0!</v>
      </c>
      <c r="Y281" s="16">
        <v>103</v>
      </c>
      <c r="Z281" s="16">
        <v>96</v>
      </c>
      <c r="AA281" s="16">
        <v>106</v>
      </c>
      <c r="AB281" s="16">
        <v>92</v>
      </c>
      <c r="AC281" s="16">
        <v>118</v>
      </c>
      <c r="AD281" s="3">
        <f t="shared" si="745"/>
        <v>103</v>
      </c>
      <c r="AE281" s="3">
        <f t="shared" si="754"/>
        <v>10.04987562112089</v>
      </c>
      <c r="AF281" s="16">
        <v>14</v>
      </c>
      <c r="AG281" s="16">
        <v>8</v>
      </c>
      <c r="AH281" s="16">
        <v>12</v>
      </c>
      <c r="AI281" s="16">
        <v>8</v>
      </c>
      <c r="AJ281" s="16">
        <v>15</v>
      </c>
      <c r="AK281" s="3">
        <f t="shared" si="746"/>
        <v>11.4</v>
      </c>
      <c r="AL281" s="3">
        <f t="shared" si="755"/>
        <v>3.2863353450309982</v>
      </c>
      <c r="AM281" s="16">
        <v>1</v>
      </c>
      <c r="AN281" s="16">
        <v>1</v>
      </c>
      <c r="AO281" s="16">
        <v>1</v>
      </c>
      <c r="AP281" s="16">
        <v>0</v>
      </c>
      <c r="AQ281" s="16">
        <v>0</v>
      </c>
      <c r="AR281" s="3">
        <f t="shared" si="747"/>
        <v>0.6</v>
      </c>
      <c r="AS281" s="3">
        <f t="shared" si="756"/>
        <v>0.54772255750516607</v>
      </c>
      <c r="AT281" s="16">
        <v>0</v>
      </c>
      <c r="AU281" s="16">
        <v>1</v>
      </c>
      <c r="AV281" s="16">
        <v>0</v>
      </c>
      <c r="AW281" s="16">
        <v>0</v>
      </c>
      <c r="AX281" s="16">
        <v>0</v>
      </c>
      <c r="AY281" s="3">
        <f t="shared" si="748"/>
        <v>0.2</v>
      </c>
      <c r="AZ281" s="3">
        <f t="shared" si="757"/>
        <v>0.44721359549995793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3">
        <f t="shared" si="749"/>
        <v>0</v>
      </c>
      <c r="BG281" s="3">
        <f t="shared" si="758"/>
        <v>0</v>
      </c>
    </row>
    <row r="282" spans="1:59" x14ac:dyDescent="0.35">
      <c r="A282" s="24" t="s">
        <v>25</v>
      </c>
      <c r="D282" s="16"/>
      <c r="E282" s="16"/>
      <c r="F282" s="16"/>
      <c r="G282" s="16"/>
      <c r="H282" s="16"/>
      <c r="I282" s="28" t="e">
        <f>AVERAGE(I279:I281)</f>
        <v>#DIV/0!</v>
      </c>
      <c r="J282" s="28"/>
      <c r="K282" s="16"/>
      <c r="L282" s="16"/>
      <c r="M282" s="16"/>
      <c r="N282" s="16"/>
      <c r="O282" s="16"/>
      <c r="P282" s="28" t="e">
        <f>AVERAGE(P279:P281)</f>
        <v>#DIV/0!</v>
      </c>
      <c r="Q282" s="28"/>
      <c r="R282" s="16"/>
      <c r="S282" s="16"/>
      <c r="T282" s="16"/>
      <c r="U282" s="16"/>
      <c r="V282" s="16"/>
      <c r="W282" s="28" t="e">
        <f>AVERAGE(W279:W281)</f>
        <v>#DIV/0!</v>
      </c>
      <c r="X282" s="28"/>
      <c r="Y282" s="16"/>
      <c r="Z282" s="16"/>
      <c r="AA282" s="16"/>
      <c r="AB282" s="16"/>
      <c r="AC282" s="16"/>
      <c r="AD282" s="28">
        <f>AVERAGE(AD280:AD281)</f>
        <v>99</v>
      </c>
      <c r="AE282" s="28"/>
      <c r="AF282" s="16"/>
      <c r="AG282" s="16"/>
      <c r="AH282" s="16"/>
      <c r="AI282" s="16"/>
      <c r="AJ282" s="16"/>
      <c r="AK282" s="28">
        <f>AVERAGE(AK280:AK281)</f>
        <v>9.4</v>
      </c>
      <c r="AL282" s="28"/>
      <c r="AM282" s="16"/>
      <c r="AN282" s="16"/>
      <c r="AO282" s="16"/>
      <c r="AP282" s="16"/>
      <c r="AQ282" s="16"/>
      <c r="AR282" s="28">
        <f>AVERAGE(AR280:AR281)</f>
        <v>1</v>
      </c>
      <c r="AS282" s="28"/>
      <c r="AT282" s="16"/>
      <c r="AU282" s="16"/>
      <c r="AV282" s="16"/>
      <c r="AW282" s="16"/>
      <c r="AX282" s="16"/>
      <c r="AY282" s="28">
        <f>AVERAGE(AY280:AY281)</f>
        <v>0.1</v>
      </c>
      <c r="AZ282" s="28"/>
      <c r="BA282" s="16"/>
      <c r="BB282" s="16"/>
      <c r="BC282" s="16"/>
      <c r="BD282" s="16"/>
      <c r="BE282" s="16"/>
      <c r="BF282" s="28">
        <f>AVERAGE(BF280:BF281)</f>
        <v>0</v>
      </c>
      <c r="BG282" s="28"/>
    </row>
    <row r="283" spans="1:59" x14ac:dyDescent="0.35">
      <c r="A283" s="24" t="s">
        <v>26</v>
      </c>
      <c r="D283" s="16"/>
      <c r="E283" s="16"/>
      <c r="F283" s="16"/>
      <c r="G283" s="16"/>
      <c r="H283" s="16"/>
      <c r="I283" s="28" t="e">
        <f>1/3*(SUM(J279:J281))</f>
        <v>#DIV/0!</v>
      </c>
      <c r="J283" s="28"/>
      <c r="K283" s="16"/>
      <c r="L283" s="16"/>
      <c r="M283" s="16"/>
      <c r="N283" s="16"/>
      <c r="O283" s="16"/>
      <c r="P283" s="28" t="e">
        <f>SUM(Q279:Q281)</f>
        <v>#DIV/0!</v>
      </c>
      <c r="Q283" s="28"/>
      <c r="R283" s="16"/>
      <c r="S283" s="16"/>
      <c r="T283" s="16"/>
      <c r="U283" s="16"/>
      <c r="V283" s="16"/>
      <c r="W283" s="28" t="e">
        <f>SUM(X279:X281)</f>
        <v>#DIV/0!</v>
      </c>
      <c r="X283" s="28"/>
      <c r="Y283" s="16"/>
      <c r="Z283" s="16"/>
      <c r="AA283" s="16"/>
      <c r="AB283" s="16"/>
      <c r="AC283" s="16"/>
      <c r="AD283" s="28">
        <f>SUM(AE279:AE281)</f>
        <v>22.265232977879272</v>
      </c>
      <c r="AE283" s="28"/>
      <c r="AF283" s="16"/>
      <c r="AG283" s="16"/>
      <c r="AH283" s="16"/>
      <c r="AI283" s="16"/>
      <c r="AJ283" s="16"/>
      <c r="AK283" s="28">
        <f>SUM(AL279:AL281)</f>
        <v>7.4696354777013756</v>
      </c>
      <c r="AL283" s="28"/>
      <c r="AM283" s="16"/>
      <c r="AN283" s="16"/>
      <c r="AO283" s="16"/>
      <c r="AP283" s="16"/>
      <c r="AQ283" s="16"/>
      <c r="AR283" s="28">
        <f>SUM(AS279:AS280)</f>
        <v>5.7149268306106915</v>
      </c>
      <c r="AS283" s="28"/>
      <c r="AT283" s="16"/>
      <c r="AU283" s="16"/>
      <c r="AV283" s="16"/>
      <c r="AW283" s="16"/>
      <c r="AX283" s="16"/>
      <c r="AY283" s="28">
        <f>SUM(AZ279:AZ280)</f>
        <v>0.44721359549995793</v>
      </c>
      <c r="AZ283" s="28"/>
      <c r="BA283" s="16"/>
      <c r="BB283" s="16"/>
      <c r="BC283" s="16"/>
      <c r="BD283" s="16"/>
      <c r="BE283" s="16"/>
      <c r="BF283" s="28">
        <f>SUM(BG279:BG281)</f>
        <v>0</v>
      </c>
      <c r="BG283" s="28"/>
    </row>
    <row r="284" spans="1:59" x14ac:dyDescent="0.35">
      <c r="A284" s="21" t="s">
        <v>27</v>
      </c>
      <c r="B284" s="22">
        <v>1</v>
      </c>
      <c r="D284" s="16" t="s">
        <v>23</v>
      </c>
      <c r="E284" s="16" t="s">
        <v>23</v>
      </c>
      <c r="F284" s="16" t="s">
        <v>23</v>
      </c>
      <c r="G284" s="16" t="s">
        <v>23</v>
      </c>
      <c r="H284" s="16" t="s">
        <v>23</v>
      </c>
      <c r="I284" s="3" t="e">
        <f t="shared" ref="I284:I286" si="759">AVERAGE(D284:H284)</f>
        <v>#DIV/0!</v>
      </c>
      <c r="J284" s="3" t="e">
        <f>STDEV(D284:H284)</f>
        <v>#DIV/0!</v>
      </c>
      <c r="K284" s="16" t="s">
        <v>23</v>
      </c>
      <c r="L284" s="16" t="s">
        <v>23</v>
      </c>
      <c r="M284" s="16" t="s">
        <v>23</v>
      </c>
      <c r="N284" s="16" t="s">
        <v>23</v>
      </c>
      <c r="O284" s="16" t="s">
        <v>23</v>
      </c>
      <c r="P284" s="3" t="e">
        <f t="shared" ref="P284:P286" si="760">AVERAGE(K284:O284)</f>
        <v>#DIV/0!</v>
      </c>
      <c r="Q284" s="3" t="e">
        <f>STDEV(K284:O284)</f>
        <v>#DIV/0!</v>
      </c>
      <c r="R284" s="16" t="s">
        <v>23</v>
      </c>
      <c r="S284" s="16" t="s">
        <v>23</v>
      </c>
      <c r="T284" s="16" t="s">
        <v>23</v>
      </c>
      <c r="U284" s="16" t="s">
        <v>23</v>
      </c>
      <c r="V284" s="16" t="s">
        <v>23</v>
      </c>
      <c r="W284" s="3" t="e">
        <f t="shared" ref="W284:W286" si="761">AVERAGE(R284:V284)</f>
        <v>#DIV/0!</v>
      </c>
      <c r="X284" s="3" t="e">
        <f>STDEV(R284:V284)</f>
        <v>#DIV/0!</v>
      </c>
      <c r="Y284" s="16">
        <v>77</v>
      </c>
      <c r="Z284" s="16">
        <v>124</v>
      </c>
      <c r="AA284" s="16">
        <v>97</v>
      </c>
      <c r="AB284" s="16">
        <v>106</v>
      </c>
      <c r="AC284" s="16">
        <v>115</v>
      </c>
      <c r="AD284" s="3">
        <f t="shared" ref="AD284:AD286" si="762">AVERAGE(Y284:AC284)</f>
        <v>103.8</v>
      </c>
      <c r="AE284" s="3">
        <f>STDEV(Y284:AC284)</f>
        <v>18.047160441465596</v>
      </c>
      <c r="AF284" s="16">
        <v>16</v>
      </c>
      <c r="AG284" s="16">
        <v>15</v>
      </c>
      <c r="AH284" s="16">
        <v>17</v>
      </c>
      <c r="AI284" s="16">
        <v>10</v>
      </c>
      <c r="AJ284" s="16">
        <v>10</v>
      </c>
      <c r="AK284" s="3">
        <f t="shared" ref="AK284:AK286" si="763">AVERAGE(AF284:AJ284)</f>
        <v>13.6</v>
      </c>
      <c r="AL284" s="3">
        <f>STDEV(AF284:AJ284)</f>
        <v>3.3615472627943239</v>
      </c>
      <c r="AM284" s="16">
        <v>4</v>
      </c>
      <c r="AN284" s="16">
        <v>3</v>
      </c>
      <c r="AO284" s="16">
        <v>4</v>
      </c>
      <c r="AP284" s="16">
        <v>1</v>
      </c>
      <c r="AQ284" s="16">
        <v>3</v>
      </c>
      <c r="AR284" s="3">
        <f t="shared" ref="AR284:AR286" si="764">AVERAGE(AM284:AQ284)</f>
        <v>3</v>
      </c>
      <c r="AS284" s="3">
        <f>STDEV(AM284:AQ284)</f>
        <v>1.2247448713915889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3">
        <f t="shared" ref="AY284:AY286" si="765">AVERAGE(AT284:AX284)</f>
        <v>0</v>
      </c>
      <c r="AZ284" s="3">
        <f>STDEV(AT284:AX284)</f>
        <v>0</v>
      </c>
      <c r="BA284" s="16">
        <v>0</v>
      </c>
      <c r="BB284" s="16">
        <v>0</v>
      </c>
      <c r="BC284" s="16">
        <v>0</v>
      </c>
      <c r="BD284" s="16">
        <v>0</v>
      </c>
      <c r="BE284" s="16">
        <v>0</v>
      </c>
      <c r="BF284" s="3">
        <f t="shared" ref="BF284:BF286" si="766">AVERAGE(BA284:BE284)</f>
        <v>0</v>
      </c>
      <c r="BG284" s="3">
        <f>STDEV(BA284:BE284)</f>
        <v>0</v>
      </c>
    </row>
    <row r="285" spans="1:59" x14ac:dyDescent="0.35">
      <c r="A285" s="21" t="s">
        <v>15</v>
      </c>
      <c r="B285" s="22">
        <v>2</v>
      </c>
      <c r="D285" s="16" t="s">
        <v>23</v>
      </c>
      <c r="E285" s="16" t="s">
        <v>23</v>
      </c>
      <c r="F285" s="16" t="s">
        <v>23</v>
      </c>
      <c r="G285" s="16" t="s">
        <v>23</v>
      </c>
      <c r="H285" s="16" t="s">
        <v>23</v>
      </c>
      <c r="I285" s="3" t="e">
        <f t="shared" si="759"/>
        <v>#DIV/0!</v>
      </c>
      <c r="J285" s="3" t="e">
        <f t="shared" ref="J285:J286" si="767">STDEV(D285:H285)</f>
        <v>#DIV/0!</v>
      </c>
      <c r="K285" s="16" t="s">
        <v>23</v>
      </c>
      <c r="L285" s="16" t="s">
        <v>23</v>
      </c>
      <c r="M285" s="16" t="s">
        <v>23</v>
      </c>
      <c r="N285" s="16" t="s">
        <v>23</v>
      </c>
      <c r="O285" s="16" t="s">
        <v>23</v>
      </c>
      <c r="P285" s="3" t="e">
        <f t="shared" si="760"/>
        <v>#DIV/0!</v>
      </c>
      <c r="Q285" s="3" t="e">
        <f t="shared" ref="Q285:Q286" si="768">STDEV(K285:O285)</f>
        <v>#DIV/0!</v>
      </c>
      <c r="R285" s="16" t="s">
        <v>23</v>
      </c>
      <c r="S285" s="16" t="s">
        <v>23</v>
      </c>
      <c r="T285" s="16" t="s">
        <v>23</v>
      </c>
      <c r="U285" s="16" t="s">
        <v>23</v>
      </c>
      <c r="V285" s="16" t="s">
        <v>23</v>
      </c>
      <c r="W285" s="3" t="e">
        <f t="shared" si="761"/>
        <v>#DIV/0!</v>
      </c>
      <c r="X285" s="3" t="e">
        <f t="shared" ref="X285:X286" si="769">STDEV(R285:V285)</f>
        <v>#DIV/0!</v>
      </c>
      <c r="Y285" s="16">
        <v>109</v>
      </c>
      <c r="Z285" s="16">
        <v>84</v>
      </c>
      <c r="AA285" s="16">
        <v>109</v>
      </c>
      <c r="AB285" s="16">
        <v>87</v>
      </c>
      <c r="AC285" s="16">
        <v>100</v>
      </c>
      <c r="AD285" s="3">
        <f t="shared" si="762"/>
        <v>97.8</v>
      </c>
      <c r="AE285" s="3">
        <f t="shared" ref="AE285:AE286" si="770">STDEV(Y285:AC285)</f>
        <v>11.861703081766999</v>
      </c>
      <c r="AF285" s="16">
        <v>11</v>
      </c>
      <c r="AG285" s="16">
        <v>9</v>
      </c>
      <c r="AH285" s="16">
        <v>12</v>
      </c>
      <c r="AI285" s="16">
        <v>7</v>
      </c>
      <c r="AJ285" s="16">
        <v>10</v>
      </c>
      <c r="AK285" s="3">
        <f t="shared" si="763"/>
        <v>9.8000000000000007</v>
      </c>
      <c r="AL285" s="3">
        <f t="shared" ref="AL285:AL286" si="771">STDEV(AF285:AJ285)</f>
        <v>1.9235384061671352</v>
      </c>
      <c r="AM285" s="16">
        <v>1</v>
      </c>
      <c r="AN285" s="16">
        <v>0</v>
      </c>
      <c r="AO285" s="16">
        <v>2</v>
      </c>
      <c r="AP285" s="16">
        <v>0</v>
      </c>
      <c r="AQ285" s="16">
        <v>1</v>
      </c>
      <c r="AR285" s="3">
        <f t="shared" si="764"/>
        <v>0.8</v>
      </c>
      <c r="AS285" s="3">
        <f t="shared" ref="AS285:AS286" si="772">STDEV(AM285:AQ285)</f>
        <v>0.83666002653407556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3">
        <f t="shared" si="765"/>
        <v>0</v>
      </c>
      <c r="AZ285" s="3">
        <f t="shared" ref="AZ285:AZ286" si="773">STDEV(AT285:AX285)</f>
        <v>0</v>
      </c>
      <c r="BA285" s="16">
        <v>0</v>
      </c>
      <c r="BB285" s="16">
        <v>0</v>
      </c>
      <c r="BC285" s="16">
        <v>0</v>
      </c>
      <c r="BD285" s="16">
        <v>0</v>
      </c>
      <c r="BE285" s="16">
        <v>0</v>
      </c>
      <c r="BF285" s="3">
        <f t="shared" si="766"/>
        <v>0</v>
      </c>
      <c r="BG285" s="3">
        <f t="shared" ref="BG285:BG286" si="774">STDEV(BA285:BE285)</f>
        <v>0</v>
      </c>
    </row>
    <row r="286" spans="1:59" x14ac:dyDescent="0.35">
      <c r="B286" s="22">
        <v>3</v>
      </c>
      <c r="D286" s="16" t="s">
        <v>23</v>
      </c>
      <c r="E286" s="16" t="s">
        <v>23</v>
      </c>
      <c r="F286" s="16" t="s">
        <v>23</v>
      </c>
      <c r="G286" s="16" t="s">
        <v>23</v>
      </c>
      <c r="H286" s="16" t="s">
        <v>23</v>
      </c>
      <c r="I286" s="3" t="e">
        <f t="shared" si="759"/>
        <v>#DIV/0!</v>
      </c>
      <c r="J286" s="3" t="e">
        <f t="shared" si="767"/>
        <v>#DIV/0!</v>
      </c>
      <c r="K286" s="16" t="s">
        <v>23</v>
      </c>
      <c r="L286" s="16" t="s">
        <v>23</v>
      </c>
      <c r="M286" s="16" t="s">
        <v>23</v>
      </c>
      <c r="N286" s="16" t="s">
        <v>23</v>
      </c>
      <c r="O286" s="16" t="s">
        <v>23</v>
      </c>
      <c r="P286" s="3" t="e">
        <f t="shared" si="760"/>
        <v>#DIV/0!</v>
      </c>
      <c r="Q286" s="3" t="e">
        <f t="shared" si="768"/>
        <v>#DIV/0!</v>
      </c>
      <c r="R286" s="16" t="s">
        <v>23</v>
      </c>
      <c r="S286" s="16" t="s">
        <v>23</v>
      </c>
      <c r="T286" s="16" t="s">
        <v>23</v>
      </c>
      <c r="U286" s="16" t="s">
        <v>23</v>
      </c>
      <c r="V286" s="16" t="s">
        <v>23</v>
      </c>
      <c r="W286" s="3" t="e">
        <f t="shared" si="761"/>
        <v>#DIV/0!</v>
      </c>
      <c r="X286" s="3" t="e">
        <f t="shared" si="769"/>
        <v>#DIV/0!</v>
      </c>
      <c r="Y286" s="16">
        <v>113</v>
      </c>
      <c r="Z286" s="16">
        <v>116</v>
      </c>
      <c r="AA286" s="16">
        <v>110</v>
      </c>
      <c r="AB286" s="16">
        <v>117</v>
      </c>
      <c r="AC286" s="16">
        <v>107</v>
      </c>
      <c r="AD286" s="3">
        <f t="shared" si="762"/>
        <v>112.6</v>
      </c>
      <c r="AE286" s="3">
        <f t="shared" si="770"/>
        <v>4.1593268686170841</v>
      </c>
      <c r="AF286" s="16">
        <v>12</v>
      </c>
      <c r="AG286" s="16">
        <v>11</v>
      </c>
      <c r="AH286" s="16">
        <v>10</v>
      </c>
      <c r="AI286" s="16">
        <v>13</v>
      </c>
      <c r="AJ286" s="16">
        <v>11</v>
      </c>
      <c r="AK286" s="3">
        <f t="shared" si="763"/>
        <v>11.4</v>
      </c>
      <c r="AL286" s="3">
        <f t="shared" si="771"/>
        <v>1.1401754250991378</v>
      </c>
      <c r="AM286" s="16">
        <v>0</v>
      </c>
      <c r="AN286" s="16">
        <v>1</v>
      </c>
      <c r="AO286" s="16">
        <v>0</v>
      </c>
      <c r="AP286" s="16">
        <v>0</v>
      </c>
      <c r="AQ286" s="16">
        <v>3</v>
      </c>
      <c r="AR286" s="3">
        <f t="shared" si="764"/>
        <v>0.8</v>
      </c>
      <c r="AS286" s="3">
        <f t="shared" si="772"/>
        <v>1.3038404810405297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3">
        <f t="shared" si="765"/>
        <v>0</v>
      </c>
      <c r="AZ286" s="3">
        <f t="shared" si="773"/>
        <v>0</v>
      </c>
      <c r="BA286" s="16">
        <v>1</v>
      </c>
      <c r="BB286" s="16">
        <v>0</v>
      </c>
      <c r="BC286" s="16">
        <v>0</v>
      </c>
      <c r="BD286" s="16">
        <v>1</v>
      </c>
      <c r="BE286" s="16">
        <v>0</v>
      </c>
      <c r="BF286" s="3">
        <f t="shared" si="766"/>
        <v>0.4</v>
      </c>
      <c r="BG286" s="3">
        <f t="shared" si="774"/>
        <v>0.54772255750516607</v>
      </c>
    </row>
    <row r="287" spans="1:59" x14ac:dyDescent="0.35">
      <c r="A287" s="24" t="s">
        <v>25</v>
      </c>
      <c r="D287" s="16"/>
      <c r="E287" s="16"/>
      <c r="F287" s="16"/>
      <c r="G287" s="16"/>
      <c r="H287" s="16"/>
      <c r="I287" s="28" t="e">
        <f>AVERAGE(I284:I286)</f>
        <v>#DIV/0!</v>
      </c>
      <c r="J287" s="28"/>
      <c r="K287" s="16"/>
      <c r="L287" s="16"/>
      <c r="M287" s="16"/>
      <c r="N287" s="16"/>
      <c r="O287" s="16"/>
      <c r="P287" s="28" t="e">
        <f>AVERAGE(P284:P286)</f>
        <v>#DIV/0!</v>
      </c>
      <c r="Q287" s="28"/>
      <c r="R287" s="16"/>
      <c r="S287" s="16"/>
      <c r="T287" s="16"/>
      <c r="U287" s="16"/>
      <c r="V287" s="16"/>
      <c r="W287" s="28" t="e">
        <f>AVERAGE(W284:W286)</f>
        <v>#DIV/0!</v>
      </c>
      <c r="X287" s="28"/>
      <c r="Y287" s="16"/>
      <c r="Z287" s="16"/>
      <c r="AA287" s="16"/>
      <c r="AB287" s="16"/>
      <c r="AC287" s="16"/>
      <c r="AD287" s="28">
        <f>AVERAGE(AD284:AD286)</f>
        <v>104.73333333333333</v>
      </c>
      <c r="AE287" s="28"/>
      <c r="AF287" s="16"/>
      <c r="AG287" s="16"/>
      <c r="AH287" s="16"/>
      <c r="AI287" s="16"/>
      <c r="AJ287" s="16"/>
      <c r="AK287" s="28">
        <f>AVERAGE(AK284:AK286)</f>
        <v>11.6</v>
      </c>
      <c r="AL287" s="28"/>
      <c r="AM287" s="16"/>
      <c r="AN287" s="16"/>
      <c r="AO287" s="16"/>
      <c r="AP287" s="16"/>
      <c r="AQ287" s="16"/>
      <c r="AR287" s="28">
        <f>AVERAGE(AR284:AR286)</f>
        <v>1.5333333333333332</v>
      </c>
      <c r="AS287" s="28"/>
      <c r="AT287" s="16"/>
      <c r="AU287" s="16"/>
      <c r="AV287" s="16"/>
      <c r="AW287" s="16"/>
      <c r="AX287" s="16"/>
      <c r="AY287" s="28">
        <f>AVERAGE(AY284:AY286)</f>
        <v>0</v>
      </c>
      <c r="AZ287" s="28"/>
      <c r="BA287" s="16"/>
      <c r="BB287" s="16"/>
      <c r="BC287" s="16"/>
      <c r="BD287" s="16"/>
      <c r="BE287" s="16"/>
      <c r="BF287" s="28">
        <f>AVERAGE(BF284:BF286)</f>
        <v>0.13333333333333333</v>
      </c>
      <c r="BG287" s="28"/>
    </row>
    <row r="288" spans="1:59" x14ac:dyDescent="0.35">
      <c r="A288" s="24" t="s">
        <v>26</v>
      </c>
      <c r="D288" s="16"/>
      <c r="E288" s="16"/>
      <c r="F288" s="16"/>
      <c r="G288" s="16"/>
      <c r="H288" s="16"/>
      <c r="I288" s="28" t="e">
        <f>1/3*(SUM(J284:J286))</f>
        <v>#DIV/0!</v>
      </c>
      <c r="J288" s="28"/>
      <c r="K288" s="16"/>
      <c r="L288" s="16"/>
      <c r="M288" s="16"/>
      <c r="N288" s="16"/>
      <c r="O288" s="16"/>
      <c r="P288" s="28" t="e">
        <f>SUM(Q284:Q286)</f>
        <v>#DIV/0!</v>
      </c>
      <c r="Q288" s="28"/>
      <c r="R288" s="16"/>
      <c r="S288" s="16"/>
      <c r="T288" s="16"/>
      <c r="U288" s="16"/>
      <c r="V288" s="16"/>
      <c r="W288" s="28" t="e">
        <f>SUM(X284:X286)</f>
        <v>#DIV/0!</v>
      </c>
      <c r="X288" s="28"/>
      <c r="Y288" s="16"/>
      <c r="Z288" s="16"/>
      <c r="AA288" s="16"/>
      <c r="AB288" s="16"/>
      <c r="AC288" s="16"/>
      <c r="AD288" s="28">
        <f>SUM(AE284:AE286)</f>
        <v>34.068190391849683</v>
      </c>
      <c r="AE288" s="28"/>
      <c r="AF288" s="16"/>
      <c r="AG288" s="16"/>
      <c r="AH288" s="16"/>
      <c r="AI288" s="16"/>
      <c r="AJ288" s="16"/>
      <c r="AK288" s="28">
        <f>SUM(AL284:AL286)</f>
        <v>6.4252610940605965</v>
      </c>
      <c r="AL288" s="28"/>
      <c r="AM288" s="16"/>
      <c r="AN288" s="16"/>
      <c r="AO288" s="16"/>
      <c r="AP288" s="16"/>
      <c r="AQ288" s="16"/>
      <c r="AR288" s="28">
        <f>SUM(AS284:AS285)</f>
        <v>2.0614048979256645</v>
      </c>
      <c r="AS288" s="28"/>
      <c r="AT288" s="16"/>
      <c r="AU288" s="16"/>
      <c r="AV288" s="16"/>
      <c r="AW288" s="16"/>
      <c r="AX288" s="16"/>
      <c r="AY288" s="28">
        <f>SUM(AZ284:AZ285)</f>
        <v>0</v>
      </c>
      <c r="AZ288" s="28"/>
      <c r="BA288" s="16"/>
      <c r="BB288" s="16"/>
      <c r="BC288" s="16"/>
      <c r="BD288" s="16"/>
      <c r="BE288" s="16"/>
      <c r="BF288" s="28">
        <f>SUM(BG284:BG286)</f>
        <v>0.54772255750516607</v>
      </c>
      <c r="BG288" s="28"/>
    </row>
    <row r="289" spans="1:59" x14ac:dyDescent="0.35">
      <c r="A289" s="21" t="s">
        <v>16</v>
      </c>
      <c r="B289" s="22">
        <v>1</v>
      </c>
      <c r="D289" s="16" t="s">
        <v>23</v>
      </c>
      <c r="E289" s="16" t="s">
        <v>23</v>
      </c>
      <c r="F289" s="16" t="s">
        <v>23</v>
      </c>
      <c r="G289" s="16" t="s">
        <v>23</v>
      </c>
      <c r="H289" s="16" t="s">
        <v>23</v>
      </c>
      <c r="I289" s="3" t="e">
        <f t="shared" ref="I289:I291" si="775">AVERAGE(D289:H289)</f>
        <v>#DIV/0!</v>
      </c>
      <c r="J289" s="3" t="e">
        <f>STDEV(D289:H289)</f>
        <v>#DIV/0!</v>
      </c>
      <c r="K289" s="16" t="s">
        <v>23</v>
      </c>
      <c r="L289" s="16" t="s">
        <v>23</v>
      </c>
      <c r="M289" s="16" t="s">
        <v>23</v>
      </c>
      <c r="N289" s="16" t="s">
        <v>23</v>
      </c>
      <c r="O289" s="16" t="s">
        <v>23</v>
      </c>
      <c r="P289" s="3" t="e">
        <f t="shared" ref="P289:P291" si="776">AVERAGE(K289:O289)</f>
        <v>#DIV/0!</v>
      </c>
      <c r="Q289" s="3" t="e">
        <f>STDEV(K289:O289)</f>
        <v>#DIV/0!</v>
      </c>
      <c r="R289" s="16" t="s">
        <v>23</v>
      </c>
      <c r="S289" s="16" t="s">
        <v>23</v>
      </c>
      <c r="T289" s="16" t="s">
        <v>23</v>
      </c>
      <c r="U289" s="16" t="s">
        <v>23</v>
      </c>
      <c r="V289" s="16" t="s">
        <v>23</v>
      </c>
      <c r="W289" s="3" t="e">
        <f t="shared" ref="W289:W291" si="777">AVERAGE(R289:V289)</f>
        <v>#DIV/0!</v>
      </c>
      <c r="X289" s="3" t="e">
        <f>STDEV(R289:V289)</f>
        <v>#DIV/0!</v>
      </c>
      <c r="Y289" s="16">
        <v>125</v>
      </c>
      <c r="Z289" s="16">
        <v>138</v>
      </c>
      <c r="AA289" s="16">
        <v>122</v>
      </c>
      <c r="AB289" s="16">
        <v>129</v>
      </c>
      <c r="AC289" s="16">
        <v>117</v>
      </c>
      <c r="AD289" s="3">
        <f t="shared" ref="AD289:AD291" si="778">AVERAGE(Y289:AC289)</f>
        <v>126.2</v>
      </c>
      <c r="AE289" s="3">
        <f>STDEV(Y289:AC289)</f>
        <v>7.9183331579316611</v>
      </c>
      <c r="AF289" s="16">
        <v>19</v>
      </c>
      <c r="AG289" s="16">
        <v>15</v>
      </c>
      <c r="AH289" s="16">
        <v>18</v>
      </c>
      <c r="AI289" s="16">
        <v>19</v>
      </c>
      <c r="AJ289" s="16">
        <v>20</v>
      </c>
      <c r="AK289" s="3">
        <f t="shared" ref="AK289:AK291" si="779">AVERAGE(AF289:AJ289)</f>
        <v>18.2</v>
      </c>
      <c r="AL289" s="3">
        <f>STDEV(AF289:AJ289)</f>
        <v>1.9235384061671343</v>
      </c>
      <c r="AM289" s="16">
        <v>1</v>
      </c>
      <c r="AN289" s="16">
        <v>1</v>
      </c>
      <c r="AO289" s="16">
        <v>0</v>
      </c>
      <c r="AP289" s="16">
        <v>0</v>
      </c>
      <c r="AQ289" s="16">
        <v>1</v>
      </c>
      <c r="AR289" s="3">
        <f t="shared" ref="AR289:AR291" si="780">AVERAGE(AM289:AQ289)</f>
        <v>0.6</v>
      </c>
      <c r="AS289" s="3">
        <f>STDEV(AM289:AQ289)</f>
        <v>0.54772255750516607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3">
        <f t="shared" ref="AY289:AY291" si="781">AVERAGE(AT289:AX289)</f>
        <v>0</v>
      </c>
      <c r="AZ289" s="3">
        <f>STDEV(AT289:AX289)</f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3">
        <f t="shared" ref="BF289:BF291" si="782">AVERAGE(BA289:BE289)</f>
        <v>0</v>
      </c>
      <c r="BG289" s="3">
        <f>STDEV(BA289:BE289)</f>
        <v>0</v>
      </c>
    </row>
    <row r="290" spans="1:59" x14ac:dyDescent="0.35">
      <c r="B290" s="22">
        <v>2</v>
      </c>
      <c r="D290" s="16" t="s">
        <v>23</v>
      </c>
      <c r="E290" s="16" t="s">
        <v>23</v>
      </c>
      <c r="F290" s="16" t="s">
        <v>23</v>
      </c>
      <c r="G290" s="16" t="s">
        <v>23</v>
      </c>
      <c r="H290" s="16" t="s">
        <v>23</v>
      </c>
      <c r="I290" s="3" t="e">
        <f t="shared" si="775"/>
        <v>#DIV/0!</v>
      </c>
      <c r="J290" s="3" t="e">
        <f t="shared" ref="J290:J291" si="783">STDEV(D290:H290)</f>
        <v>#DIV/0!</v>
      </c>
      <c r="K290" s="16" t="s">
        <v>23</v>
      </c>
      <c r="L290" s="16" t="s">
        <v>23</v>
      </c>
      <c r="M290" s="16" t="s">
        <v>23</v>
      </c>
      <c r="N290" s="16" t="s">
        <v>23</v>
      </c>
      <c r="O290" s="16" t="s">
        <v>23</v>
      </c>
      <c r="P290" s="3" t="e">
        <f t="shared" si="776"/>
        <v>#DIV/0!</v>
      </c>
      <c r="Q290" s="3" t="e">
        <f t="shared" ref="Q290:Q291" si="784">STDEV(K290:O290)</f>
        <v>#DIV/0!</v>
      </c>
      <c r="R290" s="16" t="s">
        <v>23</v>
      </c>
      <c r="S290" s="16" t="s">
        <v>23</v>
      </c>
      <c r="T290" s="16" t="s">
        <v>23</v>
      </c>
      <c r="U290" s="16" t="s">
        <v>23</v>
      </c>
      <c r="V290" s="16" t="s">
        <v>23</v>
      </c>
      <c r="W290" s="3" t="e">
        <f t="shared" si="777"/>
        <v>#DIV/0!</v>
      </c>
      <c r="X290" s="3" t="e">
        <f t="shared" ref="X290:X291" si="785">STDEV(R290:V290)</f>
        <v>#DIV/0!</v>
      </c>
      <c r="Y290" s="16">
        <v>106</v>
      </c>
      <c r="Z290" s="16">
        <v>91</v>
      </c>
      <c r="AA290" s="16">
        <v>110</v>
      </c>
      <c r="AB290" s="16">
        <v>82</v>
      </c>
      <c r="AC290" s="16">
        <v>94</v>
      </c>
      <c r="AD290" s="3">
        <f t="shared" si="778"/>
        <v>96.6</v>
      </c>
      <c r="AE290" s="3">
        <f t="shared" ref="AE290:AE291" si="786">STDEV(Y290:AC290)</f>
        <v>11.392980294900859</v>
      </c>
      <c r="AF290" s="16">
        <v>6</v>
      </c>
      <c r="AG290" s="16">
        <v>11</v>
      </c>
      <c r="AH290" s="16">
        <v>9</v>
      </c>
      <c r="AI290" s="16">
        <v>12</v>
      </c>
      <c r="AJ290" s="16">
        <v>10</v>
      </c>
      <c r="AK290" s="3">
        <f t="shared" si="779"/>
        <v>9.6</v>
      </c>
      <c r="AL290" s="3">
        <f t="shared" ref="AL290:AL291" si="787">STDEV(AF290:AJ290)</f>
        <v>2.302172886644267</v>
      </c>
      <c r="AM290" s="16">
        <v>0</v>
      </c>
      <c r="AN290" s="16">
        <v>2</v>
      </c>
      <c r="AO290" s="16">
        <v>2</v>
      </c>
      <c r="AP290" s="16">
        <v>0</v>
      </c>
      <c r="AQ290" s="16">
        <v>1</v>
      </c>
      <c r="AR290" s="3">
        <f t="shared" si="780"/>
        <v>1</v>
      </c>
      <c r="AS290" s="3">
        <f t="shared" ref="AS290:AS291" si="788">STDEV(AM290:AQ290)</f>
        <v>1</v>
      </c>
      <c r="AT290" s="16">
        <v>1</v>
      </c>
      <c r="AU290" s="16">
        <v>0</v>
      </c>
      <c r="AV290" s="16">
        <v>0</v>
      </c>
      <c r="AW290" s="16">
        <v>0</v>
      </c>
      <c r="AX290" s="16">
        <v>1</v>
      </c>
      <c r="AY290" s="3">
        <f t="shared" si="781"/>
        <v>0.4</v>
      </c>
      <c r="AZ290" s="3">
        <f t="shared" ref="AZ290:AZ291" si="789">STDEV(AT290:AX290)</f>
        <v>0.54772255750516607</v>
      </c>
      <c r="BA290" s="16">
        <v>0</v>
      </c>
      <c r="BB290" s="16">
        <v>0</v>
      </c>
      <c r="BC290" s="16">
        <v>0</v>
      </c>
      <c r="BD290" s="16">
        <v>0</v>
      </c>
      <c r="BE290" s="16">
        <v>0</v>
      </c>
      <c r="BF290" s="3">
        <f t="shared" si="782"/>
        <v>0</v>
      </c>
      <c r="BG290" s="3">
        <f t="shared" ref="BG290:BG291" si="790">STDEV(BA290:BE290)</f>
        <v>0</v>
      </c>
    </row>
    <row r="291" spans="1:59" x14ac:dyDescent="0.35">
      <c r="B291" s="22">
        <v>3</v>
      </c>
      <c r="D291" s="16" t="s">
        <v>23</v>
      </c>
      <c r="E291" s="16" t="s">
        <v>23</v>
      </c>
      <c r="F291" s="16" t="s">
        <v>23</v>
      </c>
      <c r="G291" s="16" t="s">
        <v>23</v>
      </c>
      <c r="H291" s="16" t="s">
        <v>23</v>
      </c>
      <c r="I291" s="3" t="e">
        <f t="shared" si="775"/>
        <v>#DIV/0!</v>
      </c>
      <c r="J291" s="3" t="e">
        <f t="shared" si="783"/>
        <v>#DIV/0!</v>
      </c>
      <c r="K291" s="16" t="s">
        <v>23</v>
      </c>
      <c r="L291" s="16" t="s">
        <v>23</v>
      </c>
      <c r="M291" s="16" t="s">
        <v>23</v>
      </c>
      <c r="N291" s="16" t="s">
        <v>23</v>
      </c>
      <c r="O291" s="16" t="s">
        <v>23</v>
      </c>
      <c r="P291" s="3" t="e">
        <f t="shared" si="776"/>
        <v>#DIV/0!</v>
      </c>
      <c r="Q291" s="3" t="e">
        <f t="shared" si="784"/>
        <v>#DIV/0!</v>
      </c>
      <c r="R291" s="16" t="s">
        <v>23</v>
      </c>
      <c r="S291" s="16" t="s">
        <v>23</v>
      </c>
      <c r="T291" s="16" t="s">
        <v>23</v>
      </c>
      <c r="U291" s="16" t="s">
        <v>23</v>
      </c>
      <c r="V291" s="16" t="s">
        <v>23</v>
      </c>
      <c r="W291" s="3" t="e">
        <f t="shared" si="777"/>
        <v>#DIV/0!</v>
      </c>
      <c r="X291" s="3" t="e">
        <f t="shared" si="785"/>
        <v>#DIV/0!</v>
      </c>
      <c r="Y291" s="16" t="s">
        <v>23</v>
      </c>
      <c r="Z291" s="16" t="s">
        <v>23</v>
      </c>
      <c r="AA291" s="16" t="s">
        <v>23</v>
      </c>
      <c r="AB291" s="16" t="s">
        <v>23</v>
      </c>
      <c r="AC291" s="16" t="s">
        <v>23</v>
      </c>
      <c r="AD291" s="3" t="e">
        <f t="shared" si="778"/>
        <v>#DIV/0!</v>
      </c>
      <c r="AE291" s="3" t="e">
        <f t="shared" si="786"/>
        <v>#DIV/0!</v>
      </c>
      <c r="AF291" s="16">
        <v>38</v>
      </c>
      <c r="AG291" s="16">
        <v>29</v>
      </c>
      <c r="AH291" s="16">
        <v>22</v>
      </c>
      <c r="AI291" s="16">
        <v>39</v>
      </c>
      <c r="AJ291" s="16">
        <v>57</v>
      </c>
      <c r="AK291" s="3">
        <f t="shared" si="779"/>
        <v>37</v>
      </c>
      <c r="AL291" s="3">
        <f t="shared" si="787"/>
        <v>13.171939872319491</v>
      </c>
      <c r="AM291" s="16">
        <v>3</v>
      </c>
      <c r="AN291" s="16">
        <v>3</v>
      </c>
      <c r="AO291" s="16">
        <v>2</v>
      </c>
      <c r="AP291" s="16">
        <v>6</v>
      </c>
      <c r="AQ291" s="16">
        <v>14</v>
      </c>
      <c r="AR291" s="3">
        <f t="shared" si="780"/>
        <v>5.6</v>
      </c>
      <c r="AS291" s="3">
        <f t="shared" si="788"/>
        <v>4.9295030175464944</v>
      </c>
      <c r="AT291" s="16">
        <v>0</v>
      </c>
      <c r="AU291" s="16">
        <v>0</v>
      </c>
      <c r="AV291" s="16">
        <v>0</v>
      </c>
      <c r="AW291" s="16">
        <v>0</v>
      </c>
      <c r="AX291" s="16">
        <v>0</v>
      </c>
      <c r="AY291" s="3">
        <f t="shared" si="781"/>
        <v>0</v>
      </c>
      <c r="AZ291" s="3">
        <f t="shared" si="789"/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3">
        <f t="shared" si="782"/>
        <v>0</v>
      </c>
      <c r="BG291" s="3">
        <f t="shared" si="790"/>
        <v>0</v>
      </c>
    </row>
    <row r="292" spans="1:59" x14ac:dyDescent="0.35">
      <c r="A292" s="24" t="s">
        <v>25</v>
      </c>
      <c r="D292" s="16"/>
      <c r="E292" s="16"/>
      <c r="F292" s="16"/>
      <c r="G292" s="16"/>
      <c r="H292" s="16"/>
      <c r="I292" s="28" t="e">
        <f>AVERAGE(I289:I291)</f>
        <v>#DIV/0!</v>
      </c>
      <c r="J292" s="28"/>
      <c r="K292" s="16"/>
      <c r="L292" s="16"/>
      <c r="M292" s="16"/>
      <c r="N292" s="16"/>
      <c r="O292" s="16"/>
      <c r="P292" s="28" t="e">
        <f>AVERAGE(P289:P291)</f>
        <v>#DIV/0!</v>
      </c>
      <c r="Q292" s="28"/>
      <c r="R292" s="16"/>
      <c r="S292" s="16"/>
      <c r="T292" s="16"/>
      <c r="U292" s="16"/>
      <c r="V292" s="16"/>
      <c r="W292" s="28" t="e">
        <f>AVERAGE(W289:W291)</f>
        <v>#DIV/0!</v>
      </c>
      <c r="X292" s="28"/>
      <c r="Y292" s="16"/>
      <c r="Z292" s="16"/>
      <c r="AA292" s="16"/>
      <c r="AB292" s="16"/>
      <c r="AC292" s="16"/>
      <c r="AD292" s="28">
        <f>AVERAGE(AD289:AD290)</f>
        <v>111.4</v>
      </c>
      <c r="AE292" s="28"/>
      <c r="AF292" s="16"/>
      <c r="AG292" s="16"/>
      <c r="AH292" s="16"/>
      <c r="AI292" s="16"/>
      <c r="AJ292" s="16"/>
      <c r="AK292" s="28">
        <f>AVERAGE(AK289:AK291)</f>
        <v>21.599999999999998</v>
      </c>
      <c r="AL292" s="28"/>
      <c r="AM292" s="16"/>
      <c r="AN292" s="16"/>
      <c r="AO292" s="16"/>
      <c r="AP292" s="16"/>
      <c r="AQ292" s="16"/>
      <c r="AR292" s="28">
        <f>AVERAGE(AR289:AR291)</f>
        <v>2.4</v>
      </c>
      <c r="AS292" s="28"/>
      <c r="AT292" s="16"/>
      <c r="AU292" s="16"/>
      <c r="AV292" s="16"/>
      <c r="AW292" s="16"/>
      <c r="AX292" s="16"/>
      <c r="AY292" s="28">
        <f>AVERAGE(AY289:AY291)</f>
        <v>0.13333333333333333</v>
      </c>
      <c r="AZ292" s="28"/>
      <c r="BA292" s="16"/>
      <c r="BB292" s="16"/>
      <c r="BC292" s="16"/>
      <c r="BD292" s="16"/>
      <c r="BE292" s="16"/>
      <c r="BF292" s="28">
        <f>AVERAGE(BF289:BF291)</f>
        <v>0</v>
      </c>
      <c r="BG292" s="28"/>
    </row>
    <row r="293" spans="1:59" x14ac:dyDescent="0.35">
      <c r="A293" s="24" t="s">
        <v>26</v>
      </c>
      <c r="D293" s="16"/>
      <c r="E293" s="16"/>
      <c r="F293" s="16"/>
      <c r="G293" s="16"/>
      <c r="H293" s="16"/>
      <c r="I293" s="28" t="e">
        <f>1/3*(SUM(J289:J291))</f>
        <v>#DIV/0!</v>
      </c>
      <c r="J293" s="28"/>
      <c r="K293" s="16"/>
      <c r="L293" s="16"/>
      <c r="M293" s="16"/>
      <c r="N293" s="16"/>
      <c r="O293" s="16"/>
      <c r="P293" s="28" t="e">
        <f>SUM(Q289:Q291)</f>
        <v>#DIV/0!</v>
      </c>
      <c r="Q293" s="28"/>
      <c r="R293" s="16"/>
      <c r="S293" s="16"/>
      <c r="T293" s="16"/>
      <c r="U293" s="16"/>
      <c r="V293" s="16"/>
      <c r="W293" s="28" t="e">
        <f>SUM(X289:X291)</f>
        <v>#DIV/0!</v>
      </c>
      <c r="X293" s="28"/>
      <c r="Y293" s="16"/>
      <c r="Z293" s="16"/>
      <c r="AA293" s="16"/>
      <c r="AB293" s="16"/>
      <c r="AC293" s="16"/>
      <c r="AD293" s="28">
        <f>SUM(AE289:AE290)</f>
        <v>19.311313452832522</v>
      </c>
      <c r="AE293" s="28"/>
      <c r="AF293" s="16"/>
      <c r="AG293" s="16"/>
      <c r="AH293" s="16"/>
      <c r="AI293" s="16"/>
      <c r="AJ293" s="16"/>
      <c r="AK293" s="28">
        <f>SUM(AL289:AL291)</f>
        <v>17.397651165130892</v>
      </c>
      <c r="AL293" s="28"/>
      <c r="AM293" s="16"/>
      <c r="AN293" s="16"/>
      <c r="AO293" s="16"/>
      <c r="AP293" s="16"/>
      <c r="AQ293" s="16"/>
      <c r="AR293" s="28">
        <f>SUM(AS289:AS290)</f>
        <v>1.5477225575051661</v>
      </c>
      <c r="AS293" s="28"/>
      <c r="AT293" s="16"/>
      <c r="AU293" s="16"/>
      <c r="AV293" s="16"/>
      <c r="AW293" s="16"/>
      <c r="AX293" s="16"/>
      <c r="AY293" s="28">
        <f>SUM(AZ289:AZ290)</f>
        <v>0.54772255750516607</v>
      </c>
      <c r="AZ293" s="28"/>
      <c r="BA293" s="16"/>
      <c r="BB293" s="16"/>
      <c r="BC293" s="16"/>
      <c r="BD293" s="16"/>
      <c r="BE293" s="16"/>
      <c r="BF293" s="28">
        <f>SUM(BG289:BG291)</f>
        <v>0</v>
      </c>
      <c r="BG293" s="28"/>
    </row>
    <row r="294" spans="1:59" x14ac:dyDescent="0.35">
      <c r="A294" s="21" t="s">
        <v>13</v>
      </c>
      <c r="B294" s="22">
        <v>1</v>
      </c>
      <c r="D294" s="16" t="s">
        <v>23</v>
      </c>
      <c r="E294" s="16" t="s">
        <v>23</v>
      </c>
      <c r="F294" s="16" t="s">
        <v>23</v>
      </c>
      <c r="G294" s="16" t="s">
        <v>23</v>
      </c>
      <c r="H294" s="16" t="s">
        <v>23</v>
      </c>
      <c r="I294" s="3" t="e">
        <f t="shared" ref="I294:I296" si="791">AVERAGE(D294:H294)</f>
        <v>#DIV/0!</v>
      </c>
      <c r="J294" s="3" t="e">
        <f>STDEV(D294:H294)</f>
        <v>#DIV/0!</v>
      </c>
      <c r="K294" s="16" t="s">
        <v>23</v>
      </c>
      <c r="L294" s="16" t="s">
        <v>23</v>
      </c>
      <c r="M294" s="16" t="s">
        <v>23</v>
      </c>
      <c r="N294" s="16" t="s">
        <v>23</v>
      </c>
      <c r="O294" s="16" t="s">
        <v>23</v>
      </c>
      <c r="P294" s="3" t="e">
        <f t="shared" ref="P294:P296" si="792">AVERAGE(K294:O294)</f>
        <v>#DIV/0!</v>
      </c>
      <c r="Q294" s="3" t="e">
        <f>STDEV(K294:O294)</f>
        <v>#DIV/0!</v>
      </c>
      <c r="R294" s="16" t="s">
        <v>23</v>
      </c>
      <c r="S294" s="16" t="s">
        <v>23</v>
      </c>
      <c r="T294" s="16" t="s">
        <v>23</v>
      </c>
      <c r="U294" s="16" t="s">
        <v>23</v>
      </c>
      <c r="V294" s="16" t="s">
        <v>23</v>
      </c>
      <c r="W294" s="3" t="e">
        <f t="shared" ref="W294:W296" si="793">AVERAGE(R294:V294)</f>
        <v>#DIV/0!</v>
      </c>
      <c r="X294" s="3" t="e">
        <f>STDEV(R294:V294)</f>
        <v>#DIV/0!</v>
      </c>
      <c r="Y294" s="16">
        <v>53</v>
      </c>
      <c r="Z294" s="16">
        <v>54</v>
      </c>
      <c r="AA294" s="16">
        <v>61</v>
      </c>
      <c r="AB294" s="16">
        <v>47</v>
      </c>
      <c r="AC294" s="16">
        <v>45</v>
      </c>
      <c r="AD294" s="3">
        <f t="shared" ref="AD294:AD295" si="794">AVERAGE(Y294:AC294)</f>
        <v>52</v>
      </c>
      <c r="AE294" s="3">
        <f>STDEV(Y294:AC294)</f>
        <v>6.324555320336759</v>
      </c>
      <c r="AF294" s="16">
        <v>3</v>
      </c>
      <c r="AG294" s="16">
        <v>4</v>
      </c>
      <c r="AH294" s="16">
        <v>2</v>
      </c>
      <c r="AI294" s="16">
        <v>5</v>
      </c>
      <c r="AJ294" s="16">
        <v>4</v>
      </c>
      <c r="AK294" s="3">
        <f t="shared" ref="AK294:AK295" si="795">AVERAGE(AF294:AJ294)</f>
        <v>3.6</v>
      </c>
      <c r="AL294" s="3">
        <f>STDEV(AF294:AJ294)</f>
        <v>1.1401754250991383</v>
      </c>
      <c r="AM294" s="16">
        <v>0</v>
      </c>
      <c r="AN294" s="16">
        <v>0</v>
      </c>
      <c r="AO294" s="16">
        <v>0</v>
      </c>
      <c r="AP294" s="16">
        <v>2</v>
      </c>
      <c r="AQ294" s="16">
        <v>0</v>
      </c>
      <c r="AR294" s="3">
        <f t="shared" ref="AR294:AR295" si="796">AVERAGE(AM294:AQ294)</f>
        <v>0.4</v>
      </c>
      <c r="AS294" s="3">
        <f>STDEV(AM294:AQ294)</f>
        <v>0.89442719099991586</v>
      </c>
      <c r="AT294" s="16">
        <v>0</v>
      </c>
      <c r="AU294" s="16">
        <v>0</v>
      </c>
      <c r="AV294" s="16">
        <v>0</v>
      </c>
      <c r="AW294" s="16">
        <v>0</v>
      </c>
      <c r="AX294" s="16">
        <v>0</v>
      </c>
      <c r="AY294" s="3">
        <f t="shared" ref="AY294:AY295" si="797">AVERAGE(AT294:AX294)</f>
        <v>0</v>
      </c>
      <c r="AZ294" s="3">
        <f>STDEV(AT294:AX294)</f>
        <v>0</v>
      </c>
      <c r="BA294" s="16">
        <v>0</v>
      </c>
      <c r="BB294" s="16">
        <v>0</v>
      </c>
      <c r="BC294" s="16">
        <v>0</v>
      </c>
      <c r="BD294" s="16">
        <v>0</v>
      </c>
      <c r="BE294" s="16">
        <v>0</v>
      </c>
      <c r="BF294" s="3">
        <f t="shared" ref="BF294:BF295" si="798">AVERAGE(BA294:BE294)</f>
        <v>0</v>
      </c>
      <c r="BG294" s="3">
        <f>STDEV(BA294:BE294)</f>
        <v>0</v>
      </c>
    </row>
    <row r="295" spans="1:59" x14ac:dyDescent="0.35">
      <c r="A295" s="21" t="s">
        <v>15</v>
      </c>
      <c r="B295" s="22">
        <v>2</v>
      </c>
      <c r="D295" s="16" t="s">
        <v>23</v>
      </c>
      <c r="E295" s="16" t="s">
        <v>23</v>
      </c>
      <c r="F295" s="16" t="s">
        <v>23</v>
      </c>
      <c r="G295" s="16" t="s">
        <v>23</v>
      </c>
      <c r="H295" s="16" t="s">
        <v>23</v>
      </c>
      <c r="I295" s="3" t="e">
        <f t="shared" si="791"/>
        <v>#DIV/0!</v>
      </c>
      <c r="J295" s="3" t="e">
        <f t="shared" ref="J295:J296" si="799">STDEV(D295:H295)</f>
        <v>#DIV/0!</v>
      </c>
      <c r="K295" s="16" t="s">
        <v>23</v>
      </c>
      <c r="L295" s="16" t="s">
        <v>23</v>
      </c>
      <c r="M295" s="16" t="s">
        <v>23</v>
      </c>
      <c r="N295" s="16" t="s">
        <v>23</v>
      </c>
      <c r="O295" s="16" t="s">
        <v>23</v>
      </c>
      <c r="P295" s="3" t="e">
        <f t="shared" si="792"/>
        <v>#DIV/0!</v>
      </c>
      <c r="Q295" s="3" t="e">
        <f t="shared" ref="Q295:Q296" si="800">STDEV(K295:O295)</f>
        <v>#DIV/0!</v>
      </c>
      <c r="R295" s="16" t="s">
        <v>23</v>
      </c>
      <c r="S295" s="16" t="s">
        <v>23</v>
      </c>
      <c r="T295" s="16" t="s">
        <v>23</v>
      </c>
      <c r="U295" s="16" t="s">
        <v>23</v>
      </c>
      <c r="V295" s="16" t="s">
        <v>23</v>
      </c>
      <c r="W295" s="3" t="e">
        <f t="shared" si="793"/>
        <v>#DIV/0!</v>
      </c>
      <c r="X295" s="3" t="e">
        <f t="shared" ref="X295:X296" si="801">STDEV(R295:V295)</f>
        <v>#DIV/0!</v>
      </c>
      <c r="Y295" s="16">
        <v>50</v>
      </c>
      <c r="Z295" s="16">
        <v>46</v>
      </c>
      <c r="AA295" s="16">
        <v>60</v>
      </c>
      <c r="AB295" s="16">
        <v>40</v>
      </c>
      <c r="AC295" s="16">
        <v>36</v>
      </c>
      <c r="AD295" s="3">
        <f t="shared" si="794"/>
        <v>46.4</v>
      </c>
      <c r="AE295" s="3">
        <f t="shared" ref="AE295:AE296" si="802">STDEV(Y295:AC295)</f>
        <v>9.3166517590817026</v>
      </c>
      <c r="AF295" s="16">
        <v>2</v>
      </c>
      <c r="AG295" s="16">
        <v>2</v>
      </c>
      <c r="AH295" s="16">
        <v>2</v>
      </c>
      <c r="AI295" s="16">
        <v>4</v>
      </c>
      <c r="AJ295" s="16">
        <v>2</v>
      </c>
      <c r="AK295" s="3">
        <f t="shared" si="795"/>
        <v>2.4</v>
      </c>
      <c r="AL295" s="3">
        <f t="shared" ref="AL295:AL296" si="803">STDEV(AF295:AJ295)</f>
        <v>0.89442719099991574</v>
      </c>
      <c r="AM295" s="16">
        <v>0</v>
      </c>
      <c r="AN295" s="16">
        <v>2</v>
      </c>
      <c r="AO295" s="16">
        <v>0</v>
      </c>
      <c r="AP295" s="16">
        <v>0</v>
      </c>
      <c r="AQ295" s="16">
        <v>0</v>
      </c>
      <c r="AR295" s="3">
        <f t="shared" si="796"/>
        <v>0.4</v>
      </c>
      <c r="AS295" s="3">
        <f t="shared" ref="AS295:AS296" si="804">STDEV(AM295:AQ295)</f>
        <v>0.89442719099991586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3">
        <f t="shared" si="797"/>
        <v>0</v>
      </c>
      <c r="AZ295" s="3">
        <f t="shared" ref="AZ295:AZ296" si="805">STDEV(AT295:AX295)</f>
        <v>0</v>
      </c>
      <c r="BA295" s="16">
        <v>0</v>
      </c>
      <c r="BB295" s="16">
        <v>0</v>
      </c>
      <c r="BC295" s="16">
        <v>0</v>
      </c>
      <c r="BD295" s="16">
        <v>0</v>
      </c>
      <c r="BE295" s="16">
        <v>0</v>
      </c>
      <c r="BF295" s="3">
        <f t="shared" si="798"/>
        <v>0</v>
      </c>
      <c r="BG295" s="3">
        <f t="shared" ref="BG295:BG296" si="806">STDEV(BA295:BE295)</f>
        <v>0</v>
      </c>
    </row>
    <row r="296" spans="1:59" x14ac:dyDescent="0.35">
      <c r="B296" s="22">
        <v>3</v>
      </c>
      <c r="D296" s="16" t="s">
        <v>23</v>
      </c>
      <c r="E296" s="16" t="s">
        <v>23</v>
      </c>
      <c r="F296" s="16" t="s">
        <v>23</v>
      </c>
      <c r="G296" s="16" t="s">
        <v>23</v>
      </c>
      <c r="H296" s="16" t="s">
        <v>23</v>
      </c>
      <c r="I296" s="3" t="e">
        <f t="shared" si="791"/>
        <v>#DIV/0!</v>
      </c>
      <c r="J296" s="3" t="e">
        <f t="shared" si="799"/>
        <v>#DIV/0!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6" t="s">
        <v>23</v>
      </c>
      <c r="P296" s="3" t="e">
        <f t="shared" si="792"/>
        <v>#DIV/0!</v>
      </c>
      <c r="Q296" s="3" t="e">
        <f t="shared" si="800"/>
        <v>#DIV/0!</v>
      </c>
      <c r="R296" s="16" t="s">
        <v>23</v>
      </c>
      <c r="S296" s="16" t="s">
        <v>23</v>
      </c>
      <c r="T296" s="16" t="s">
        <v>23</v>
      </c>
      <c r="U296" s="16" t="s">
        <v>23</v>
      </c>
      <c r="V296" s="16" t="s">
        <v>23</v>
      </c>
      <c r="W296" s="3" t="e">
        <f t="shared" si="793"/>
        <v>#DIV/0!</v>
      </c>
      <c r="X296" s="3" t="e">
        <f t="shared" si="801"/>
        <v>#DIV/0!</v>
      </c>
      <c r="Y296" s="16">
        <v>49</v>
      </c>
      <c r="Z296" s="16">
        <v>45</v>
      </c>
      <c r="AA296" s="16">
        <v>58</v>
      </c>
      <c r="AB296" s="16">
        <v>46</v>
      </c>
      <c r="AC296" s="16">
        <v>45</v>
      </c>
      <c r="AD296" s="3">
        <f>AVERAGE(Y296:AC296)</f>
        <v>48.6</v>
      </c>
      <c r="AE296" s="3">
        <f t="shared" si="802"/>
        <v>5.5045435778091703</v>
      </c>
      <c r="AF296" s="16">
        <v>0</v>
      </c>
      <c r="AG296" s="16">
        <v>1</v>
      </c>
      <c r="AH296" s="16">
        <v>3</v>
      </c>
      <c r="AI296" s="16">
        <v>0</v>
      </c>
      <c r="AJ296" s="16">
        <v>0</v>
      </c>
      <c r="AK296" s="3">
        <f>AVERAGE(AF296:AJ296)</f>
        <v>0.8</v>
      </c>
      <c r="AL296" s="3">
        <f t="shared" si="803"/>
        <v>1.3038404810405297</v>
      </c>
      <c r="AM296" s="16">
        <v>0</v>
      </c>
      <c r="AN296" s="16">
        <v>0</v>
      </c>
      <c r="AO296" s="16">
        <v>2</v>
      </c>
      <c r="AP296" s="16">
        <v>0</v>
      </c>
      <c r="AQ296" s="16">
        <v>0</v>
      </c>
      <c r="AR296" s="3">
        <f>AVERAGE(AM296:AQ296)</f>
        <v>0.4</v>
      </c>
      <c r="AS296" s="3">
        <f t="shared" si="804"/>
        <v>0.89442719099991586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3">
        <f>AVERAGE(AT296:AX296)</f>
        <v>0</v>
      </c>
      <c r="AZ296" s="3">
        <f t="shared" si="805"/>
        <v>0</v>
      </c>
      <c r="BA296" s="16">
        <v>0</v>
      </c>
      <c r="BB296" s="16">
        <v>0</v>
      </c>
      <c r="BC296" s="16">
        <v>0</v>
      </c>
      <c r="BD296" s="16">
        <v>0</v>
      </c>
      <c r="BE296" s="16">
        <v>0</v>
      </c>
      <c r="BF296" s="3">
        <f>AVERAGE(BA296:BE296)</f>
        <v>0</v>
      </c>
      <c r="BG296" s="3">
        <f t="shared" si="806"/>
        <v>0</v>
      </c>
    </row>
    <row r="297" spans="1:59" x14ac:dyDescent="0.35">
      <c r="A297" s="24" t="s">
        <v>25</v>
      </c>
      <c r="D297" s="16"/>
      <c r="E297" s="16"/>
      <c r="F297" s="16"/>
      <c r="G297" s="16"/>
      <c r="H297" s="16"/>
      <c r="I297" s="28" t="e">
        <f>AVERAGE(I294:I296)</f>
        <v>#DIV/0!</v>
      </c>
      <c r="J297" s="28"/>
      <c r="K297" s="16"/>
      <c r="L297" s="16"/>
      <c r="M297" s="16"/>
      <c r="N297" s="16"/>
      <c r="O297" s="16"/>
      <c r="P297" s="28" t="e">
        <f>AVERAGE(P294:P296)</f>
        <v>#DIV/0!</v>
      </c>
      <c r="Q297" s="28"/>
      <c r="R297" s="16"/>
      <c r="S297" s="16"/>
      <c r="T297" s="16"/>
      <c r="U297" s="16"/>
      <c r="V297" s="16"/>
      <c r="W297" s="28" t="e">
        <f>AVERAGE(W294:W296)</f>
        <v>#DIV/0!</v>
      </c>
      <c r="X297" s="28"/>
      <c r="Y297" s="16"/>
      <c r="Z297" s="16"/>
      <c r="AA297" s="16"/>
      <c r="AB297" s="16"/>
      <c r="AC297" s="16"/>
      <c r="AD297" s="28">
        <f>AVERAGE(AD294:AD296)</f>
        <v>49</v>
      </c>
      <c r="AE297" s="28"/>
      <c r="AF297" s="16"/>
      <c r="AG297" s="16"/>
      <c r="AH297" s="16"/>
      <c r="AI297" s="16"/>
      <c r="AJ297" s="16"/>
      <c r="AK297" s="28">
        <f>AVERAGE(AK294:AK296)</f>
        <v>2.2666666666666666</v>
      </c>
      <c r="AL297" s="28"/>
      <c r="AM297" s="16"/>
      <c r="AN297" s="16"/>
      <c r="AO297" s="16"/>
      <c r="AP297" s="16"/>
      <c r="AQ297" s="16"/>
      <c r="AR297" s="28">
        <f>AVERAGE(AR294:AR296)</f>
        <v>0.40000000000000008</v>
      </c>
      <c r="AS297" s="28"/>
      <c r="AT297" s="16"/>
      <c r="AU297" s="16"/>
      <c r="AV297" s="16"/>
      <c r="AW297" s="16"/>
      <c r="AX297" s="16"/>
      <c r="AY297" s="28">
        <f>AVERAGE(AY294:AY296)</f>
        <v>0</v>
      </c>
      <c r="AZ297" s="28"/>
      <c r="BA297" s="16"/>
      <c r="BB297" s="16"/>
      <c r="BC297" s="16"/>
      <c r="BD297" s="16"/>
      <c r="BE297" s="16"/>
      <c r="BF297" s="28">
        <f>AVERAGE(BF294:BF296)</f>
        <v>0</v>
      </c>
      <c r="BG297" s="28"/>
    </row>
    <row r="298" spans="1:59" x14ac:dyDescent="0.35">
      <c r="A298" s="24" t="s">
        <v>26</v>
      </c>
      <c r="D298" s="16"/>
      <c r="E298" s="16"/>
      <c r="F298" s="16"/>
      <c r="G298" s="16"/>
      <c r="H298" s="16"/>
      <c r="I298" s="28" t="e">
        <f>1/3*(SUM(J294:J296))</f>
        <v>#DIV/0!</v>
      </c>
      <c r="J298" s="28"/>
      <c r="K298" s="16"/>
      <c r="L298" s="16"/>
      <c r="M298" s="16"/>
      <c r="N298" s="16"/>
      <c r="O298" s="16"/>
      <c r="P298" s="28" t="e">
        <f>SUM(Q294:Q296)</f>
        <v>#DIV/0!</v>
      </c>
      <c r="Q298" s="28"/>
      <c r="R298" s="16"/>
      <c r="S298" s="16"/>
      <c r="T298" s="16"/>
      <c r="U298" s="16"/>
      <c r="V298" s="16"/>
      <c r="W298" s="28" t="e">
        <f>SUM(X294:X296)</f>
        <v>#DIV/0!</v>
      </c>
      <c r="X298" s="28"/>
      <c r="Y298" s="16"/>
      <c r="Z298" s="16"/>
      <c r="AA298" s="16"/>
      <c r="AB298" s="16"/>
      <c r="AC298" s="16"/>
      <c r="AD298" s="28">
        <f>SUM(AE294:AE296)</f>
        <v>21.14575065722763</v>
      </c>
      <c r="AE298" s="28"/>
      <c r="AF298" s="16"/>
      <c r="AG298" s="16"/>
      <c r="AH298" s="16"/>
      <c r="AI298" s="16"/>
      <c r="AJ298" s="16"/>
      <c r="AK298" s="28">
        <f>SUM(AL294:AL296)</f>
        <v>3.3384430971395838</v>
      </c>
      <c r="AL298" s="28"/>
      <c r="AM298" s="16"/>
      <c r="AN298" s="16"/>
      <c r="AO298" s="16"/>
      <c r="AP298" s="16"/>
      <c r="AQ298" s="16"/>
      <c r="AR298" s="28">
        <f>SUM(AS294:AS295)</f>
        <v>1.7888543819998317</v>
      </c>
      <c r="AS298" s="28"/>
      <c r="AT298" s="16"/>
      <c r="AU298" s="16"/>
      <c r="AV298" s="16"/>
      <c r="AW298" s="16"/>
      <c r="AX298" s="16"/>
      <c r="AY298" s="28">
        <f>SUM(AZ294:AZ295)</f>
        <v>0</v>
      </c>
      <c r="AZ298" s="28"/>
      <c r="BA298" s="16"/>
      <c r="BB298" s="16"/>
      <c r="BC298" s="16"/>
      <c r="BD298" s="16"/>
      <c r="BE298" s="16"/>
      <c r="BF298" s="28">
        <f>SUM(BG294:BG296)</f>
        <v>0</v>
      </c>
      <c r="BG298" s="28"/>
    </row>
    <row r="299" spans="1:59" x14ac:dyDescent="0.35">
      <c r="A299" s="21" t="s">
        <v>16</v>
      </c>
      <c r="B299" s="22">
        <v>1</v>
      </c>
      <c r="D299" s="16" t="s">
        <v>23</v>
      </c>
      <c r="E299" s="16" t="s">
        <v>23</v>
      </c>
      <c r="F299" s="16" t="s">
        <v>23</v>
      </c>
      <c r="G299" s="16" t="s">
        <v>23</v>
      </c>
      <c r="H299" s="16" t="s">
        <v>23</v>
      </c>
      <c r="I299" s="3" t="e">
        <f t="shared" ref="I299:I301" si="807">AVERAGE(D299:H299)</f>
        <v>#DIV/0!</v>
      </c>
      <c r="J299" s="3" t="e">
        <f>STDEV(D299:H299)</f>
        <v>#DIV/0!</v>
      </c>
      <c r="K299" s="16" t="s">
        <v>23</v>
      </c>
      <c r="L299" s="16" t="s">
        <v>23</v>
      </c>
      <c r="M299" s="16" t="s">
        <v>23</v>
      </c>
      <c r="N299" s="16" t="s">
        <v>23</v>
      </c>
      <c r="O299" s="16" t="s">
        <v>23</v>
      </c>
      <c r="P299" s="3" t="e">
        <f t="shared" ref="P299:P301" si="808">AVERAGE(K299:O299)</f>
        <v>#DIV/0!</v>
      </c>
      <c r="Q299" s="3" t="e">
        <f>STDEV(K299:O299)</f>
        <v>#DIV/0!</v>
      </c>
      <c r="R299" s="16" t="s">
        <v>23</v>
      </c>
      <c r="S299" s="16" t="s">
        <v>23</v>
      </c>
      <c r="T299" s="16" t="s">
        <v>23</v>
      </c>
      <c r="U299" s="16" t="s">
        <v>23</v>
      </c>
      <c r="V299" s="16" t="s">
        <v>23</v>
      </c>
      <c r="W299" s="3" t="e">
        <f t="shared" ref="W299:W301" si="809">AVERAGE(R299:V299)</f>
        <v>#DIV/0!</v>
      </c>
      <c r="X299" s="3" t="e">
        <f>STDEV(R299:V299)</f>
        <v>#DIV/0!</v>
      </c>
      <c r="Y299" s="16">
        <v>43</v>
      </c>
      <c r="Z299" s="16">
        <v>45</v>
      </c>
      <c r="AA299" s="16">
        <v>64</v>
      </c>
      <c r="AB299" s="16">
        <v>42</v>
      </c>
      <c r="AC299" s="16">
        <v>55</v>
      </c>
      <c r="AD299" s="3">
        <f t="shared" ref="AD299:AD301" si="810">AVERAGE(Y299:AC299)</f>
        <v>49.8</v>
      </c>
      <c r="AE299" s="3">
        <f>STDEV(Y299:AC299)</f>
        <v>9.4710083940412506</v>
      </c>
      <c r="AF299" s="16">
        <v>7</v>
      </c>
      <c r="AG299" s="16">
        <v>2</v>
      </c>
      <c r="AH299" s="16">
        <v>6</v>
      </c>
      <c r="AI299" s="16">
        <v>3</v>
      </c>
      <c r="AJ299" s="16">
        <v>1</v>
      </c>
      <c r="AK299" s="3">
        <f>AVERAGE(AF299:AJ299)</f>
        <v>3.8</v>
      </c>
      <c r="AL299" s="3">
        <f>STDEV(AF299:AJ299)</f>
        <v>2.5884358211089569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3">
        <f t="shared" ref="AR299:AR301" si="811">AVERAGE(AM299:AQ299)</f>
        <v>0</v>
      </c>
      <c r="AS299" s="3">
        <f>STDEV(AM299:AQ299)</f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1</v>
      </c>
      <c r="AY299" s="3">
        <f t="shared" ref="AY299:AY301" si="812">AVERAGE(AT299:AX299)</f>
        <v>0.2</v>
      </c>
      <c r="AZ299" s="3">
        <f>STDEV(AT299:AX299)</f>
        <v>0.44721359549995793</v>
      </c>
      <c r="BA299" s="16">
        <v>1</v>
      </c>
      <c r="BB299" s="16">
        <v>0</v>
      </c>
      <c r="BC299" s="16">
        <v>0</v>
      </c>
      <c r="BD299" s="16">
        <v>0</v>
      </c>
      <c r="BE299" s="16">
        <v>0</v>
      </c>
      <c r="BF299" s="3">
        <f t="shared" ref="BF299:BF301" si="813">AVERAGE(BA299:BE299)</f>
        <v>0.2</v>
      </c>
      <c r="BG299" s="3">
        <f>STDEV(BA299:BE299)</f>
        <v>0.44721359549995793</v>
      </c>
    </row>
    <row r="300" spans="1:59" x14ac:dyDescent="0.35">
      <c r="B300" s="22">
        <v>2</v>
      </c>
      <c r="D300" s="16" t="s">
        <v>23</v>
      </c>
      <c r="E300" s="16" t="s">
        <v>23</v>
      </c>
      <c r="F300" s="16" t="s">
        <v>23</v>
      </c>
      <c r="G300" s="16" t="s">
        <v>23</v>
      </c>
      <c r="H300" s="16" t="s">
        <v>23</v>
      </c>
      <c r="I300" s="3" t="e">
        <f t="shared" si="807"/>
        <v>#DIV/0!</v>
      </c>
      <c r="J300" s="3" t="e">
        <f t="shared" ref="J300:J301" si="814">STDEV(D300:H300)</f>
        <v>#DIV/0!</v>
      </c>
      <c r="K300" s="16" t="s">
        <v>23</v>
      </c>
      <c r="L300" s="16" t="s">
        <v>23</v>
      </c>
      <c r="M300" s="16" t="s">
        <v>23</v>
      </c>
      <c r="N300" s="16" t="s">
        <v>23</v>
      </c>
      <c r="O300" s="16" t="s">
        <v>23</v>
      </c>
      <c r="P300" s="3" t="e">
        <f t="shared" si="808"/>
        <v>#DIV/0!</v>
      </c>
      <c r="Q300" s="3" t="e">
        <f t="shared" ref="Q300:Q301" si="815">STDEV(K300:O300)</f>
        <v>#DIV/0!</v>
      </c>
      <c r="R300" s="16" t="s">
        <v>23</v>
      </c>
      <c r="S300" s="16" t="s">
        <v>23</v>
      </c>
      <c r="T300" s="16" t="s">
        <v>23</v>
      </c>
      <c r="U300" s="16" t="s">
        <v>23</v>
      </c>
      <c r="V300" s="16" t="s">
        <v>23</v>
      </c>
      <c r="W300" s="3" t="e">
        <f t="shared" si="809"/>
        <v>#DIV/0!</v>
      </c>
      <c r="X300" s="3" t="e">
        <f t="shared" ref="X300:X301" si="816">STDEV(R300:V300)</f>
        <v>#DIV/0!</v>
      </c>
      <c r="Y300" s="16">
        <v>23</v>
      </c>
      <c r="Z300" s="16">
        <v>34</v>
      </c>
      <c r="AA300" s="16">
        <v>48</v>
      </c>
      <c r="AB300" s="16">
        <v>62</v>
      </c>
      <c r="AC300" s="16">
        <v>67</v>
      </c>
      <c r="AD300" s="3">
        <f t="shared" si="810"/>
        <v>46.8</v>
      </c>
      <c r="AE300" s="3">
        <f t="shared" ref="AE300:AE301" si="817">STDEV(Y300:AC300)</f>
        <v>18.512158166999324</v>
      </c>
      <c r="AF300" s="16">
        <v>4</v>
      </c>
      <c r="AG300" s="16">
        <v>5</v>
      </c>
      <c r="AH300" s="16">
        <v>1</v>
      </c>
      <c r="AI300" s="16">
        <v>6</v>
      </c>
      <c r="AJ300" s="16">
        <v>1</v>
      </c>
      <c r="AK300" s="3">
        <f t="shared" ref="AK300:AK301" si="818">AVERAGE(AF300:AJ300)</f>
        <v>3.4</v>
      </c>
      <c r="AL300" s="3">
        <f t="shared" ref="AL300:AL301" si="819">STDEV(AF300:AJ300)</f>
        <v>2.3021728866442679</v>
      </c>
      <c r="AM300" s="16">
        <v>1</v>
      </c>
      <c r="AN300" s="16">
        <v>0</v>
      </c>
      <c r="AO300" s="16">
        <v>0</v>
      </c>
      <c r="AP300" s="16">
        <v>0</v>
      </c>
      <c r="AQ300" s="16">
        <v>0</v>
      </c>
      <c r="AR300" s="3">
        <f t="shared" si="811"/>
        <v>0.2</v>
      </c>
      <c r="AS300" s="3">
        <f t="shared" ref="AS300:AS301" si="820">STDEV(AM300:AQ300)</f>
        <v>0.44721359549995793</v>
      </c>
      <c r="AT300" s="16">
        <v>0</v>
      </c>
      <c r="AU300" s="16">
        <v>0</v>
      </c>
      <c r="AV300" s="16">
        <v>0</v>
      </c>
      <c r="AW300" s="16">
        <v>0</v>
      </c>
      <c r="AX300" s="16">
        <v>0</v>
      </c>
      <c r="AY300" s="3">
        <f t="shared" si="812"/>
        <v>0</v>
      </c>
      <c r="AZ300" s="3">
        <f t="shared" ref="AZ300:AZ301" si="821">STDEV(AT300:AX300)</f>
        <v>0</v>
      </c>
      <c r="BA300" s="16">
        <v>0</v>
      </c>
      <c r="BB300" s="16">
        <v>0</v>
      </c>
      <c r="BC300" s="16">
        <v>0</v>
      </c>
      <c r="BD300" s="16">
        <v>0</v>
      </c>
      <c r="BE300" s="16">
        <v>0</v>
      </c>
      <c r="BF300" s="3">
        <f t="shared" si="813"/>
        <v>0</v>
      </c>
      <c r="BG300" s="3">
        <f t="shared" ref="BG300:BG301" si="822">STDEV(BA300:BE300)</f>
        <v>0</v>
      </c>
    </row>
    <row r="301" spans="1:59" x14ac:dyDescent="0.35">
      <c r="B301" s="22">
        <v>3</v>
      </c>
      <c r="D301" s="16" t="s">
        <v>23</v>
      </c>
      <c r="E301" s="16" t="s">
        <v>23</v>
      </c>
      <c r="F301" s="16" t="s">
        <v>23</v>
      </c>
      <c r="G301" s="16" t="s">
        <v>23</v>
      </c>
      <c r="H301" s="16" t="s">
        <v>23</v>
      </c>
      <c r="I301" s="3" t="e">
        <f t="shared" si="807"/>
        <v>#DIV/0!</v>
      </c>
      <c r="J301" s="3" t="e">
        <f t="shared" si="814"/>
        <v>#DIV/0!</v>
      </c>
      <c r="K301" s="16" t="s">
        <v>23</v>
      </c>
      <c r="L301" s="16" t="s">
        <v>23</v>
      </c>
      <c r="M301" s="16" t="s">
        <v>23</v>
      </c>
      <c r="N301" s="16" t="s">
        <v>23</v>
      </c>
      <c r="O301" s="16" t="s">
        <v>23</v>
      </c>
      <c r="P301" s="3" t="e">
        <f t="shared" si="808"/>
        <v>#DIV/0!</v>
      </c>
      <c r="Q301" s="3" t="e">
        <f t="shared" si="815"/>
        <v>#DIV/0!</v>
      </c>
      <c r="R301" s="16" t="s">
        <v>23</v>
      </c>
      <c r="S301" s="16" t="s">
        <v>23</v>
      </c>
      <c r="T301" s="16" t="s">
        <v>23</v>
      </c>
      <c r="U301" s="16" t="s">
        <v>23</v>
      </c>
      <c r="V301" s="16" t="s">
        <v>23</v>
      </c>
      <c r="W301" s="3" t="e">
        <f t="shared" si="809"/>
        <v>#DIV/0!</v>
      </c>
      <c r="X301" s="3" t="e">
        <f t="shared" si="816"/>
        <v>#DIV/0!</v>
      </c>
      <c r="Y301" s="16">
        <v>43</v>
      </c>
      <c r="Z301" s="16">
        <v>57</v>
      </c>
      <c r="AA301" s="16">
        <v>25</v>
      </c>
      <c r="AB301" s="16">
        <v>35</v>
      </c>
      <c r="AC301" s="16">
        <v>100</v>
      </c>
      <c r="AD301" s="3">
        <f t="shared" si="810"/>
        <v>52</v>
      </c>
      <c r="AE301" s="3">
        <f t="shared" si="817"/>
        <v>29.274562336608895</v>
      </c>
      <c r="AF301" s="16">
        <v>3</v>
      </c>
      <c r="AG301" s="16">
        <v>2</v>
      </c>
      <c r="AH301" s="16">
        <v>3</v>
      </c>
      <c r="AI301" s="16">
        <v>5</v>
      </c>
      <c r="AJ301" s="16">
        <v>2</v>
      </c>
      <c r="AK301" s="3">
        <f t="shared" si="818"/>
        <v>3</v>
      </c>
      <c r="AL301" s="3">
        <f t="shared" si="819"/>
        <v>1.2247448713915889</v>
      </c>
      <c r="AM301" s="16">
        <v>0</v>
      </c>
      <c r="AN301" s="16">
        <v>0</v>
      </c>
      <c r="AO301" s="16">
        <v>0</v>
      </c>
      <c r="AP301" s="16">
        <v>0</v>
      </c>
      <c r="AQ301" s="16">
        <v>1</v>
      </c>
      <c r="AR301" s="3">
        <f t="shared" si="811"/>
        <v>0.2</v>
      </c>
      <c r="AS301" s="3">
        <f t="shared" si="820"/>
        <v>0.44721359549995793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3">
        <f t="shared" si="812"/>
        <v>0</v>
      </c>
      <c r="AZ301" s="3">
        <f t="shared" si="821"/>
        <v>0</v>
      </c>
      <c r="BA301" s="16">
        <v>0</v>
      </c>
      <c r="BB301" s="16">
        <v>0</v>
      </c>
      <c r="BC301" s="16">
        <v>0</v>
      </c>
      <c r="BD301" s="16">
        <v>0</v>
      </c>
      <c r="BE301" s="16">
        <v>0</v>
      </c>
      <c r="BF301" s="3">
        <f t="shared" si="813"/>
        <v>0</v>
      </c>
      <c r="BG301" s="3">
        <f t="shared" si="822"/>
        <v>0</v>
      </c>
    </row>
    <row r="302" spans="1:59" x14ac:dyDescent="0.35">
      <c r="A302" s="24" t="s">
        <v>25</v>
      </c>
      <c r="D302" s="16"/>
      <c r="E302" s="16"/>
      <c r="F302" s="16"/>
      <c r="G302" s="16"/>
      <c r="H302" s="16"/>
      <c r="I302" s="28" t="e">
        <f>AVERAGE(I299:I301)</f>
        <v>#DIV/0!</v>
      </c>
      <c r="J302" s="28"/>
      <c r="K302" s="16"/>
      <c r="L302" s="16"/>
      <c r="M302" s="16"/>
      <c r="N302" s="16"/>
      <c r="O302" s="16"/>
      <c r="P302" s="28" t="e">
        <f>AVERAGE(P299:P301)</f>
        <v>#DIV/0!</v>
      </c>
      <c r="Q302" s="28"/>
      <c r="R302" s="16"/>
      <c r="S302" s="16"/>
      <c r="T302" s="16"/>
      <c r="U302" s="16"/>
      <c r="V302" s="16"/>
      <c r="W302" s="28" t="e">
        <f>AVERAGE(W299:W301)</f>
        <v>#DIV/0!</v>
      </c>
      <c r="X302" s="28"/>
      <c r="Y302" s="16"/>
      <c r="Z302" s="16"/>
      <c r="AA302" s="16"/>
      <c r="AB302" s="16"/>
      <c r="AC302" s="16"/>
      <c r="AD302" s="28">
        <f>AVERAGE(AD299:AD301)</f>
        <v>49.533333333333331</v>
      </c>
      <c r="AE302" s="28"/>
      <c r="AF302" s="16"/>
      <c r="AG302" s="16"/>
      <c r="AH302" s="16"/>
      <c r="AI302" s="16"/>
      <c r="AJ302" s="16"/>
      <c r="AK302" s="28">
        <f>AVERAGE(AK299:AK301)</f>
        <v>3.4</v>
      </c>
      <c r="AL302" s="28"/>
      <c r="AM302" s="16"/>
      <c r="AN302" s="16"/>
      <c r="AO302" s="16"/>
      <c r="AP302" s="16"/>
      <c r="AQ302" s="16"/>
      <c r="AR302" s="28">
        <f>AVERAGE(AR299:AR301)</f>
        <v>0.13333333333333333</v>
      </c>
      <c r="AS302" s="28"/>
      <c r="AT302" s="16"/>
      <c r="AU302" s="16"/>
      <c r="AV302" s="16"/>
      <c r="AW302" s="16"/>
      <c r="AX302" s="16"/>
      <c r="AY302" s="28">
        <f>AVERAGE(AY299:AY301)</f>
        <v>6.6666666666666666E-2</v>
      </c>
      <c r="AZ302" s="28"/>
      <c r="BA302" s="16"/>
      <c r="BB302" s="16"/>
      <c r="BC302" s="16"/>
      <c r="BD302" s="16"/>
      <c r="BE302" s="16"/>
      <c r="BF302" s="28">
        <f>AVERAGE(BF299:BF301)</f>
        <v>6.6666666666666666E-2</v>
      </c>
      <c r="BG302" s="28"/>
    </row>
    <row r="303" spans="1:59" x14ac:dyDescent="0.35">
      <c r="A303" s="24" t="s">
        <v>26</v>
      </c>
      <c r="D303" s="16"/>
      <c r="E303" s="16"/>
      <c r="F303" s="16"/>
      <c r="G303" s="16"/>
      <c r="H303" s="16"/>
      <c r="I303" s="28" t="e">
        <f>1/3*(SUM(J299:J301))</f>
        <v>#DIV/0!</v>
      </c>
      <c r="J303" s="28"/>
      <c r="K303" s="16"/>
      <c r="L303" s="16"/>
      <c r="M303" s="16"/>
      <c r="N303" s="16"/>
      <c r="O303" s="16"/>
      <c r="P303" s="28" t="e">
        <f>SUM(Q299:Q301)</f>
        <v>#DIV/0!</v>
      </c>
      <c r="Q303" s="28"/>
      <c r="R303" s="16"/>
      <c r="S303" s="16"/>
      <c r="T303" s="16"/>
      <c r="U303" s="16"/>
      <c r="V303" s="16"/>
      <c r="W303" s="28" t="e">
        <f>SUM(X299:X301)</f>
        <v>#DIV/0!</v>
      </c>
      <c r="X303" s="28"/>
      <c r="Y303" s="16"/>
      <c r="Z303" s="16"/>
      <c r="AA303" s="16"/>
      <c r="AB303" s="16"/>
      <c r="AC303" s="16"/>
      <c r="AD303" s="28">
        <f>SUM(AE299:AE301)</f>
        <v>57.257728897649471</v>
      </c>
      <c r="AE303" s="28"/>
      <c r="AF303" s="16"/>
      <c r="AG303" s="16"/>
      <c r="AH303" s="16"/>
      <c r="AI303" s="16"/>
      <c r="AJ303" s="16"/>
      <c r="AK303" s="28">
        <f>SUM(AL299:AL301)</f>
        <v>6.1153535791448146</v>
      </c>
      <c r="AL303" s="28"/>
      <c r="AM303" s="16"/>
      <c r="AN303" s="16"/>
      <c r="AO303" s="16"/>
      <c r="AP303" s="16"/>
      <c r="AQ303" s="16"/>
      <c r="AR303" s="28">
        <f>SUM(AS299:AS300)</f>
        <v>0.44721359549995793</v>
      </c>
      <c r="AS303" s="28"/>
      <c r="AT303" s="16"/>
      <c r="AU303" s="16"/>
      <c r="AV303" s="16"/>
      <c r="AW303" s="16"/>
      <c r="AX303" s="16"/>
      <c r="AY303" s="28">
        <f>SUM(AZ299:AZ300)</f>
        <v>0.44721359549995793</v>
      </c>
      <c r="AZ303" s="28"/>
      <c r="BA303" s="16"/>
      <c r="BB303" s="16"/>
      <c r="BC303" s="16"/>
      <c r="BD303" s="16"/>
      <c r="BE303" s="16"/>
      <c r="BF303" s="28">
        <f>SUM(BG299:BG301)</f>
        <v>0.44721359549995793</v>
      </c>
      <c r="BG303" s="28"/>
    </row>
    <row r="304" spans="1:59" x14ac:dyDescent="0.35">
      <c r="A304" s="21" t="s">
        <v>14</v>
      </c>
      <c r="B304" s="22">
        <v>1</v>
      </c>
      <c r="D304" s="16" t="s">
        <v>23</v>
      </c>
      <c r="E304" s="16" t="s">
        <v>23</v>
      </c>
      <c r="F304" s="16" t="s">
        <v>23</v>
      </c>
      <c r="G304" s="16" t="s">
        <v>23</v>
      </c>
      <c r="H304" s="16" t="s">
        <v>23</v>
      </c>
      <c r="I304" s="3" t="e">
        <f t="shared" ref="I304:I306" si="823">AVERAGE(D304:H304)</f>
        <v>#DIV/0!</v>
      </c>
      <c r="J304" s="3" t="e">
        <f>STDEV(D304:H304)</f>
        <v>#DIV/0!</v>
      </c>
      <c r="K304" s="16" t="s">
        <v>23</v>
      </c>
      <c r="L304" s="16" t="s">
        <v>23</v>
      </c>
      <c r="M304" s="16" t="s">
        <v>23</v>
      </c>
      <c r="N304" s="16" t="s">
        <v>23</v>
      </c>
      <c r="O304" s="16" t="s">
        <v>23</v>
      </c>
      <c r="P304" s="3" t="e">
        <f t="shared" ref="P304:P306" si="824">AVERAGE(K304:O304)</f>
        <v>#DIV/0!</v>
      </c>
      <c r="Q304" s="3" t="e">
        <f>STDEV(K304:O304)</f>
        <v>#DIV/0!</v>
      </c>
      <c r="R304" s="16" t="s">
        <v>23</v>
      </c>
      <c r="S304" s="16" t="s">
        <v>23</v>
      </c>
      <c r="T304" s="16" t="s">
        <v>23</v>
      </c>
      <c r="U304" s="16" t="s">
        <v>23</v>
      </c>
      <c r="V304" s="16" t="s">
        <v>23</v>
      </c>
      <c r="W304" s="3" t="e">
        <f t="shared" ref="W304:W306" si="825">AVERAGE(R304:V304)</f>
        <v>#DIV/0!</v>
      </c>
      <c r="X304" s="3" t="e">
        <f>STDEV(R304:V304)</f>
        <v>#DIV/0!</v>
      </c>
      <c r="Y304" s="16">
        <v>51</v>
      </c>
      <c r="Z304" s="16">
        <v>54</v>
      </c>
      <c r="AA304" s="16">
        <v>56</v>
      </c>
      <c r="AB304" s="16">
        <v>51</v>
      </c>
      <c r="AC304" s="16">
        <v>51</v>
      </c>
      <c r="AD304" s="3">
        <f t="shared" ref="AD304:AD306" si="826">AVERAGE(Y304:AC304)</f>
        <v>52.6</v>
      </c>
      <c r="AE304" s="3">
        <f>STDEV(Y304:AC304)</f>
        <v>2.3021728866442679</v>
      </c>
      <c r="AF304" s="16">
        <v>3</v>
      </c>
      <c r="AG304" s="16">
        <v>3</v>
      </c>
      <c r="AH304" s="16">
        <v>3</v>
      </c>
      <c r="AI304" s="16">
        <v>4</v>
      </c>
      <c r="AJ304" s="16">
        <v>7</v>
      </c>
      <c r="AK304" s="3">
        <f>AVERAGE(AF304:AJ304)</f>
        <v>4</v>
      </c>
      <c r="AL304" s="3">
        <f>STDEV(AF304:AJ304)</f>
        <v>1.7320508075688772</v>
      </c>
      <c r="AM304" s="16">
        <v>1</v>
      </c>
      <c r="AN304" s="16">
        <v>0</v>
      </c>
      <c r="AO304" s="16">
        <v>2</v>
      </c>
      <c r="AP304" s="16">
        <v>0</v>
      </c>
      <c r="AQ304" s="16">
        <v>0</v>
      </c>
      <c r="AR304" s="3">
        <f t="shared" ref="AR304:AR306" si="827">AVERAGE(AM304:AQ304)</f>
        <v>0.6</v>
      </c>
      <c r="AS304" s="3">
        <f>STDEV(AM304:AQ304)</f>
        <v>0.89442719099991586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3">
        <f t="shared" ref="AY304:AY306" si="828">AVERAGE(AT304:AX304)</f>
        <v>0</v>
      </c>
      <c r="AZ304" s="3">
        <f>STDEV(AT304:AX304)</f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3">
        <f t="shared" ref="BF304:BF306" si="829">AVERAGE(BA304:BE304)</f>
        <v>0</v>
      </c>
      <c r="BG304" s="3">
        <f>STDEV(BA304:BE304)</f>
        <v>0</v>
      </c>
    </row>
    <row r="305" spans="1:59" x14ac:dyDescent="0.35">
      <c r="A305" s="21" t="s">
        <v>15</v>
      </c>
      <c r="B305" s="22">
        <v>2</v>
      </c>
      <c r="D305" s="16" t="s">
        <v>23</v>
      </c>
      <c r="E305" s="16" t="s">
        <v>23</v>
      </c>
      <c r="F305" s="16" t="s">
        <v>23</v>
      </c>
      <c r="G305" s="16" t="s">
        <v>23</v>
      </c>
      <c r="H305" s="16" t="s">
        <v>23</v>
      </c>
      <c r="I305" s="3" t="e">
        <f t="shared" si="823"/>
        <v>#DIV/0!</v>
      </c>
      <c r="J305" s="3" t="e">
        <f t="shared" ref="J305:J306" si="830">STDEV(D305:H305)</f>
        <v>#DIV/0!</v>
      </c>
      <c r="K305" s="16" t="s">
        <v>23</v>
      </c>
      <c r="L305" s="16" t="s">
        <v>23</v>
      </c>
      <c r="M305" s="16" t="s">
        <v>23</v>
      </c>
      <c r="N305" s="16" t="s">
        <v>23</v>
      </c>
      <c r="O305" s="16" t="s">
        <v>23</v>
      </c>
      <c r="P305" s="3" t="e">
        <f t="shared" si="824"/>
        <v>#DIV/0!</v>
      </c>
      <c r="Q305" s="3" t="e">
        <f t="shared" ref="Q305:Q306" si="831">STDEV(K305:O305)</f>
        <v>#DIV/0!</v>
      </c>
      <c r="R305" s="16" t="s">
        <v>23</v>
      </c>
      <c r="S305" s="16" t="s">
        <v>23</v>
      </c>
      <c r="T305" s="16" t="s">
        <v>23</v>
      </c>
      <c r="U305" s="16" t="s">
        <v>23</v>
      </c>
      <c r="V305" s="16" t="s">
        <v>23</v>
      </c>
      <c r="W305" s="3" t="e">
        <f t="shared" si="825"/>
        <v>#DIV/0!</v>
      </c>
      <c r="X305" s="3" t="e">
        <f t="shared" ref="X305:X306" si="832">STDEV(R305:V305)</f>
        <v>#DIV/0!</v>
      </c>
      <c r="Y305" s="16">
        <v>87</v>
      </c>
      <c r="Z305" s="16">
        <v>88</v>
      </c>
      <c r="AA305" s="16">
        <v>98</v>
      </c>
      <c r="AB305" s="16">
        <v>103</v>
      </c>
      <c r="AC305" s="16" t="s">
        <v>23</v>
      </c>
      <c r="AD305" s="3">
        <f t="shared" si="826"/>
        <v>94</v>
      </c>
      <c r="AE305" s="3">
        <f t="shared" ref="AE305:AE306" si="833">STDEV(Y305:AC305)</f>
        <v>7.7888809636986149</v>
      </c>
      <c r="AF305" s="16">
        <v>5</v>
      </c>
      <c r="AG305" s="16">
        <v>9</v>
      </c>
      <c r="AH305" s="16">
        <v>7</v>
      </c>
      <c r="AI305" s="16">
        <v>9</v>
      </c>
      <c r="AJ305" s="16">
        <v>10</v>
      </c>
      <c r="AK305" s="3">
        <f t="shared" ref="AK305:AK306" si="834">AVERAGE(AF305:AJ305)</f>
        <v>8</v>
      </c>
      <c r="AL305" s="3">
        <f t="shared" ref="AL305:AL306" si="835">STDEV(AF305:AJ305)</f>
        <v>2</v>
      </c>
      <c r="AM305" s="16">
        <v>2</v>
      </c>
      <c r="AN305" s="16">
        <v>3</v>
      </c>
      <c r="AO305" s="16">
        <v>3</v>
      </c>
      <c r="AP305" s="16">
        <v>0</v>
      </c>
      <c r="AQ305" s="16">
        <v>1</v>
      </c>
      <c r="AR305" s="3">
        <f t="shared" si="827"/>
        <v>1.8</v>
      </c>
      <c r="AS305" s="3">
        <f t="shared" ref="AS305:AS306" si="836">STDEV(AM305:AQ305)</f>
        <v>1.3038404810405297</v>
      </c>
      <c r="AT305" s="16">
        <v>0</v>
      </c>
      <c r="AU305" s="16">
        <v>0</v>
      </c>
      <c r="AV305" s="16">
        <v>0</v>
      </c>
      <c r="AW305" s="16">
        <v>0</v>
      </c>
      <c r="AX305" s="16">
        <v>0</v>
      </c>
      <c r="AY305" s="3">
        <f t="shared" si="828"/>
        <v>0</v>
      </c>
      <c r="AZ305" s="3">
        <f t="shared" ref="AZ305:AZ306" si="837">STDEV(AT305:AX305)</f>
        <v>0</v>
      </c>
      <c r="BA305" s="16">
        <v>0</v>
      </c>
      <c r="BB305" s="16">
        <v>0</v>
      </c>
      <c r="BC305" s="16">
        <v>0</v>
      </c>
      <c r="BD305" s="16">
        <v>0</v>
      </c>
      <c r="BE305" s="16">
        <v>0</v>
      </c>
      <c r="BF305" s="3">
        <f t="shared" si="829"/>
        <v>0</v>
      </c>
      <c r="BG305" s="3">
        <f t="shared" ref="BG305:BG306" si="838">STDEV(BA305:BE305)</f>
        <v>0</v>
      </c>
    </row>
    <row r="306" spans="1:59" x14ac:dyDescent="0.35">
      <c r="B306" s="22">
        <v>3</v>
      </c>
      <c r="D306" s="16" t="s">
        <v>23</v>
      </c>
      <c r="E306" s="16" t="s">
        <v>23</v>
      </c>
      <c r="F306" s="16" t="s">
        <v>23</v>
      </c>
      <c r="G306" s="16" t="s">
        <v>23</v>
      </c>
      <c r="H306" s="16" t="s">
        <v>23</v>
      </c>
      <c r="I306" s="3" t="e">
        <f t="shared" si="823"/>
        <v>#DIV/0!</v>
      </c>
      <c r="J306" s="3" t="e">
        <f t="shared" si="830"/>
        <v>#DIV/0!</v>
      </c>
      <c r="K306" s="16" t="s">
        <v>23</v>
      </c>
      <c r="L306" s="16" t="s">
        <v>23</v>
      </c>
      <c r="M306" s="16" t="s">
        <v>23</v>
      </c>
      <c r="N306" s="16" t="s">
        <v>23</v>
      </c>
      <c r="O306" s="16" t="s">
        <v>23</v>
      </c>
      <c r="P306" s="3" t="e">
        <f t="shared" si="824"/>
        <v>#DIV/0!</v>
      </c>
      <c r="Q306" s="3" t="e">
        <f t="shared" si="831"/>
        <v>#DIV/0!</v>
      </c>
      <c r="R306" s="16" t="s">
        <v>23</v>
      </c>
      <c r="S306" s="16" t="s">
        <v>23</v>
      </c>
      <c r="T306" s="16" t="s">
        <v>23</v>
      </c>
      <c r="U306" s="16" t="s">
        <v>23</v>
      </c>
      <c r="V306" s="16" t="s">
        <v>23</v>
      </c>
      <c r="W306" s="3" t="e">
        <f t="shared" si="825"/>
        <v>#DIV/0!</v>
      </c>
      <c r="X306" s="3" t="e">
        <f t="shared" si="832"/>
        <v>#DIV/0!</v>
      </c>
      <c r="Y306" s="16">
        <v>92</v>
      </c>
      <c r="Z306" s="16">
        <v>115</v>
      </c>
      <c r="AA306" s="16">
        <v>99</v>
      </c>
      <c r="AB306" s="16">
        <v>121</v>
      </c>
      <c r="AC306" s="16">
        <v>96</v>
      </c>
      <c r="AD306" s="3">
        <f t="shared" si="826"/>
        <v>104.6</v>
      </c>
      <c r="AE306" s="3">
        <f t="shared" si="833"/>
        <v>12.660963628413095</v>
      </c>
      <c r="AF306" s="16">
        <v>3</v>
      </c>
      <c r="AG306" s="16">
        <v>4</v>
      </c>
      <c r="AH306" s="16">
        <v>4</v>
      </c>
      <c r="AI306" s="16">
        <v>7</v>
      </c>
      <c r="AJ306" s="16" t="s">
        <v>23</v>
      </c>
      <c r="AK306" s="3">
        <f t="shared" si="834"/>
        <v>4.5</v>
      </c>
      <c r="AL306" s="3">
        <f t="shared" si="835"/>
        <v>1.7320508075688772</v>
      </c>
      <c r="AM306" s="16">
        <v>0</v>
      </c>
      <c r="AN306" s="16">
        <v>1</v>
      </c>
      <c r="AO306" s="16">
        <v>1</v>
      </c>
      <c r="AP306" s="16">
        <v>2</v>
      </c>
      <c r="AQ306" s="16" t="s">
        <v>23</v>
      </c>
      <c r="AR306" s="3">
        <f t="shared" si="827"/>
        <v>1</v>
      </c>
      <c r="AS306" s="3">
        <f t="shared" si="836"/>
        <v>0.81649658092772603</v>
      </c>
      <c r="AT306" s="16">
        <v>0</v>
      </c>
      <c r="AU306" s="16">
        <v>1</v>
      </c>
      <c r="AV306" s="16">
        <v>0</v>
      </c>
      <c r="AW306" s="16">
        <v>0</v>
      </c>
      <c r="AX306" s="16">
        <v>0</v>
      </c>
      <c r="AY306" s="3">
        <f t="shared" si="828"/>
        <v>0.2</v>
      </c>
      <c r="AZ306" s="3">
        <f t="shared" si="837"/>
        <v>0.44721359549995793</v>
      </c>
      <c r="BA306" s="16">
        <v>0</v>
      </c>
      <c r="BB306" s="16">
        <v>0</v>
      </c>
      <c r="BC306" s="16">
        <v>0</v>
      </c>
      <c r="BD306" s="16">
        <v>0</v>
      </c>
      <c r="BE306" s="16">
        <v>0</v>
      </c>
      <c r="BF306" s="3">
        <f t="shared" si="829"/>
        <v>0</v>
      </c>
      <c r="BG306" s="3">
        <f t="shared" si="838"/>
        <v>0</v>
      </c>
    </row>
    <row r="307" spans="1:59" x14ac:dyDescent="0.35">
      <c r="A307" s="24" t="s">
        <v>25</v>
      </c>
      <c r="D307" s="16"/>
      <c r="E307" s="16"/>
      <c r="F307" s="16"/>
      <c r="G307" s="16"/>
      <c r="H307" s="16"/>
      <c r="I307" s="28" t="e">
        <f>AVERAGE(I304:I306)</f>
        <v>#DIV/0!</v>
      </c>
      <c r="J307" s="28"/>
      <c r="K307" s="16"/>
      <c r="L307" s="16"/>
      <c r="M307" s="16"/>
      <c r="N307" s="16"/>
      <c r="O307" s="16"/>
      <c r="P307" s="28" t="e">
        <f>AVERAGE(P304:P306)</f>
        <v>#DIV/0!</v>
      </c>
      <c r="Q307" s="28"/>
      <c r="R307" s="16"/>
      <c r="S307" s="16"/>
      <c r="T307" s="16"/>
      <c r="U307" s="16"/>
      <c r="V307" s="16"/>
      <c r="W307" s="28" t="e">
        <f>AVERAGE(W304:W306)</f>
        <v>#DIV/0!</v>
      </c>
      <c r="X307" s="28"/>
      <c r="Y307" s="16"/>
      <c r="Z307" s="16"/>
      <c r="AA307" s="16"/>
      <c r="AB307" s="16"/>
      <c r="AC307" s="16"/>
      <c r="AD307" s="28">
        <f>AVERAGE(AD304)</f>
        <v>52.6</v>
      </c>
      <c r="AE307" s="28"/>
      <c r="AF307" s="16"/>
      <c r="AG307" s="16"/>
      <c r="AH307" s="16"/>
      <c r="AI307" s="16"/>
      <c r="AJ307" s="16"/>
      <c r="AK307" s="28">
        <f>AVERAGE(AK304:AK306)</f>
        <v>5.5</v>
      </c>
      <c r="AL307" s="28"/>
      <c r="AM307" s="16"/>
      <c r="AN307" s="16"/>
      <c r="AO307" s="16"/>
      <c r="AP307" s="16"/>
      <c r="AQ307" s="16"/>
      <c r="AR307" s="28">
        <f>AVERAGE(AR304:AR306)</f>
        <v>1.1333333333333333</v>
      </c>
      <c r="AS307" s="28"/>
      <c r="AT307" s="16"/>
      <c r="AU307" s="16"/>
      <c r="AV307" s="16"/>
      <c r="AW307" s="16"/>
      <c r="AX307" s="16"/>
      <c r="AY307" s="28">
        <f>AVERAGE(AY304:AY306)</f>
        <v>6.6666666666666666E-2</v>
      </c>
      <c r="AZ307" s="28"/>
      <c r="BA307" s="16"/>
      <c r="BB307" s="16"/>
      <c r="BC307" s="16"/>
      <c r="BD307" s="16"/>
      <c r="BE307" s="16"/>
      <c r="BF307" s="28">
        <f>AVERAGE(BF304:BF306)</f>
        <v>0</v>
      </c>
      <c r="BG307" s="28"/>
    </row>
    <row r="308" spans="1:59" x14ac:dyDescent="0.35">
      <c r="A308" s="24" t="s">
        <v>26</v>
      </c>
      <c r="D308" s="16"/>
      <c r="E308" s="16"/>
      <c r="F308" s="16"/>
      <c r="G308" s="16"/>
      <c r="H308" s="16"/>
      <c r="I308" s="28" t="e">
        <f>1/3*(SUM(J304:J306))</f>
        <v>#DIV/0!</v>
      </c>
      <c r="J308" s="28"/>
      <c r="K308" s="16"/>
      <c r="L308" s="16"/>
      <c r="M308" s="16"/>
      <c r="N308" s="16"/>
      <c r="O308" s="16"/>
      <c r="P308" s="28" t="e">
        <f>SUM(Q304:Q306)</f>
        <v>#DIV/0!</v>
      </c>
      <c r="Q308" s="28"/>
      <c r="R308" s="16"/>
      <c r="S308" s="16"/>
      <c r="T308" s="16"/>
      <c r="U308" s="16"/>
      <c r="V308" s="16"/>
      <c r="W308" s="28" t="e">
        <f>SUM(X304:X306)</f>
        <v>#DIV/0!</v>
      </c>
      <c r="X308" s="28"/>
      <c r="Y308" s="16"/>
      <c r="Z308" s="16"/>
      <c r="AA308" s="16"/>
      <c r="AB308" s="16"/>
      <c r="AC308" s="16"/>
      <c r="AD308" s="28">
        <f>SUM(AE304:AE306)</f>
        <v>22.752017478755977</v>
      </c>
      <c r="AE308" s="28"/>
      <c r="AF308" s="16"/>
      <c r="AG308" s="16"/>
      <c r="AH308" s="16"/>
      <c r="AI308" s="16"/>
      <c r="AJ308" s="16"/>
      <c r="AK308" s="28">
        <f>SUM(AL304:AL306)</f>
        <v>5.4641016151377544</v>
      </c>
      <c r="AL308" s="28"/>
      <c r="AM308" s="16"/>
      <c r="AN308" s="16"/>
      <c r="AO308" s="16"/>
      <c r="AP308" s="16"/>
      <c r="AQ308" s="16"/>
      <c r="AR308" s="28">
        <f>SUM(AS304:AS305)</f>
        <v>2.1982676720404455</v>
      </c>
      <c r="AS308" s="28"/>
      <c r="AT308" s="16"/>
      <c r="AU308" s="16"/>
      <c r="AV308" s="16"/>
      <c r="AW308" s="16"/>
      <c r="AX308" s="16"/>
      <c r="AY308" s="28">
        <f>SUM(AZ304:AZ305)</f>
        <v>0</v>
      </c>
      <c r="AZ308" s="28"/>
      <c r="BA308" s="16"/>
      <c r="BB308" s="16"/>
      <c r="BC308" s="16"/>
      <c r="BD308" s="16"/>
      <c r="BE308" s="16"/>
      <c r="BF308" s="28">
        <f>SUM(BG304:BG306)</f>
        <v>0</v>
      </c>
      <c r="BG308" s="28"/>
    </row>
    <row r="309" spans="1:59" x14ac:dyDescent="0.35">
      <c r="A309" s="21" t="s">
        <v>16</v>
      </c>
      <c r="B309" s="22">
        <v>1</v>
      </c>
      <c r="D309" s="16" t="s">
        <v>23</v>
      </c>
      <c r="E309" s="16" t="s">
        <v>23</v>
      </c>
      <c r="F309" s="16" t="s">
        <v>23</v>
      </c>
      <c r="G309" s="16" t="s">
        <v>23</v>
      </c>
      <c r="H309" s="16" t="s">
        <v>23</v>
      </c>
      <c r="I309" s="3" t="e">
        <f t="shared" ref="I309:I311" si="839">AVERAGE(D309:H309)</f>
        <v>#DIV/0!</v>
      </c>
      <c r="J309" s="3" t="e">
        <f>STDEV(D309:H309)</f>
        <v>#DIV/0!</v>
      </c>
      <c r="K309" s="16" t="s">
        <v>23</v>
      </c>
      <c r="L309" s="16" t="s">
        <v>23</v>
      </c>
      <c r="M309" s="16" t="s">
        <v>23</v>
      </c>
      <c r="N309" s="16" t="s">
        <v>23</v>
      </c>
      <c r="O309" s="16" t="s">
        <v>23</v>
      </c>
      <c r="P309" s="3" t="e">
        <f t="shared" ref="P309:P311" si="840">AVERAGE(K309:O309)</f>
        <v>#DIV/0!</v>
      </c>
      <c r="Q309" s="3" t="e">
        <f>STDEV(K309:O309)</f>
        <v>#DIV/0!</v>
      </c>
      <c r="R309" s="16" t="s">
        <v>23</v>
      </c>
      <c r="S309" s="16" t="s">
        <v>23</v>
      </c>
      <c r="T309" s="16" t="s">
        <v>23</v>
      </c>
      <c r="U309" s="16" t="s">
        <v>23</v>
      </c>
      <c r="V309" s="16" t="s">
        <v>23</v>
      </c>
      <c r="W309" s="3" t="e">
        <f t="shared" ref="W309:W311" si="841">AVERAGE(R309:V309)</f>
        <v>#DIV/0!</v>
      </c>
      <c r="X309" s="3" t="e">
        <f>STDEV(R309:V309)</f>
        <v>#DIV/0!</v>
      </c>
      <c r="Y309" s="16" t="s">
        <v>23</v>
      </c>
      <c r="Z309" s="16" t="s">
        <v>23</v>
      </c>
      <c r="AA309" s="16" t="s">
        <v>23</v>
      </c>
      <c r="AB309" s="16" t="s">
        <v>23</v>
      </c>
      <c r="AC309" s="16" t="s">
        <v>23</v>
      </c>
      <c r="AD309" s="3" t="e">
        <f t="shared" ref="AD309:AD311" si="842">AVERAGE(Y309:AC309)</f>
        <v>#DIV/0!</v>
      </c>
      <c r="AE309" s="3" t="e">
        <f>STDEV(Y309:AC309)</f>
        <v>#DIV/0!</v>
      </c>
      <c r="AF309" s="16">
        <v>19</v>
      </c>
      <c r="AG309" s="16">
        <v>12</v>
      </c>
      <c r="AH309" s="16">
        <v>17</v>
      </c>
      <c r="AI309" s="16">
        <v>13</v>
      </c>
      <c r="AJ309" s="16">
        <v>16</v>
      </c>
      <c r="AK309" s="3">
        <f t="shared" ref="AK309:AK311" si="843">AVERAGE(AF309:AJ309)</f>
        <v>15.4</v>
      </c>
      <c r="AL309" s="3">
        <f>STDEV(AF309:AJ309)</f>
        <v>2.8809720581775888</v>
      </c>
      <c r="AM309" s="16">
        <v>0</v>
      </c>
      <c r="AN309" s="16">
        <v>1</v>
      </c>
      <c r="AO309" s="16">
        <v>2</v>
      </c>
      <c r="AP309" s="16">
        <v>0</v>
      </c>
      <c r="AQ309" s="16">
        <v>5</v>
      </c>
      <c r="AR309" s="3">
        <f t="shared" ref="AR309:AR311" si="844">AVERAGE(AM309:AQ309)</f>
        <v>1.6</v>
      </c>
      <c r="AS309" s="3">
        <f>STDEV(AM309:AQ309)</f>
        <v>2.0736441353327719</v>
      </c>
      <c r="AT309" s="16">
        <v>0</v>
      </c>
      <c r="AU309" s="16">
        <v>0</v>
      </c>
      <c r="AV309" s="16">
        <v>1</v>
      </c>
      <c r="AW309" s="16">
        <v>0</v>
      </c>
      <c r="AX309" s="16">
        <v>0</v>
      </c>
      <c r="AY309" s="3">
        <f t="shared" ref="AY309:AY311" si="845">AVERAGE(AT309:AX309)</f>
        <v>0.2</v>
      </c>
      <c r="AZ309" s="3">
        <f>STDEV(AT309:AX309)</f>
        <v>0.44721359549995793</v>
      </c>
      <c r="BA309" s="16">
        <v>0</v>
      </c>
      <c r="BB309" s="16">
        <v>0</v>
      </c>
      <c r="BC309" s="16">
        <v>0</v>
      </c>
      <c r="BD309" s="16">
        <v>0</v>
      </c>
      <c r="BE309" s="16">
        <v>0</v>
      </c>
      <c r="BF309" s="3">
        <f t="shared" ref="BF309:BF311" si="846">AVERAGE(BA309:BE309)</f>
        <v>0</v>
      </c>
      <c r="BG309" s="3">
        <f>STDEV(BA309:BE309)</f>
        <v>0</v>
      </c>
    </row>
    <row r="310" spans="1:59" x14ac:dyDescent="0.35">
      <c r="B310" s="22">
        <v>2</v>
      </c>
      <c r="D310" s="16" t="s">
        <v>23</v>
      </c>
      <c r="E310" s="16" t="s">
        <v>23</v>
      </c>
      <c r="F310" s="16" t="s">
        <v>23</v>
      </c>
      <c r="G310" s="16" t="s">
        <v>23</v>
      </c>
      <c r="H310" s="16" t="s">
        <v>23</v>
      </c>
      <c r="I310" s="3" t="e">
        <f>AVERAGE(D310:H310)</f>
        <v>#DIV/0!</v>
      </c>
      <c r="J310" s="3" t="e">
        <f t="shared" ref="J310:J311" si="847">STDEV(D310:H310)</f>
        <v>#DIV/0!</v>
      </c>
      <c r="K310" s="16" t="s">
        <v>23</v>
      </c>
      <c r="L310" s="16" t="s">
        <v>23</v>
      </c>
      <c r="M310" s="16" t="s">
        <v>23</v>
      </c>
      <c r="N310" s="16" t="s">
        <v>23</v>
      </c>
      <c r="O310" s="16" t="s">
        <v>23</v>
      </c>
      <c r="P310" s="3" t="e">
        <f t="shared" si="840"/>
        <v>#DIV/0!</v>
      </c>
      <c r="Q310" s="3" t="e">
        <f t="shared" ref="Q310:Q311" si="848">STDEV(K310:O310)</f>
        <v>#DIV/0!</v>
      </c>
      <c r="R310" s="16" t="s">
        <v>23</v>
      </c>
      <c r="S310" s="16" t="s">
        <v>23</v>
      </c>
      <c r="T310" s="16" t="s">
        <v>23</v>
      </c>
      <c r="U310" s="16" t="s">
        <v>23</v>
      </c>
      <c r="V310" s="16" t="s">
        <v>23</v>
      </c>
      <c r="W310" s="3" t="e">
        <f t="shared" si="841"/>
        <v>#DIV/0!</v>
      </c>
      <c r="X310" s="3" t="e">
        <f t="shared" ref="X310:X311" si="849">STDEV(R310:V310)</f>
        <v>#DIV/0!</v>
      </c>
      <c r="Y310" s="16">
        <v>69</v>
      </c>
      <c r="Z310" s="16">
        <v>64</v>
      </c>
      <c r="AA310" s="16">
        <v>59</v>
      </c>
      <c r="AB310" s="16">
        <v>63</v>
      </c>
      <c r="AC310" s="16">
        <v>66</v>
      </c>
      <c r="AD310" s="3">
        <f t="shared" si="842"/>
        <v>64.2</v>
      </c>
      <c r="AE310" s="3">
        <f t="shared" ref="AE310:AE311" si="850">STDEV(Y310:AC310)</f>
        <v>3.7013511046643495</v>
      </c>
      <c r="AF310" s="16">
        <v>4</v>
      </c>
      <c r="AG310" s="16">
        <v>1</v>
      </c>
      <c r="AH310" s="16">
        <v>4</v>
      </c>
      <c r="AI310" s="16">
        <v>4</v>
      </c>
      <c r="AJ310" s="16">
        <v>2</v>
      </c>
      <c r="AK310" s="3">
        <f t="shared" si="843"/>
        <v>3</v>
      </c>
      <c r="AL310" s="3">
        <f t="shared" ref="AL310:AL311" si="851">STDEV(AF310:AJ310)</f>
        <v>1.4142135623730951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3">
        <f t="shared" si="844"/>
        <v>0</v>
      </c>
      <c r="AS310" s="3">
        <f t="shared" ref="AS310:AS311" si="852">STDEV(AM310:AQ310)</f>
        <v>0</v>
      </c>
      <c r="AT310" s="16">
        <v>0</v>
      </c>
      <c r="AU310" s="16">
        <v>0</v>
      </c>
      <c r="AV310" s="16">
        <v>0</v>
      </c>
      <c r="AW310" s="16">
        <v>0</v>
      </c>
      <c r="AX310" s="16">
        <v>0</v>
      </c>
      <c r="AY310" s="3">
        <f t="shared" si="845"/>
        <v>0</v>
      </c>
      <c r="AZ310" s="3">
        <f t="shared" ref="AZ310:AZ311" si="853">STDEV(AT310:AX310)</f>
        <v>0</v>
      </c>
      <c r="BA310" s="16">
        <v>0</v>
      </c>
      <c r="BB310" s="16">
        <v>0</v>
      </c>
      <c r="BC310" s="16">
        <v>0</v>
      </c>
      <c r="BD310" s="16">
        <v>0</v>
      </c>
      <c r="BE310" s="16">
        <v>0</v>
      </c>
      <c r="BF310" s="3">
        <f t="shared" si="846"/>
        <v>0</v>
      </c>
      <c r="BG310" s="3">
        <f t="shared" ref="BG310:BG311" si="854">STDEV(BA310:BE310)</f>
        <v>0</v>
      </c>
    </row>
    <row r="311" spans="1:59" x14ac:dyDescent="0.35">
      <c r="B311" s="22">
        <v>3</v>
      </c>
      <c r="D311" s="16" t="s">
        <v>23</v>
      </c>
      <c r="E311" s="16" t="s">
        <v>23</v>
      </c>
      <c r="F311" s="16" t="s">
        <v>23</v>
      </c>
      <c r="G311" s="16" t="s">
        <v>23</v>
      </c>
      <c r="H311" s="16" t="s">
        <v>23</v>
      </c>
      <c r="I311" s="3" t="e">
        <f t="shared" si="839"/>
        <v>#DIV/0!</v>
      </c>
      <c r="J311" s="3" t="e">
        <f t="shared" si="847"/>
        <v>#DIV/0!</v>
      </c>
      <c r="K311" s="16" t="s">
        <v>23</v>
      </c>
      <c r="L311" s="16" t="s">
        <v>23</v>
      </c>
      <c r="M311" s="16" t="s">
        <v>23</v>
      </c>
      <c r="N311" s="16" t="s">
        <v>23</v>
      </c>
      <c r="O311" s="16" t="s">
        <v>23</v>
      </c>
      <c r="P311" s="3" t="e">
        <f t="shared" si="840"/>
        <v>#DIV/0!</v>
      </c>
      <c r="Q311" s="3" t="e">
        <f t="shared" si="848"/>
        <v>#DIV/0!</v>
      </c>
      <c r="R311" s="16" t="s">
        <v>23</v>
      </c>
      <c r="S311" s="16" t="s">
        <v>23</v>
      </c>
      <c r="T311" s="16" t="s">
        <v>23</v>
      </c>
      <c r="U311" s="16" t="s">
        <v>23</v>
      </c>
      <c r="V311" s="16" t="s">
        <v>23</v>
      </c>
      <c r="W311" s="3" t="e">
        <f t="shared" si="841"/>
        <v>#DIV/0!</v>
      </c>
      <c r="X311" s="3" t="e">
        <f t="shared" si="849"/>
        <v>#DIV/0!</v>
      </c>
      <c r="Y311" s="16">
        <v>155</v>
      </c>
      <c r="Z311" s="16">
        <v>145</v>
      </c>
      <c r="AA311" s="16">
        <v>161</v>
      </c>
      <c r="AB311" s="16">
        <v>135</v>
      </c>
      <c r="AC311" s="16">
        <v>141</v>
      </c>
      <c r="AD311" s="3">
        <f t="shared" si="842"/>
        <v>147.4</v>
      </c>
      <c r="AE311" s="3">
        <f t="shared" si="850"/>
        <v>10.526157893552615</v>
      </c>
      <c r="AF311" s="16">
        <v>12</v>
      </c>
      <c r="AG311" s="16">
        <v>17</v>
      </c>
      <c r="AH311" s="16">
        <v>13</v>
      </c>
      <c r="AI311" s="16">
        <v>13</v>
      </c>
      <c r="AJ311" s="16">
        <v>15</v>
      </c>
      <c r="AK311" s="3">
        <f t="shared" si="843"/>
        <v>14</v>
      </c>
      <c r="AL311" s="3">
        <f t="shared" si="851"/>
        <v>2</v>
      </c>
      <c r="AM311" s="16">
        <v>2</v>
      </c>
      <c r="AN311" s="16">
        <v>0</v>
      </c>
      <c r="AO311" s="16">
        <v>0</v>
      </c>
      <c r="AP311" s="16">
        <v>0</v>
      </c>
      <c r="AQ311" s="16">
        <v>0</v>
      </c>
      <c r="AR311" s="3">
        <f t="shared" si="844"/>
        <v>0.4</v>
      </c>
      <c r="AS311" s="3">
        <f t="shared" si="852"/>
        <v>0.89442719099991586</v>
      </c>
      <c r="AT311" s="16">
        <v>0</v>
      </c>
      <c r="AU311" s="16">
        <v>0</v>
      </c>
      <c r="AV311" s="16">
        <v>0</v>
      </c>
      <c r="AW311" s="16">
        <v>0</v>
      </c>
      <c r="AX311" s="16">
        <v>0</v>
      </c>
      <c r="AY311" s="3">
        <f t="shared" si="845"/>
        <v>0</v>
      </c>
      <c r="AZ311" s="3">
        <f t="shared" si="853"/>
        <v>0</v>
      </c>
      <c r="BA311" s="16">
        <v>0</v>
      </c>
      <c r="BB311" s="16">
        <v>0</v>
      </c>
      <c r="BC311" s="16">
        <v>0</v>
      </c>
      <c r="BD311" s="16">
        <v>0</v>
      </c>
      <c r="BE311" s="16">
        <v>0</v>
      </c>
      <c r="BF311" s="3">
        <f t="shared" si="846"/>
        <v>0</v>
      </c>
      <c r="BG311" s="3">
        <f t="shared" si="854"/>
        <v>0</v>
      </c>
    </row>
    <row r="312" spans="1:59" x14ac:dyDescent="0.35">
      <c r="A312" s="24" t="s">
        <v>25</v>
      </c>
      <c r="I312" s="28" t="e">
        <f>AVERAGE(I309:I311)</f>
        <v>#DIV/0!</v>
      </c>
      <c r="J312" s="28"/>
      <c r="K312" s="16"/>
      <c r="L312" s="16"/>
      <c r="M312" s="16"/>
      <c r="N312" s="16"/>
      <c r="O312" s="16"/>
      <c r="P312" s="28" t="e">
        <f>AVERAGE(P309:P311)</f>
        <v>#DIV/0!</v>
      </c>
      <c r="Q312" s="28"/>
      <c r="R312" s="16"/>
      <c r="S312" s="16"/>
      <c r="T312" s="16"/>
      <c r="U312" s="16"/>
      <c r="V312" s="16"/>
      <c r="W312" s="28" t="e">
        <f>AVERAGE(W309:W311)</f>
        <v>#DIV/0!</v>
      </c>
      <c r="X312" s="28"/>
      <c r="Y312" s="16"/>
      <c r="Z312" s="16"/>
      <c r="AA312" s="16"/>
      <c r="AB312" s="16"/>
      <c r="AC312" s="16"/>
      <c r="AD312" s="28">
        <f>AVERAGE(AD310:AD311)</f>
        <v>105.80000000000001</v>
      </c>
      <c r="AE312" s="28"/>
      <c r="AF312" s="16"/>
      <c r="AG312" s="16"/>
      <c r="AH312" s="16"/>
      <c r="AI312" s="16"/>
      <c r="AJ312" s="16"/>
      <c r="AK312" s="28">
        <f>AVERAGE(AK309:AK311)</f>
        <v>10.799999999999999</v>
      </c>
      <c r="AL312" s="28"/>
      <c r="AM312" s="16"/>
      <c r="AN312" s="16"/>
      <c r="AO312" s="16"/>
      <c r="AP312" s="16"/>
      <c r="AQ312" s="16"/>
      <c r="AR312" s="28">
        <f>AVERAGE(AR309:AR311)</f>
        <v>0.66666666666666663</v>
      </c>
      <c r="AS312" s="28"/>
      <c r="AT312" s="16"/>
      <c r="AU312" s="16"/>
      <c r="AV312" s="16"/>
      <c r="AW312" s="16"/>
      <c r="AX312" s="16"/>
      <c r="AY312" s="28">
        <f>AVERAGE(AY309:AY311)</f>
        <v>6.6666666666666666E-2</v>
      </c>
      <c r="AZ312" s="28"/>
      <c r="BA312" s="16"/>
      <c r="BB312" s="16"/>
      <c r="BC312" s="16"/>
      <c r="BD312" s="16"/>
      <c r="BE312" s="16"/>
      <c r="BF312" s="28">
        <f>AVERAGE(BF309:BF311)</f>
        <v>0</v>
      </c>
      <c r="BG312" s="28"/>
    </row>
    <row r="313" spans="1:59" x14ac:dyDescent="0.35">
      <c r="A313" s="24" t="s">
        <v>26</v>
      </c>
      <c r="I313" s="28" t="e">
        <f>1/3*(SUM(J309:J311))</f>
        <v>#DIV/0!</v>
      </c>
      <c r="J313" s="28"/>
      <c r="K313" s="16"/>
      <c r="L313" s="16"/>
      <c r="M313" s="16"/>
      <c r="N313" s="16"/>
      <c r="O313" s="16"/>
      <c r="P313" s="28" t="e">
        <f>SUM(Q309:Q311)</f>
        <v>#DIV/0!</v>
      </c>
      <c r="Q313" s="28"/>
      <c r="R313" s="16"/>
      <c r="S313" s="16"/>
      <c r="T313" s="16"/>
      <c r="U313" s="16"/>
      <c r="V313" s="16"/>
      <c r="W313" s="28" t="e">
        <f>SUM(X309:X311)</f>
        <v>#DIV/0!</v>
      </c>
      <c r="X313" s="28"/>
      <c r="Y313" s="16"/>
      <c r="Z313" s="16"/>
      <c r="AA313" s="16"/>
      <c r="AB313" s="16"/>
      <c r="AC313" s="16"/>
      <c r="AD313" s="28">
        <f>SUM(AE310:AE311)</f>
        <v>14.227508998216964</v>
      </c>
      <c r="AE313" s="28"/>
      <c r="AF313" s="16"/>
      <c r="AG313" s="16"/>
      <c r="AH313" s="16"/>
      <c r="AI313" s="16"/>
      <c r="AJ313" s="16"/>
      <c r="AK313" s="28">
        <f>SUM(AL309:AL311)</f>
        <v>6.2951856205506838</v>
      </c>
      <c r="AL313" s="28"/>
      <c r="AM313" s="16"/>
      <c r="AN313" s="16"/>
      <c r="AO313" s="16"/>
      <c r="AP313" s="16"/>
      <c r="AQ313" s="16"/>
      <c r="AR313" s="28">
        <f>SUM(AS309:AS310)</f>
        <v>2.0736441353327719</v>
      </c>
      <c r="AS313" s="28"/>
      <c r="AT313" s="16"/>
      <c r="AU313" s="16"/>
      <c r="AV313" s="16"/>
      <c r="AW313" s="16"/>
      <c r="AX313" s="16"/>
      <c r="AY313" s="28">
        <f>SUM(AZ309:AZ310)</f>
        <v>0.44721359549995793</v>
      </c>
      <c r="AZ313" s="28"/>
      <c r="BA313" s="16"/>
      <c r="BB313" s="16"/>
      <c r="BC313" s="16"/>
      <c r="BD313" s="16"/>
      <c r="BE313" s="16"/>
      <c r="BF313" s="28">
        <f>SUM(BG309:BG311)</f>
        <v>0</v>
      </c>
      <c r="BG313" s="28"/>
    </row>
    <row r="316" spans="1:59" x14ac:dyDescent="0.35">
      <c r="A316" s="21" t="s">
        <v>36</v>
      </c>
      <c r="B316" s="26">
        <v>42921</v>
      </c>
    </row>
    <row r="317" spans="1:59" x14ac:dyDescent="0.35">
      <c r="A317" s="21" t="s">
        <v>18</v>
      </c>
      <c r="B317" s="22" t="s">
        <v>19</v>
      </c>
      <c r="D317" s="21">
        <v>1</v>
      </c>
      <c r="I317" s="23" t="s">
        <v>20</v>
      </c>
      <c r="J317" s="23"/>
      <c r="K317" s="30">
        <f>10^-1</f>
        <v>0.1</v>
      </c>
      <c r="P317" s="23" t="s">
        <v>20</v>
      </c>
      <c r="Q317" s="23"/>
      <c r="R317" s="30">
        <f>10^-2</f>
        <v>0.01</v>
      </c>
      <c r="W317" s="23" t="s">
        <v>20</v>
      </c>
      <c r="X317" s="23"/>
      <c r="Y317" s="30">
        <f>10^-3</f>
        <v>1E-3</v>
      </c>
      <c r="AD317" s="23" t="s">
        <v>20</v>
      </c>
      <c r="AE317" s="23"/>
      <c r="AF317" s="30">
        <f>10^-4</f>
        <v>1E-4</v>
      </c>
      <c r="AK317" s="23" t="s">
        <v>20</v>
      </c>
      <c r="AL317" s="23"/>
      <c r="AM317" s="21">
        <f>10^-5</f>
        <v>1.0000000000000001E-5</v>
      </c>
      <c r="AR317" s="23" t="s">
        <v>20</v>
      </c>
      <c r="AS317" s="23"/>
      <c r="AT317" s="21">
        <f>10^-5</f>
        <v>1.0000000000000001E-5</v>
      </c>
      <c r="AY317" s="23" t="s">
        <v>20</v>
      </c>
      <c r="AZ317" s="23"/>
      <c r="BA317" s="21">
        <f>10^-5</f>
        <v>1.0000000000000001E-5</v>
      </c>
      <c r="BF317" s="23" t="s">
        <v>20</v>
      </c>
      <c r="BG317" s="23"/>
    </row>
    <row r="318" spans="1:59" x14ac:dyDescent="0.35">
      <c r="A318" s="21" t="s">
        <v>22</v>
      </c>
      <c r="B318" s="22">
        <v>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3">
        <f>AVERAGE(D318:H318)</f>
        <v>0</v>
      </c>
      <c r="J318" s="3">
        <f>STDEV(D318:H318)</f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3">
        <f>AVERAGE(K318:O318)</f>
        <v>0</v>
      </c>
      <c r="Q318" s="3">
        <f>STDEV(K318:O318)</f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3">
        <f>AVERAGE(R318:V318)</f>
        <v>0</v>
      </c>
      <c r="X318" s="3">
        <f>STDEV(R318:V318)</f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3">
        <f>AVERAGE(Y318:AC318)</f>
        <v>0</v>
      </c>
      <c r="AE318" s="3">
        <f>STDEV(Y318:AC318)</f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3">
        <f>AVERAGE(AF318:AJ318)</f>
        <v>0</v>
      </c>
      <c r="AL318" s="3">
        <f>STDEV(AF318:AJ318)</f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3">
        <f>AVERAGE(AM318:AQ318)</f>
        <v>0</v>
      </c>
      <c r="AS318" s="3">
        <f>STDEV(AM318:AQ318)</f>
        <v>0</v>
      </c>
      <c r="AT318" s="16">
        <v>0</v>
      </c>
      <c r="AU318" s="16">
        <v>0</v>
      </c>
      <c r="AV318" s="16">
        <v>0</v>
      </c>
      <c r="AW318" s="16">
        <v>0</v>
      </c>
      <c r="AX318" s="16">
        <v>0</v>
      </c>
      <c r="AY318" s="3">
        <f>AVERAGE(AT318:AX318)</f>
        <v>0</v>
      </c>
      <c r="AZ318" s="3">
        <f>STDEV(AT318:AX318)</f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3">
        <f>AVERAGE(BA318:BE318)</f>
        <v>0</v>
      </c>
      <c r="BG318" s="3">
        <f>STDEV(BA318:BE318)</f>
        <v>0</v>
      </c>
    </row>
    <row r="319" spans="1:59" x14ac:dyDescent="0.35">
      <c r="B319" s="22">
        <v>2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3">
        <f t="shared" ref="I319:I320" si="855">AVERAGE(D319:H319)</f>
        <v>0</v>
      </c>
      <c r="J319" s="3">
        <f t="shared" ref="J319:J320" si="856">STDEV(D319:H319)</f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3">
        <f t="shared" ref="P319:P320" si="857">AVERAGE(K319:O319)</f>
        <v>0</v>
      </c>
      <c r="Q319" s="3">
        <f t="shared" ref="Q319:Q320" si="858">STDEV(K319:O319)</f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3">
        <f t="shared" ref="W319:W320" si="859">AVERAGE(R319:V319)</f>
        <v>0</v>
      </c>
      <c r="X319" s="3">
        <f t="shared" ref="X319:X320" si="860">STDEV(R319:V319)</f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3">
        <f t="shared" ref="AD319:AD320" si="861">AVERAGE(Y319:AC319)</f>
        <v>0</v>
      </c>
      <c r="AE319" s="3">
        <f t="shared" ref="AE319:AE320" si="862">STDEV(Y319:AC319)</f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3">
        <f t="shared" ref="AK319:AK320" si="863">AVERAGE(AF319:AJ319)</f>
        <v>0</v>
      </c>
      <c r="AL319" s="3">
        <f t="shared" ref="AL319:AL320" si="864">STDEV(AF319:AJ319)</f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3">
        <f t="shared" ref="AR319:AR320" si="865">AVERAGE(AM319:AQ319)</f>
        <v>0</v>
      </c>
      <c r="AS319" s="3">
        <f t="shared" ref="AS319:AS320" si="866">STDEV(AM319:AQ319)</f>
        <v>0</v>
      </c>
      <c r="AT319" s="16">
        <v>0</v>
      </c>
      <c r="AU319" s="16">
        <v>0</v>
      </c>
      <c r="AV319" s="16">
        <v>0</v>
      </c>
      <c r="AW319" s="16">
        <v>0</v>
      </c>
      <c r="AX319" s="16">
        <v>0</v>
      </c>
      <c r="AY319" s="3">
        <f t="shared" ref="AY319:AY320" si="867">AVERAGE(AT319:AX319)</f>
        <v>0</v>
      </c>
      <c r="AZ319" s="3">
        <f t="shared" ref="AZ319:AZ320" si="868">STDEV(AT319:AX319)</f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3">
        <f t="shared" ref="BF319:BF320" si="869">AVERAGE(BA319:BE319)</f>
        <v>0</v>
      </c>
      <c r="BG319" s="3">
        <f t="shared" ref="BG319:BG320" si="870">STDEV(BA319:BE319)</f>
        <v>0</v>
      </c>
    </row>
    <row r="320" spans="1:59" x14ac:dyDescent="0.35">
      <c r="B320" s="22">
        <v>3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3">
        <f t="shared" si="855"/>
        <v>0</v>
      </c>
      <c r="J320" s="3">
        <f t="shared" si="856"/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3">
        <f t="shared" si="857"/>
        <v>0</v>
      </c>
      <c r="Q320" s="3">
        <f t="shared" si="858"/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3">
        <f t="shared" si="859"/>
        <v>0</v>
      </c>
      <c r="X320" s="3">
        <f t="shared" si="860"/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3">
        <f t="shared" si="861"/>
        <v>0</v>
      </c>
      <c r="AE320" s="3">
        <f t="shared" si="862"/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3">
        <f t="shared" si="863"/>
        <v>0</v>
      </c>
      <c r="AL320" s="3">
        <f t="shared" si="864"/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3">
        <f t="shared" si="865"/>
        <v>0</v>
      </c>
      <c r="AS320" s="3">
        <f t="shared" si="866"/>
        <v>0</v>
      </c>
      <c r="AT320" s="16">
        <v>0</v>
      </c>
      <c r="AU320" s="16">
        <v>0</v>
      </c>
      <c r="AV320" s="16">
        <v>0</v>
      </c>
      <c r="AW320" s="16">
        <v>0</v>
      </c>
      <c r="AX320" s="16">
        <v>0</v>
      </c>
      <c r="AY320" s="3">
        <f t="shared" si="867"/>
        <v>0</v>
      </c>
      <c r="AZ320" s="3">
        <f t="shared" si="868"/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3">
        <f t="shared" si="869"/>
        <v>0</v>
      </c>
      <c r="BG320" s="3">
        <f t="shared" si="870"/>
        <v>0</v>
      </c>
    </row>
    <row r="321" spans="1:59" x14ac:dyDescent="0.35">
      <c r="D321" s="16"/>
      <c r="E321" s="16"/>
      <c r="F321" s="16"/>
      <c r="G321" s="16"/>
      <c r="H321" s="16"/>
      <c r="I321" s="28">
        <f>AVERAGE(I318:I320)</f>
        <v>0</v>
      </c>
      <c r="J321" s="28"/>
      <c r="K321" s="16"/>
      <c r="L321" s="16"/>
      <c r="M321" s="16"/>
      <c r="N321" s="16"/>
      <c r="O321" s="16"/>
      <c r="P321" s="28">
        <f>AVERAGE(P318:P320)</f>
        <v>0</v>
      </c>
      <c r="Q321" s="28"/>
      <c r="R321" s="16"/>
      <c r="S321" s="16"/>
      <c r="T321" s="16"/>
      <c r="U321" s="16"/>
      <c r="V321" s="16"/>
      <c r="W321" s="28">
        <f>AVERAGE(W318:W320)</f>
        <v>0</v>
      </c>
      <c r="X321" s="28"/>
      <c r="Y321" s="16"/>
      <c r="Z321" s="16"/>
      <c r="AA321" s="16"/>
      <c r="AB321" s="16"/>
      <c r="AC321" s="16"/>
      <c r="AD321" s="28">
        <f>AVERAGE(AD318:AD320)</f>
        <v>0</v>
      </c>
      <c r="AE321" s="28"/>
      <c r="AF321" s="16"/>
      <c r="AG321" s="16"/>
      <c r="AH321" s="16"/>
      <c r="AI321" s="16"/>
      <c r="AJ321" s="16"/>
      <c r="AK321" s="28">
        <f>AVERAGE(AK318:AK320)</f>
        <v>0</v>
      </c>
      <c r="AL321" s="28"/>
      <c r="AM321" s="16"/>
      <c r="AN321" s="16"/>
      <c r="AO321" s="16"/>
      <c r="AP321" s="16"/>
      <c r="AQ321" s="16"/>
      <c r="AR321" s="28">
        <f>AVERAGE(AR318:AR320)</f>
        <v>0</v>
      </c>
      <c r="AS321" s="28"/>
      <c r="AT321" s="16"/>
      <c r="AU321" s="16"/>
      <c r="AV321" s="16"/>
      <c r="AW321" s="16"/>
      <c r="AX321" s="16"/>
      <c r="AY321" s="28">
        <f>AVERAGE(AY318:AY320)</f>
        <v>0</v>
      </c>
      <c r="AZ321" s="28"/>
      <c r="BA321" s="16"/>
      <c r="BB321" s="16"/>
      <c r="BC321" s="16"/>
      <c r="BD321" s="16"/>
      <c r="BE321" s="16"/>
      <c r="BF321" s="28">
        <f>AVERAGE(BF318:BF320)</f>
        <v>0</v>
      </c>
      <c r="BG321" s="28"/>
    </row>
    <row r="322" spans="1:59" x14ac:dyDescent="0.35">
      <c r="D322" s="16"/>
      <c r="E322" s="16"/>
      <c r="F322" s="16"/>
      <c r="G322" s="16"/>
      <c r="H322" s="16"/>
      <c r="I322" s="28">
        <f>1/3*(SUM(J318:J320))</f>
        <v>0</v>
      </c>
      <c r="J322" s="28"/>
      <c r="K322" s="16"/>
      <c r="L322" s="16"/>
      <c r="M322" s="16"/>
      <c r="N322" s="16"/>
      <c r="O322" s="16"/>
      <c r="P322" s="28">
        <f>SUM(Q318:Q320)</f>
        <v>0</v>
      </c>
      <c r="Q322" s="28"/>
      <c r="R322" s="16"/>
      <c r="S322" s="16"/>
      <c r="T322" s="16"/>
      <c r="U322" s="16"/>
      <c r="V322" s="16"/>
      <c r="W322" s="28">
        <f>SUM(X318:X320)</f>
        <v>0</v>
      </c>
      <c r="X322" s="28"/>
      <c r="Y322" s="16"/>
      <c r="Z322" s="16"/>
      <c r="AA322" s="16"/>
      <c r="AB322" s="16"/>
      <c r="AC322" s="16"/>
      <c r="AD322" s="28">
        <f>SUM(AE318:AE320)</f>
        <v>0</v>
      </c>
      <c r="AE322" s="28"/>
      <c r="AF322" s="16"/>
      <c r="AG322" s="16"/>
      <c r="AH322" s="16"/>
      <c r="AI322" s="16"/>
      <c r="AJ322" s="16"/>
      <c r="AK322" s="28">
        <f>SUM(AL318:AL320)</f>
        <v>0</v>
      </c>
      <c r="AL322" s="28"/>
      <c r="AM322" s="16"/>
      <c r="AN322" s="16"/>
      <c r="AO322" s="16"/>
      <c r="AP322" s="16"/>
      <c r="AQ322" s="16"/>
      <c r="AR322" s="28">
        <f>SUM(AS318:AS319)</f>
        <v>0</v>
      </c>
      <c r="AS322" s="28"/>
      <c r="AT322" s="16"/>
      <c r="AU322" s="16"/>
      <c r="AV322" s="16"/>
      <c r="AW322" s="16"/>
      <c r="AX322" s="16"/>
      <c r="AY322" s="28">
        <f>SUM(AZ318:AZ319)</f>
        <v>0</v>
      </c>
      <c r="AZ322" s="28"/>
      <c r="BA322" s="16"/>
      <c r="BB322" s="16"/>
      <c r="BC322" s="16"/>
      <c r="BD322" s="16"/>
      <c r="BE322" s="16"/>
      <c r="BF322" s="28">
        <f>SUM(BG318:BG320)</f>
        <v>0</v>
      </c>
      <c r="BG322" s="28"/>
    </row>
    <row r="323" spans="1:59" x14ac:dyDescent="0.35">
      <c r="A323" s="21" t="s">
        <v>24</v>
      </c>
      <c r="B323" s="22">
        <v>1</v>
      </c>
      <c r="D323" s="16" t="s">
        <v>23</v>
      </c>
      <c r="E323" s="16" t="s">
        <v>23</v>
      </c>
      <c r="F323" s="16" t="s">
        <v>23</v>
      </c>
      <c r="G323" s="16" t="s">
        <v>23</v>
      </c>
      <c r="H323" s="16" t="s">
        <v>23</v>
      </c>
      <c r="I323" s="3" t="e">
        <f>AVERAGE(D323:H323)</f>
        <v>#DIV/0!</v>
      </c>
      <c r="J323" s="3" t="e">
        <f>STDEV(D323:H323)</f>
        <v>#DIV/0!</v>
      </c>
      <c r="K323" s="16" t="s">
        <v>23</v>
      </c>
      <c r="L323" s="16" t="s">
        <v>23</v>
      </c>
      <c r="M323" s="16" t="s">
        <v>23</v>
      </c>
      <c r="N323" s="16" t="s">
        <v>23</v>
      </c>
      <c r="O323" s="16" t="s">
        <v>23</v>
      </c>
      <c r="P323" s="3" t="e">
        <f t="shared" ref="P323:P325" si="871">AVERAGE(K323:O323)</f>
        <v>#DIV/0!</v>
      </c>
      <c r="Q323" s="3" t="e">
        <f>STDEV(K323:O323)</f>
        <v>#DIV/0!</v>
      </c>
      <c r="R323" s="16" t="s">
        <v>23</v>
      </c>
      <c r="S323" s="16" t="s">
        <v>23</v>
      </c>
      <c r="T323" s="16" t="s">
        <v>23</v>
      </c>
      <c r="U323" s="16" t="s">
        <v>23</v>
      </c>
      <c r="V323" s="16" t="s">
        <v>23</v>
      </c>
      <c r="W323" s="3" t="e">
        <f t="shared" ref="W323:W325" si="872">AVERAGE(R323:V323)</f>
        <v>#DIV/0!</v>
      </c>
      <c r="X323" s="3" t="e">
        <f>STDEV(R323:V323)</f>
        <v>#DIV/0!</v>
      </c>
      <c r="Y323" s="16">
        <v>39</v>
      </c>
      <c r="Z323" s="16">
        <v>38</v>
      </c>
      <c r="AA323" s="16">
        <v>37</v>
      </c>
      <c r="AB323" s="16">
        <v>31</v>
      </c>
      <c r="AC323" s="16">
        <v>30</v>
      </c>
      <c r="AD323" s="3">
        <f t="shared" ref="AD323:AD325" si="873">AVERAGE(Y323:AC323)</f>
        <v>35</v>
      </c>
      <c r="AE323" s="3">
        <f>STDEV(Y323:AC323)</f>
        <v>4.1833001326703778</v>
      </c>
      <c r="AF323" s="16">
        <v>3</v>
      </c>
      <c r="AG323" s="16">
        <v>8</v>
      </c>
      <c r="AH323" s="16">
        <v>3</v>
      </c>
      <c r="AI323" s="16">
        <v>3</v>
      </c>
      <c r="AJ323" s="16">
        <v>1</v>
      </c>
      <c r="AK323" s="3">
        <f t="shared" ref="AK323:AK325" si="874">AVERAGE(AF323:AJ323)</f>
        <v>3.6</v>
      </c>
      <c r="AL323" s="3">
        <f>STDEV(AF323:AJ323)</f>
        <v>2.6076809620810595</v>
      </c>
      <c r="AM323" s="16">
        <v>0</v>
      </c>
      <c r="AN323" s="16">
        <v>0</v>
      </c>
      <c r="AO323" s="16">
        <v>0</v>
      </c>
      <c r="AP323" s="16">
        <v>1</v>
      </c>
      <c r="AQ323" s="16">
        <v>0</v>
      </c>
      <c r="AR323" s="3">
        <f t="shared" ref="AR323:AR325" si="875">AVERAGE(AM323:AQ323)</f>
        <v>0.2</v>
      </c>
      <c r="AS323" s="3">
        <f>STDEV(AM323:AQ323)</f>
        <v>0.44721359549995793</v>
      </c>
      <c r="AT323" s="16">
        <v>0</v>
      </c>
      <c r="AU323" s="16">
        <v>0</v>
      </c>
      <c r="AV323" s="16">
        <v>0</v>
      </c>
      <c r="AW323" s="16">
        <v>0</v>
      </c>
      <c r="AX323" s="16">
        <v>0</v>
      </c>
      <c r="AY323" s="3">
        <f t="shared" ref="AY323:AY325" si="876">AVERAGE(AT323:AX323)</f>
        <v>0</v>
      </c>
      <c r="AZ323" s="3">
        <f>STDEV(AT323:AX323)</f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3">
        <f>AVERAGE(BA323:BE323)</f>
        <v>0</v>
      </c>
      <c r="BG323" s="3">
        <f>STDEV(BA323:BE323)</f>
        <v>0</v>
      </c>
    </row>
    <row r="324" spans="1:59" x14ac:dyDescent="0.35">
      <c r="B324" s="22">
        <v>2</v>
      </c>
      <c r="D324" s="16" t="s">
        <v>23</v>
      </c>
      <c r="E324" s="16" t="s">
        <v>23</v>
      </c>
      <c r="F324" s="16" t="s">
        <v>23</v>
      </c>
      <c r="G324" s="16" t="s">
        <v>23</v>
      </c>
      <c r="H324" s="16" t="s">
        <v>23</v>
      </c>
      <c r="I324" s="3" t="e">
        <f t="shared" ref="I324:I325" si="877">AVERAGE(D324:H324)</f>
        <v>#DIV/0!</v>
      </c>
      <c r="J324" s="3" t="e">
        <f t="shared" ref="J324:J325" si="878">STDEV(D324:H324)</f>
        <v>#DIV/0!</v>
      </c>
      <c r="K324" s="16" t="s">
        <v>23</v>
      </c>
      <c r="L324" s="16" t="s">
        <v>23</v>
      </c>
      <c r="M324" s="16" t="s">
        <v>23</v>
      </c>
      <c r="N324" s="16" t="s">
        <v>23</v>
      </c>
      <c r="O324" s="16" t="s">
        <v>23</v>
      </c>
      <c r="P324" s="3" t="e">
        <f t="shared" si="871"/>
        <v>#DIV/0!</v>
      </c>
      <c r="Q324" s="3" t="e">
        <f t="shared" ref="Q324:Q325" si="879">STDEV(K324:O324)</f>
        <v>#DIV/0!</v>
      </c>
      <c r="R324" s="16" t="s">
        <v>23</v>
      </c>
      <c r="S324" s="16" t="s">
        <v>23</v>
      </c>
      <c r="T324" s="16" t="s">
        <v>23</v>
      </c>
      <c r="U324" s="16" t="s">
        <v>23</v>
      </c>
      <c r="V324" s="16" t="s">
        <v>23</v>
      </c>
      <c r="W324" s="3" t="e">
        <f t="shared" si="872"/>
        <v>#DIV/0!</v>
      </c>
      <c r="X324" s="3" t="e">
        <f t="shared" ref="X324:X325" si="880">STDEV(R324:V324)</f>
        <v>#DIV/0!</v>
      </c>
      <c r="Y324" s="16">
        <v>47</v>
      </c>
      <c r="Z324" s="16">
        <v>45</v>
      </c>
      <c r="AA324" s="16">
        <v>67</v>
      </c>
      <c r="AB324" s="16">
        <v>63</v>
      </c>
      <c r="AC324" s="16">
        <v>51</v>
      </c>
      <c r="AD324" s="3">
        <f t="shared" si="873"/>
        <v>54.6</v>
      </c>
      <c r="AE324" s="3">
        <f t="shared" ref="AE324:AE325" si="881">STDEV(Y324:AC324)</f>
        <v>9.8386991009990847</v>
      </c>
      <c r="AF324" s="16">
        <v>10</v>
      </c>
      <c r="AG324" s="16">
        <v>6</v>
      </c>
      <c r="AH324" s="16">
        <v>7</v>
      </c>
      <c r="AI324" s="16">
        <v>6</v>
      </c>
      <c r="AJ324" s="16">
        <v>8</v>
      </c>
      <c r="AK324" s="3">
        <f t="shared" si="874"/>
        <v>7.4</v>
      </c>
      <c r="AL324" s="3">
        <f t="shared" ref="AL324:AL325" si="882">STDEV(AF324:AJ324)</f>
        <v>1.6733200530681502</v>
      </c>
      <c r="AM324" s="16">
        <v>2</v>
      </c>
      <c r="AN324" s="16">
        <v>2</v>
      </c>
      <c r="AO324" s="16">
        <v>1</v>
      </c>
      <c r="AP324" s="16">
        <v>1</v>
      </c>
      <c r="AQ324" s="16">
        <v>2</v>
      </c>
      <c r="AR324" s="3">
        <f t="shared" si="875"/>
        <v>1.6</v>
      </c>
      <c r="AS324" s="3">
        <f t="shared" ref="AS324:AS325" si="883">STDEV(AM324:AQ324)</f>
        <v>0.54772255750516596</v>
      </c>
      <c r="AT324" s="16">
        <v>0</v>
      </c>
      <c r="AU324" s="16">
        <v>0</v>
      </c>
      <c r="AV324" s="16">
        <v>1</v>
      </c>
      <c r="AW324" s="16">
        <v>1</v>
      </c>
      <c r="AX324" s="16">
        <v>0</v>
      </c>
      <c r="AY324" s="3">
        <f t="shared" si="876"/>
        <v>0.4</v>
      </c>
      <c r="AZ324" s="3">
        <f t="shared" ref="AZ324:AZ325" si="884">STDEV(AT324:AX324)</f>
        <v>0.54772255750516607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3">
        <f t="shared" ref="BF324:BF325" si="885">AVERAGE(BA324:BE324)</f>
        <v>0</v>
      </c>
      <c r="BG324" s="3">
        <f t="shared" ref="BG324:BG325" si="886">STDEV(BA324:BE324)</f>
        <v>0</v>
      </c>
    </row>
    <row r="325" spans="1:59" x14ac:dyDescent="0.35">
      <c r="B325" s="22">
        <v>3</v>
      </c>
      <c r="D325" s="16" t="s">
        <v>23</v>
      </c>
      <c r="E325" s="16" t="s">
        <v>23</v>
      </c>
      <c r="F325" s="16" t="s">
        <v>23</v>
      </c>
      <c r="G325" s="16" t="s">
        <v>23</v>
      </c>
      <c r="H325" s="16" t="s">
        <v>23</v>
      </c>
      <c r="I325" s="3" t="e">
        <f t="shared" si="877"/>
        <v>#DIV/0!</v>
      </c>
      <c r="J325" s="3" t="e">
        <f t="shared" si="878"/>
        <v>#DIV/0!</v>
      </c>
      <c r="K325" s="16" t="s">
        <v>23</v>
      </c>
      <c r="L325" s="16" t="s">
        <v>23</v>
      </c>
      <c r="M325" s="16" t="s">
        <v>23</v>
      </c>
      <c r="N325" s="16" t="s">
        <v>23</v>
      </c>
      <c r="O325" s="16" t="s">
        <v>23</v>
      </c>
      <c r="P325" s="3" t="e">
        <f t="shared" si="871"/>
        <v>#DIV/0!</v>
      </c>
      <c r="Q325" s="3" t="e">
        <f t="shared" si="879"/>
        <v>#DIV/0!</v>
      </c>
      <c r="R325" s="16" t="s">
        <v>23</v>
      </c>
      <c r="S325" s="16" t="s">
        <v>23</v>
      </c>
      <c r="T325" s="16" t="s">
        <v>23</v>
      </c>
      <c r="U325" s="16" t="s">
        <v>23</v>
      </c>
      <c r="V325" s="16" t="s">
        <v>23</v>
      </c>
      <c r="W325" s="3" t="e">
        <f t="shared" si="872"/>
        <v>#DIV/0!</v>
      </c>
      <c r="X325" s="3" t="e">
        <f t="shared" si="880"/>
        <v>#DIV/0!</v>
      </c>
      <c r="Y325" s="16">
        <v>83</v>
      </c>
      <c r="Z325" s="16">
        <v>86</v>
      </c>
      <c r="AA325" s="16">
        <v>84</v>
      </c>
      <c r="AB325" s="16">
        <v>68</v>
      </c>
      <c r="AC325" s="16">
        <v>69</v>
      </c>
      <c r="AD325" s="3">
        <f t="shared" si="873"/>
        <v>78</v>
      </c>
      <c r="AE325" s="3">
        <f t="shared" si="881"/>
        <v>8.7464278422679502</v>
      </c>
      <c r="AF325" s="16">
        <v>6</v>
      </c>
      <c r="AG325" s="16">
        <v>11</v>
      </c>
      <c r="AH325" s="16">
        <v>4</v>
      </c>
      <c r="AI325" s="16">
        <v>6</v>
      </c>
      <c r="AJ325" s="16">
        <v>5</v>
      </c>
      <c r="AK325" s="3">
        <f t="shared" si="874"/>
        <v>6.4</v>
      </c>
      <c r="AL325" s="3">
        <f t="shared" si="882"/>
        <v>2.7018512172212588</v>
      </c>
      <c r="AM325" s="16">
        <v>1</v>
      </c>
      <c r="AN325" s="16">
        <v>0</v>
      </c>
      <c r="AO325" s="16">
        <v>1</v>
      </c>
      <c r="AP325" s="16">
        <v>0</v>
      </c>
      <c r="AQ325" s="16">
        <v>0</v>
      </c>
      <c r="AR325" s="3">
        <f t="shared" si="875"/>
        <v>0.4</v>
      </c>
      <c r="AS325" s="3">
        <f t="shared" si="883"/>
        <v>0.54772255750516607</v>
      </c>
      <c r="AT325" s="16">
        <v>0</v>
      </c>
      <c r="AU325" s="16">
        <v>0</v>
      </c>
      <c r="AV325" s="16">
        <v>0</v>
      </c>
      <c r="AW325" s="16">
        <v>0</v>
      </c>
      <c r="AX325" s="16">
        <v>0</v>
      </c>
      <c r="AY325" s="3">
        <f t="shared" si="876"/>
        <v>0</v>
      </c>
      <c r="AZ325" s="3">
        <f t="shared" si="884"/>
        <v>0</v>
      </c>
      <c r="BA325" s="16">
        <v>0</v>
      </c>
      <c r="BB325" s="16">
        <v>0</v>
      </c>
      <c r="BC325" s="16">
        <v>0</v>
      </c>
      <c r="BD325" s="16">
        <v>0</v>
      </c>
      <c r="BE325" s="16">
        <v>0</v>
      </c>
      <c r="BF325" s="3">
        <f t="shared" si="885"/>
        <v>0</v>
      </c>
      <c r="BG325" s="3">
        <f t="shared" si="886"/>
        <v>0</v>
      </c>
    </row>
    <row r="326" spans="1:59" x14ac:dyDescent="0.35">
      <c r="A326" s="24" t="s">
        <v>25</v>
      </c>
      <c r="D326" s="16"/>
      <c r="E326" s="16"/>
      <c r="F326" s="16"/>
      <c r="G326" s="16"/>
      <c r="H326" s="16"/>
      <c r="I326" s="28" t="e">
        <f>AVERAGE(I323:I325)</f>
        <v>#DIV/0!</v>
      </c>
      <c r="J326" s="28"/>
      <c r="K326" s="16"/>
      <c r="L326" s="16"/>
      <c r="M326" s="16"/>
      <c r="N326" s="16"/>
      <c r="O326" s="16"/>
      <c r="P326" s="28" t="e">
        <f>AVERAGE(P323:P325)</f>
        <v>#DIV/0!</v>
      </c>
      <c r="Q326" s="28"/>
      <c r="R326" s="16"/>
      <c r="S326" s="16"/>
      <c r="T326" s="16"/>
      <c r="U326" s="16"/>
      <c r="V326" s="16"/>
      <c r="W326" s="28" t="e">
        <f>AVERAGE(W323:W325)</f>
        <v>#DIV/0!</v>
      </c>
      <c r="X326" s="28"/>
      <c r="Y326" s="16"/>
      <c r="Z326" s="16"/>
      <c r="AA326" s="16"/>
      <c r="AB326" s="16"/>
      <c r="AC326" s="16"/>
      <c r="AD326" s="28">
        <f>AVERAGE(AD324:AD325)</f>
        <v>66.3</v>
      </c>
      <c r="AE326" s="28"/>
      <c r="AF326" s="16"/>
      <c r="AG326" s="16"/>
      <c r="AH326" s="16"/>
      <c r="AI326" s="16"/>
      <c r="AJ326" s="16"/>
      <c r="AK326" s="28">
        <f>AVERAGE(AK324:AK325)</f>
        <v>6.9</v>
      </c>
      <c r="AL326" s="28"/>
      <c r="AM326" s="16"/>
      <c r="AN326" s="16"/>
      <c r="AO326" s="16"/>
      <c r="AP326" s="16"/>
      <c r="AQ326" s="16"/>
      <c r="AR326" s="28">
        <f>AVERAGE(AR324:AR325)</f>
        <v>1</v>
      </c>
      <c r="AS326" s="28"/>
      <c r="AT326" s="16"/>
      <c r="AU326" s="16"/>
      <c r="AV326" s="16"/>
      <c r="AW326" s="16"/>
      <c r="AX326" s="16"/>
      <c r="AY326" s="28">
        <f>AVERAGE(AY324:AY325)</f>
        <v>0.2</v>
      </c>
      <c r="AZ326" s="28"/>
      <c r="BA326" s="16"/>
      <c r="BB326" s="16"/>
      <c r="BC326" s="16"/>
      <c r="BD326" s="16"/>
      <c r="BE326" s="16"/>
      <c r="BF326" s="28">
        <f>AVERAGE(BF324:BF325)</f>
        <v>0</v>
      </c>
      <c r="BG326" s="28"/>
    </row>
    <row r="327" spans="1:59" x14ac:dyDescent="0.35">
      <c r="A327" s="24" t="s">
        <v>26</v>
      </c>
      <c r="D327" s="16"/>
      <c r="E327" s="16"/>
      <c r="F327" s="16"/>
      <c r="G327" s="16"/>
      <c r="H327" s="16"/>
      <c r="I327" s="28" t="e">
        <f>1/3*(SUM(J323:J325))</f>
        <v>#DIV/0!</v>
      </c>
      <c r="J327" s="28"/>
      <c r="K327" s="16"/>
      <c r="L327" s="16"/>
      <c r="M327" s="16"/>
      <c r="N327" s="16"/>
      <c r="O327" s="16"/>
      <c r="P327" s="28" t="e">
        <f>SUM(Q323:Q325)</f>
        <v>#DIV/0!</v>
      </c>
      <c r="Q327" s="28"/>
      <c r="R327" s="16"/>
      <c r="S327" s="16"/>
      <c r="T327" s="16"/>
      <c r="U327" s="16"/>
      <c r="V327" s="16"/>
      <c r="W327" s="28" t="e">
        <f>SUM(X323:X325)</f>
        <v>#DIV/0!</v>
      </c>
      <c r="X327" s="28"/>
      <c r="Y327" s="16"/>
      <c r="Z327" s="16"/>
      <c r="AA327" s="16"/>
      <c r="AB327" s="16"/>
      <c r="AC327" s="16"/>
      <c r="AD327" s="28">
        <f>SUM(AE323:AE325)</f>
        <v>22.76842707593741</v>
      </c>
      <c r="AE327" s="28"/>
      <c r="AF327" s="16"/>
      <c r="AG327" s="16"/>
      <c r="AH327" s="16"/>
      <c r="AI327" s="16"/>
      <c r="AJ327" s="16"/>
      <c r="AK327" s="28">
        <f>SUM(AL323:AL325)</f>
        <v>6.9828522323704689</v>
      </c>
      <c r="AL327" s="28"/>
      <c r="AM327" s="16"/>
      <c r="AN327" s="16"/>
      <c r="AO327" s="16"/>
      <c r="AP327" s="16"/>
      <c r="AQ327" s="16"/>
      <c r="AR327" s="28">
        <f>SUM(AS323:AS324)</f>
        <v>0.99493615300512395</v>
      </c>
      <c r="AS327" s="28"/>
      <c r="AT327" s="16"/>
      <c r="AU327" s="16"/>
      <c r="AV327" s="16"/>
      <c r="AW327" s="16"/>
      <c r="AX327" s="16"/>
      <c r="AY327" s="28">
        <f>SUM(AZ323:AZ324)</f>
        <v>0.54772255750516607</v>
      </c>
      <c r="AZ327" s="28"/>
      <c r="BA327" s="16"/>
      <c r="BB327" s="16"/>
      <c r="BC327" s="16"/>
      <c r="BD327" s="16"/>
      <c r="BE327" s="16"/>
      <c r="BF327" s="28">
        <f>SUM(BG323:BG325)</f>
        <v>0</v>
      </c>
      <c r="BG327" s="28"/>
    </row>
    <row r="328" spans="1:59" x14ac:dyDescent="0.35">
      <c r="A328" s="21" t="s">
        <v>27</v>
      </c>
      <c r="B328" s="22">
        <v>1</v>
      </c>
      <c r="D328" s="16" t="s">
        <v>23</v>
      </c>
      <c r="E328" s="16" t="s">
        <v>23</v>
      </c>
      <c r="F328" s="16" t="s">
        <v>23</v>
      </c>
      <c r="G328" s="16" t="s">
        <v>23</v>
      </c>
      <c r="H328" s="16" t="s">
        <v>23</v>
      </c>
      <c r="I328" s="3" t="e">
        <f t="shared" ref="I328:I330" si="887">AVERAGE(D328:H328)</f>
        <v>#DIV/0!</v>
      </c>
      <c r="J328" s="3" t="e">
        <f>STDEV(D328:H328)</f>
        <v>#DIV/0!</v>
      </c>
      <c r="K328" s="16" t="s">
        <v>23</v>
      </c>
      <c r="L328" s="16" t="s">
        <v>23</v>
      </c>
      <c r="M328" s="16" t="s">
        <v>23</v>
      </c>
      <c r="N328" s="16" t="s">
        <v>23</v>
      </c>
      <c r="O328" s="16" t="s">
        <v>23</v>
      </c>
      <c r="P328" s="3" t="e">
        <f t="shared" ref="P328:P330" si="888">AVERAGE(K328:O328)</f>
        <v>#DIV/0!</v>
      </c>
      <c r="Q328" s="3" t="e">
        <f>STDEV(K328:O328)</f>
        <v>#DIV/0!</v>
      </c>
      <c r="R328" s="16" t="s">
        <v>23</v>
      </c>
      <c r="S328" s="16" t="s">
        <v>23</v>
      </c>
      <c r="T328" s="16" t="s">
        <v>23</v>
      </c>
      <c r="U328" s="16" t="s">
        <v>23</v>
      </c>
      <c r="V328" s="16" t="s">
        <v>23</v>
      </c>
      <c r="W328" s="3" t="e">
        <f t="shared" ref="W328:W330" si="889">AVERAGE(R328:V328)</f>
        <v>#DIV/0!</v>
      </c>
      <c r="X328" s="3" t="e">
        <f>STDEV(R328:V328)</f>
        <v>#DIV/0!</v>
      </c>
      <c r="Y328" s="16">
        <v>63</v>
      </c>
      <c r="Z328" s="16">
        <v>52</v>
      </c>
      <c r="AA328" s="16">
        <v>61</v>
      </c>
      <c r="AB328" s="16">
        <v>70</v>
      </c>
      <c r="AC328" s="16">
        <v>61</v>
      </c>
      <c r="AD328" s="3">
        <f t="shared" ref="AD328:AD330" si="890">AVERAGE(Y328:AC328)</f>
        <v>61.4</v>
      </c>
      <c r="AE328" s="3">
        <f>STDEV(Y328:AC328)</f>
        <v>6.4265076052238514</v>
      </c>
      <c r="AF328" s="16">
        <v>7</v>
      </c>
      <c r="AG328" s="16">
        <v>7</v>
      </c>
      <c r="AH328" s="16">
        <v>11</v>
      </c>
      <c r="AI328" s="16">
        <v>8</v>
      </c>
      <c r="AJ328" s="16">
        <v>10</v>
      </c>
      <c r="AK328" s="3">
        <f t="shared" ref="AK328:AK330" si="891">AVERAGE(AF328:AJ328)</f>
        <v>8.6</v>
      </c>
      <c r="AL328" s="3">
        <f>STDEV(AF328:AJ328)</f>
        <v>1.8165902124584943</v>
      </c>
      <c r="AM328" s="16">
        <v>0</v>
      </c>
      <c r="AN328" s="16">
        <v>1</v>
      </c>
      <c r="AO328" s="16">
        <v>1</v>
      </c>
      <c r="AP328" s="16">
        <v>1</v>
      </c>
      <c r="AQ328" s="16">
        <v>0</v>
      </c>
      <c r="AR328" s="3">
        <f t="shared" ref="AR328:AR330" si="892">AVERAGE(AM328:AQ328)</f>
        <v>0.6</v>
      </c>
      <c r="AS328" s="3">
        <f>STDEV(AM328:AQ328)</f>
        <v>0.54772255750516607</v>
      </c>
      <c r="AT328" s="16">
        <v>0</v>
      </c>
      <c r="AU328" s="16">
        <v>0</v>
      </c>
      <c r="AV328" s="16">
        <v>0</v>
      </c>
      <c r="AW328" s="16">
        <v>1</v>
      </c>
      <c r="AX328" s="16">
        <v>0</v>
      </c>
      <c r="AY328" s="3">
        <f t="shared" ref="AY328:AY330" si="893">AVERAGE(AT328:AX328)</f>
        <v>0.2</v>
      </c>
      <c r="AZ328" s="3">
        <f>STDEV(AT328:AX328)</f>
        <v>0.44721359549995793</v>
      </c>
      <c r="BA328" s="16">
        <v>0</v>
      </c>
      <c r="BB328" s="16">
        <v>0</v>
      </c>
      <c r="BC328" s="16">
        <v>0</v>
      </c>
      <c r="BD328" s="16">
        <v>0</v>
      </c>
      <c r="BE328" s="16">
        <v>0</v>
      </c>
      <c r="BF328" s="3">
        <f t="shared" ref="BF328:BF330" si="894">AVERAGE(BA328:BE328)</f>
        <v>0</v>
      </c>
      <c r="BG328" s="3">
        <f>STDEV(BA328:BE328)</f>
        <v>0</v>
      </c>
    </row>
    <row r="329" spans="1:59" x14ac:dyDescent="0.35">
      <c r="A329" s="21" t="s">
        <v>15</v>
      </c>
      <c r="B329" s="22">
        <v>2</v>
      </c>
      <c r="D329" s="16" t="s">
        <v>23</v>
      </c>
      <c r="E329" s="16" t="s">
        <v>23</v>
      </c>
      <c r="F329" s="16" t="s">
        <v>23</v>
      </c>
      <c r="G329" s="16" t="s">
        <v>23</v>
      </c>
      <c r="H329" s="16" t="s">
        <v>23</v>
      </c>
      <c r="I329" s="3" t="e">
        <f t="shared" si="887"/>
        <v>#DIV/0!</v>
      </c>
      <c r="J329" s="3" t="e">
        <f t="shared" ref="J329:J330" si="895">STDEV(D329:H329)</f>
        <v>#DIV/0!</v>
      </c>
      <c r="K329" s="16" t="s">
        <v>23</v>
      </c>
      <c r="L329" s="16" t="s">
        <v>23</v>
      </c>
      <c r="M329" s="16" t="s">
        <v>23</v>
      </c>
      <c r="N329" s="16" t="s">
        <v>23</v>
      </c>
      <c r="O329" s="16" t="s">
        <v>23</v>
      </c>
      <c r="P329" s="3" t="e">
        <f t="shared" si="888"/>
        <v>#DIV/0!</v>
      </c>
      <c r="Q329" s="3" t="e">
        <f t="shared" ref="Q329:Q330" si="896">STDEV(K329:O329)</f>
        <v>#DIV/0!</v>
      </c>
      <c r="R329" s="16" t="s">
        <v>23</v>
      </c>
      <c r="S329" s="16" t="s">
        <v>23</v>
      </c>
      <c r="T329" s="16" t="s">
        <v>23</v>
      </c>
      <c r="U329" s="16" t="s">
        <v>23</v>
      </c>
      <c r="V329" s="16" t="s">
        <v>23</v>
      </c>
      <c r="W329" s="3" t="e">
        <f t="shared" si="889"/>
        <v>#DIV/0!</v>
      </c>
      <c r="X329" s="3" t="e">
        <f t="shared" ref="X329:X330" si="897">STDEV(R329:V329)</f>
        <v>#DIV/0!</v>
      </c>
      <c r="Y329" s="16">
        <v>51</v>
      </c>
      <c r="Z329" s="16">
        <v>52</v>
      </c>
      <c r="AA329" s="16">
        <v>63</v>
      </c>
      <c r="AB329" s="16">
        <v>61</v>
      </c>
      <c r="AC329" s="16">
        <v>47</v>
      </c>
      <c r="AD329" s="3">
        <f t="shared" si="890"/>
        <v>54.8</v>
      </c>
      <c r="AE329" s="3">
        <f t="shared" ref="AE329:AE330" si="898">STDEV(Y329:AC329)</f>
        <v>6.8702256149270537</v>
      </c>
      <c r="AF329" s="16">
        <v>4</v>
      </c>
      <c r="AG329" s="16">
        <v>6</v>
      </c>
      <c r="AH329" s="16">
        <v>8</v>
      </c>
      <c r="AI329" s="16">
        <v>5</v>
      </c>
      <c r="AJ329" s="16">
        <v>3</v>
      </c>
      <c r="AK329" s="3">
        <f t="shared" si="891"/>
        <v>5.2</v>
      </c>
      <c r="AL329" s="3">
        <f t="shared" ref="AL329:AL330" si="899">STDEV(AF329:AJ329)</f>
        <v>1.9235384061671352</v>
      </c>
      <c r="AM329" s="16">
        <v>1</v>
      </c>
      <c r="AN329" s="16">
        <v>0</v>
      </c>
      <c r="AO329" s="16">
        <v>0</v>
      </c>
      <c r="AP329" s="16">
        <v>0</v>
      </c>
      <c r="AQ329" s="16">
        <v>0</v>
      </c>
      <c r="AR329" s="3">
        <f t="shared" si="892"/>
        <v>0.2</v>
      </c>
      <c r="AS329" s="3">
        <f t="shared" ref="AS329:AS330" si="900">STDEV(AM329:AQ329)</f>
        <v>0.44721359549995793</v>
      </c>
      <c r="AT329" s="16">
        <v>0</v>
      </c>
      <c r="AU329" s="16">
        <v>0</v>
      </c>
      <c r="AV329" s="16">
        <v>0</v>
      </c>
      <c r="AW329" s="16">
        <v>0</v>
      </c>
      <c r="AX329" s="16">
        <v>1</v>
      </c>
      <c r="AY329" s="3">
        <f t="shared" si="893"/>
        <v>0.2</v>
      </c>
      <c r="AZ329" s="3">
        <f t="shared" ref="AZ329:AZ330" si="901">STDEV(AT329:AX329)</f>
        <v>0.44721359549995793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3">
        <f t="shared" si="894"/>
        <v>0</v>
      </c>
      <c r="BG329" s="3">
        <f t="shared" ref="BG329:BG330" si="902">STDEV(BA329:BE329)</f>
        <v>0</v>
      </c>
    </row>
    <row r="330" spans="1:59" x14ac:dyDescent="0.35">
      <c r="B330" s="22">
        <v>3</v>
      </c>
      <c r="D330" s="16" t="s">
        <v>23</v>
      </c>
      <c r="E330" s="16" t="s">
        <v>23</v>
      </c>
      <c r="F330" s="16" t="s">
        <v>23</v>
      </c>
      <c r="G330" s="16" t="s">
        <v>23</v>
      </c>
      <c r="H330" s="16" t="s">
        <v>23</v>
      </c>
      <c r="I330" s="3" t="e">
        <f t="shared" si="887"/>
        <v>#DIV/0!</v>
      </c>
      <c r="J330" s="3" t="e">
        <f t="shared" si="895"/>
        <v>#DIV/0!</v>
      </c>
      <c r="K330" s="16" t="s">
        <v>23</v>
      </c>
      <c r="L330" s="16" t="s">
        <v>23</v>
      </c>
      <c r="M330" s="16" t="s">
        <v>23</v>
      </c>
      <c r="N330" s="16" t="s">
        <v>23</v>
      </c>
      <c r="O330" s="16" t="s">
        <v>23</v>
      </c>
      <c r="P330" s="3" t="e">
        <f t="shared" si="888"/>
        <v>#DIV/0!</v>
      </c>
      <c r="Q330" s="3" t="e">
        <f t="shared" si="896"/>
        <v>#DIV/0!</v>
      </c>
      <c r="R330" s="16" t="s">
        <v>23</v>
      </c>
      <c r="S330" s="16" t="s">
        <v>23</v>
      </c>
      <c r="T330" s="16" t="s">
        <v>23</v>
      </c>
      <c r="U330" s="16" t="s">
        <v>23</v>
      </c>
      <c r="V330" s="16" t="s">
        <v>23</v>
      </c>
      <c r="W330" s="3" t="e">
        <f t="shared" si="889"/>
        <v>#DIV/0!</v>
      </c>
      <c r="X330" s="3" t="e">
        <f t="shared" si="897"/>
        <v>#DIV/0!</v>
      </c>
      <c r="Y330" s="16">
        <v>64</v>
      </c>
      <c r="Z330" s="16">
        <v>57</v>
      </c>
      <c r="AA330" s="16">
        <v>65</v>
      </c>
      <c r="AB330" s="16">
        <v>70</v>
      </c>
      <c r="AC330" s="16">
        <v>48</v>
      </c>
      <c r="AD330" s="3">
        <f t="shared" si="890"/>
        <v>60.8</v>
      </c>
      <c r="AE330" s="3">
        <f t="shared" si="898"/>
        <v>8.5264294989168725</v>
      </c>
      <c r="AF330" s="16">
        <v>8</v>
      </c>
      <c r="AG330" s="16">
        <v>13</v>
      </c>
      <c r="AH330" s="16">
        <v>17</v>
      </c>
      <c r="AI330" s="16">
        <v>10</v>
      </c>
      <c r="AJ330" s="16">
        <v>10</v>
      </c>
      <c r="AK330" s="3">
        <f t="shared" si="891"/>
        <v>11.6</v>
      </c>
      <c r="AL330" s="3">
        <f t="shared" si="899"/>
        <v>3.5071355833500379</v>
      </c>
      <c r="AM330" s="16">
        <v>0</v>
      </c>
      <c r="AN330" s="16">
        <v>2</v>
      </c>
      <c r="AO330" s="16">
        <v>0</v>
      </c>
      <c r="AP330" s="16">
        <v>0</v>
      </c>
      <c r="AQ330" s="16">
        <v>2</v>
      </c>
      <c r="AR330" s="3">
        <f t="shared" si="892"/>
        <v>0.8</v>
      </c>
      <c r="AS330" s="3">
        <f t="shared" si="900"/>
        <v>1.0954451150103321</v>
      </c>
      <c r="AT330" s="16">
        <v>0</v>
      </c>
      <c r="AU330" s="16">
        <v>0</v>
      </c>
      <c r="AV330" s="16">
        <v>0</v>
      </c>
      <c r="AW330" s="16">
        <v>1</v>
      </c>
      <c r="AX330" s="16">
        <v>1</v>
      </c>
      <c r="AY330" s="3">
        <f t="shared" si="893"/>
        <v>0.4</v>
      </c>
      <c r="AZ330" s="3">
        <f t="shared" si="901"/>
        <v>0.54772255750516607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3">
        <f t="shared" si="894"/>
        <v>0</v>
      </c>
      <c r="BG330" s="3">
        <f t="shared" si="902"/>
        <v>0</v>
      </c>
    </row>
    <row r="331" spans="1:59" x14ac:dyDescent="0.35">
      <c r="A331" s="24" t="s">
        <v>25</v>
      </c>
      <c r="D331" s="16"/>
      <c r="E331" s="16"/>
      <c r="F331" s="16"/>
      <c r="G331" s="16"/>
      <c r="H331" s="16"/>
      <c r="I331" s="28" t="e">
        <f>AVERAGE(I328:I330)</f>
        <v>#DIV/0!</v>
      </c>
      <c r="J331" s="28"/>
      <c r="K331" s="16"/>
      <c r="L331" s="16"/>
      <c r="M331" s="16"/>
      <c r="N331" s="16"/>
      <c r="O331" s="16"/>
      <c r="P331" s="28" t="e">
        <f>AVERAGE(P328:P330)</f>
        <v>#DIV/0!</v>
      </c>
      <c r="Q331" s="28"/>
      <c r="R331" s="16"/>
      <c r="S331" s="16"/>
      <c r="T331" s="16"/>
      <c r="U331" s="16"/>
      <c r="V331" s="16"/>
      <c r="W331" s="28" t="e">
        <f>AVERAGE(W328:W330)</f>
        <v>#DIV/0!</v>
      </c>
      <c r="X331" s="28"/>
      <c r="Y331" s="16"/>
      <c r="Z331" s="16"/>
      <c r="AA331" s="16"/>
      <c r="AB331" s="16"/>
      <c r="AC331" s="16"/>
      <c r="AD331" s="28">
        <f>AVERAGE(AD328:AD330)</f>
        <v>59</v>
      </c>
      <c r="AE331" s="28"/>
      <c r="AF331" s="16"/>
      <c r="AG331" s="16"/>
      <c r="AH331" s="16"/>
      <c r="AI331" s="16"/>
      <c r="AJ331" s="16"/>
      <c r="AK331" s="28">
        <f>AVERAGE(AK328:AK330)</f>
        <v>8.4666666666666668</v>
      </c>
      <c r="AL331" s="28"/>
      <c r="AM331" s="16"/>
      <c r="AN331" s="16"/>
      <c r="AO331" s="16"/>
      <c r="AP331" s="16"/>
      <c r="AQ331" s="16"/>
      <c r="AR331" s="28">
        <f>AVERAGE(AR328:AR330)</f>
        <v>0.53333333333333333</v>
      </c>
      <c r="AS331" s="28"/>
      <c r="AT331" s="16"/>
      <c r="AU331" s="16"/>
      <c r="AV331" s="16"/>
      <c r="AW331" s="16"/>
      <c r="AX331" s="16"/>
      <c r="AY331" s="28">
        <f>AVERAGE(AY328:AY330)</f>
        <v>0.26666666666666666</v>
      </c>
      <c r="AZ331" s="28"/>
      <c r="BA331" s="16"/>
      <c r="BB331" s="16"/>
      <c r="BC331" s="16"/>
      <c r="BD331" s="16"/>
      <c r="BE331" s="16"/>
      <c r="BF331" s="28">
        <f>AVERAGE(BF328:BF330)</f>
        <v>0</v>
      </c>
      <c r="BG331" s="28"/>
    </row>
    <row r="332" spans="1:59" x14ac:dyDescent="0.35">
      <c r="A332" s="24" t="s">
        <v>26</v>
      </c>
      <c r="D332" s="16"/>
      <c r="E332" s="16"/>
      <c r="F332" s="16"/>
      <c r="G332" s="16"/>
      <c r="H332" s="16"/>
      <c r="I332" s="28" t="e">
        <f>1/3*(SUM(J328:J330))</f>
        <v>#DIV/0!</v>
      </c>
      <c r="J332" s="28"/>
      <c r="K332" s="16"/>
      <c r="L332" s="16"/>
      <c r="M332" s="16"/>
      <c r="N332" s="16"/>
      <c r="O332" s="16"/>
      <c r="P332" s="28" t="e">
        <f>SUM(Q328:Q330)</f>
        <v>#DIV/0!</v>
      </c>
      <c r="Q332" s="28"/>
      <c r="R332" s="16"/>
      <c r="S332" s="16"/>
      <c r="T332" s="16"/>
      <c r="U332" s="16"/>
      <c r="V332" s="16"/>
      <c r="W332" s="28" t="e">
        <f>SUM(X328:X330)</f>
        <v>#DIV/0!</v>
      </c>
      <c r="X332" s="28"/>
      <c r="Y332" s="16"/>
      <c r="Z332" s="16"/>
      <c r="AA332" s="16"/>
      <c r="AB332" s="16"/>
      <c r="AC332" s="16"/>
      <c r="AD332" s="28">
        <f>SUM(AE328:AE330)</f>
        <v>21.823162719067778</v>
      </c>
      <c r="AE332" s="28"/>
      <c r="AF332" s="16"/>
      <c r="AG332" s="16"/>
      <c r="AH332" s="16"/>
      <c r="AI332" s="16"/>
      <c r="AJ332" s="16"/>
      <c r="AK332" s="28">
        <f>SUM(AL328:AL330)</f>
        <v>7.2472642019756677</v>
      </c>
      <c r="AL332" s="28"/>
      <c r="AM332" s="16"/>
      <c r="AN332" s="16"/>
      <c r="AO332" s="16"/>
      <c r="AP332" s="16"/>
      <c r="AQ332" s="16"/>
      <c r="AR332" s="28">
        <f>SUM(AS328:AS329)</f>
        <v>0.99493615300512395</v>
      </c>
      <c r="AS332" s="28"/>
      <c r="AT332" s="16"/>
      <c r="AU332" s="16"/>
      <c r="AV332" s="16"/>
      <c r="AW332" s="16"/>
      <c r="AX332" s="16"/>
      <c r="AY332" s="28">
        <f>SUM(AZ328:AZ329)</f>
        <v>0.89442719099991586</v>
      </c>
      <c r="AZ332" s="28"/>
      <c r="BA332" s="16"/>
      <c r="BB332" s="16"/>
      <c r="BC332" s="16"/>
      <c r="BD332" s="16"/>
      <c r="BE332" s="16"/>
      <c r="BF332" s="28">
        <f>SUM(BG328:BG330)</f>
        <v>0</v>
      </c>
      <c r="BG332" s="28"/>
    </row>
    <row r="333" spans="1:59" x14ac:dyDescent="0.35">
      <c r="A333" s="21" t="s">
        <v>16</v>
      </c>
      <c r="B333" s="22">
        <v>1</v>
      </c>
      <c r="D333" s="16" t="s">
        <v>23</v>
      </c>
      <c r="E333" s="16" t="s">
        <v>23</v>
      </c>
      <c r="F333" s="16" t="s">
        <v>23</v>
      </c>
      <c r="G333" s="16" t="s">
        <v>23</v>
      </c>
      <c r="H333" s="16" t="s">
        <v>23</v>
      </c>
      <c r="I333" s="3" t="e">
        <f t="shared" ref="I333:I335" si="903">AVERAGE(D333:H333)</f>
        <v>#DIV/0!</v>
      </c>
      <c r="J333" s="3" t="e">
        <f>STDEV(D333:H333)</f>
        <v>#DIV/0!</v>
      </c>
      <c r="K333" s="16" t="s">
        <v>23</v>
      </c>
      <c r="L333" s="16" t="s">
        <v>23</v>
      </c>
      <c r="M333" s="16" t="s">
        <v>23</v>
      </c>
      <c r="N333" s="16" t="s">
        <v>23</v>
      </c>
      <c r="O333" s="16" t="s">
        <v>23</v>
      </c>
      <c r="P333" s="3" t="e">
        <f t="shared" ref="P333:P335" si="904">AVERAGE(K333:O333)</f>
        <v>#DIV/0!</v>
      </c>
      <c r="Q333" s="3" t="e">
        <f>STDEV(K333:O333)</f>
        <v>#DIV/0!</v>
      </c>
      <c r="R333" s="16" t="s">
        <v>23</v>
      </c>
      <c r="S333" s="16" t="s">
        <v>23</v>
      </c>
      <c r="T333" s="16" t="s">
        <v>23</v>
      </c>
      <c r="U333" s="16" t="s">
        <v>23</v>
      </c>
      <c r="V333" s="16" t="s">
        <v>23</v>
      </c>
      <c r="W333" s="3" t="e">
        <f t="shared" ref="W333:W335" si="905">AVERAGE(R333:V333)</f>
        <v>#DIV/0!</v>
      </c>
      <c r="X333" s="3" t="e">
        <f>STDEV(R333:V333)</f>
        <v>#DIV/0!</v>
      </c>
      <c r="Y333" s="16">
        <v>97</v>
      </c>
      <c r="Z333" s="16">
        <v>140</v>
      </c>
      <c r="AA333" s="16">
        <v>32</v>
      </c>
      <c r="AB333" s="16">
        <v>47</v>
      </c>
      <c r="AC333" s="16">
        <v>89</v>
      </c>
      <c r="AD333" s="3">
        <f t="shared" ref="AD333:AD335" si="906">AVERAGE(Y333:AC333)</f>
        <v>81</v>
      </c>
      <c r="AE333" s="3">
        <f>STDEV(Y333:AC333)</f>
        <v>42.889392628014683</v>
      </c>
      <c r="AF333" s="16">
        <v>4</v>
      </c>
      <c r="AG333" s="16">
        <v>3</v>
      </c>
      <c r="AH333" s="16">
        <v>7</v>
      </c>
      <c r="AI333" s="16">
        <v>4</v>
      </c>
      <c r="AJ333" s="16">
        <v>7</v>
      </c>
      <c r="AK333" s="3">
        <f t="shared" ref="AK333:AK335" si="907">AVERAGE(AF333:AJ333)</f>
        <v>5</v>
      </c>
      <c r="AL333" s="3">
        <f>STDEV(AF333:AJ333)</f>
        <v>1.8708286933869707</v>
      </c>
      <c r="AM333" s="16">
        <v>0</v>
      </c>
      <c r="AN333" s="16">
        <v>0</v>
      </c>
      <c r="AO333" s="16">
        <v>1</v>
      </c>
      <c r="AP333" s="16">
        <v>1</v>
      </c>
      <c r="AQ333" s="16">
        <v>0</v>
      </c>
      <c r="AR333" s="3">
        <f t="shared" ref="AR333:AR335" si="908">AVERAGE(AM333:AQ333)</f>
        <v>0.4</v>
      </c>
      <c r="AS333" s="3">
        <f>STDEV(AM333:AQ333)</f>
        <v>0.54772255750516607</v>
      </c>
      <c r="AT333" s="16">
        <v>0</v>
      </c>
      <c r="AU333" s="16">
        <v>0</v>
      </c>
      <c r="AV333" s="16">
        <v>0</v>
      </c>
      <c r="AW333" s="16">
        <v>0</v>
      </c>
      <c r="AX333" s="16">
        <v>0</v>
      </c>
      <c r="AY333" s="3">
        <f t="shared" ref="AY333:AY335" si="909">AVERAGE(AT333:AX333)</f>
        <v>0</v>
      </c>
      <c r="AZ333" s="3">
        <f>STDEV(AT333:AX333)</f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3">
        <f t="shared" ref="BF333:BF335" si="910">AVERAGE(BA333:BE333)</f>
        <v>0</v>
      </c>
      <c r="BG333" s="3">
        <f>STDEV(BA333:BE333)</f>
        <v>0</v>
      </c>
    </row>
    <row r="334" spans="1:59" x14ac:dyDescent="0.35">
      <c r="B334" s="22">
        <v>2</v>
      </c>
      <c r="D334" s="16" t="s">
        <v>23</v>
      </c>
      <c r="E334" s="16" t="s">
        <v>23</v>
      </c>
      <c r="F334" s="16" t="s">
        <v>23</v>
      </c>
      <c r="G334" s="16" t="s">
        <v>23</v>
      </c>
      <c r="H334" s="16" t="s">
        <v>23</v>
      </c>
      <c r="I334" s="3" t="e">
        <f t="shared" si="903"/>
        <v>#DIV/0!</v>
      </c>
      <c r="J334" s="3" t="e">
        <f t="shared" ref="J334:J335" si="911">STDEV(D334:H334)</f>
        <v>#DIV/0!</v>
      </c>
      <c r="K334" s="16" t="s">
        <v>23</v>
      </c>
      <c r="L334" s="16" t="s">
        <v>23</v>
      </c>
      <c r="M334" s="16" t="s">
        <v>23</v>
      </c>
      <c r="N334" s="16" t="s">
        <v>23</v>
      </c>
      <c r="O334" s="16" t="s">
        <v>23</v>
      </c>
      <c r="P334" s="3" t="e">
        <f t="shared" si="904"/>
        <v>#DIV/0!</v>
      </c>
      <c r="Q334" s="3" t="e">
        <f t="shared" ref="Q334:Q335" si="912">STDEV(K334:O334)</f>
        <v>#DIV/0!</v>
      </c>
      <c r="R334" s="16" t="s">
        <v>23</v>
      </c>
      <c r="S334" s="16" t="s">
        <v>23</v>
      </c>
      <c r="T334" s="16" t="s">
        <v>23</v>
      </c>
      <c r="U334" s="16" t="s">
        <v>23</v>
      </c>
      <c r="V334" s="16" t="s">
        <v>23</v>
      </c>
      <c r="W334" s="3" t="e">
        <f t="shared" si="905"/>
        <v>#DIV/0!</v>
      </c>
      <c r="X334" s="3" t="e">
        <f t="shared" ref="X334:X335" si="913">STDEV(R334:V334)</f>
        <v>#DIV/0!</v>
      </c>
      <c r="Y334" s="16">
        <v>57</v>
      </c>
      <c r="Z334" s="16">
        <v>54</v>
      </c>
      <c r="AA334" s="16">
        <v>50</v>
      </c>
      <c r="AB334" s="16">
        <v>41</v>
      </c>
      <c r="AC334" s="16">
        <v>54</v>
      </c>
      <c r="AD334" s="3">
        <f t="shared" si="906"/>
        <v>51.2</v>
      </c>
      <c r="AE334" s="3">
        <f t="shared" ref="AE334:AE335" si="914">STDEV(Y334:AC334)</f>
        <v>6.220932405998302</v>
      </c>
      <c r="AF334" s="16">
        <v>5</v>
      </c>
      <c r="AG334" s="16">
        <v>1</v>
      </c>
      <c r="AH334" s="16">
        <v>2</v>
      </c>
      <c r="AI334" s="16">
        <v>1</v>
      </c>
      <c r="AJ334" s="16">
        <v>3</v>
      </c>
      <c r="AK334" s="3">
        <f t="shared" si="907"/>
        <v>2.4</v>
      </c>
      <c r="AL334" s="3">
        <f t="shared" ref="AL334:AL335" si="915">STDEV(AF334:AJ334)</f>
        <v>1.6733200530681511</v>
      </c>
      <c r="AM334" s="16">
        <v>1</v>
      </c>
      <c r="AN334" s="16">
        <v>0</v>
      </c>
      <c r="AO334" s="16">
        <v>0</v>
      </c>
      <c r="AP334" s="16">
        <v>0</v>
      </c>
      <c r="AQ334" s="16">
        <v>0</v>
      </c>
      <c r="AR334" s="3">
        <f t="shared" si="908"/>
        <v>0.2</v>
      </c>
      <c r="AS334" s="3">
        <f t="shared" ref="AS334:AS335" si="916">STDEV(AM334:AQ334)</f>
        <v>0.44721359549995793</v>
      </c>
      <c r="AT334" s="16">
        <v>0</v>
      </c>
      <c r="AU334" s="16">
        <v>0</v>
      </c>
      <c r="AV334" s="16">
        <v>0</v>
      </c>
      <c r="AW334" s="16">
        <v>0</v>
      </c>
      <c r="AX334" s="16">
        <v>0</v>
      </c>
      <c r="AY334" s="3">
        <f t="shared" si="909"/>
        <v>0</v>
      </c>
      <c r="AZ334" s="3">
        <f t="shared" ref="AZ334:AZ335" si="917">STDEV(AT334:AX334)</f>
        <v>0</v>
      </c>
      <c r="BA334" s="16">
        <v>0</v>
      </c>
      <c r="BB334" s="16">
        <v>0</v>
      </c>
      <c r="BC334" s="16">
        <v>0</v>
      </c>
      <c r="BD334" s="16">
        <v>0</v>
      </c>
      <c r="BE334" s="16">
        <v>0</v>
      </c>
      <c r="BF334" s="3">
        <f t="shared" si="910"/>
        <v>0</v>
      </c>
      <c r="BG334" s="3">
        <f t="shared" ref="BG334:BG335" si="918">STDEV(BA334:BE334)</f>
        <v>0</v>
      </c>
    </row>
    <row r="335" spans="1:59" x14ac:dyDescent="0.35">
      <c r="B335" s="22">
        <v>3</v>
      </c>
      <c r="D335" s="16" t="s">
        <v>23</v>
      </c>
      <c r="E335" s="16" t="s">
        <v>23</v>
      </c>
      <c r="F335" s="16" t="s">
        <v>23</v>
      </c>
      <c r="G335" s="16" t="s">
        <v>23</v>
      </c>
      <c r="H335" s="16" t="s">
        <v>23</v>
      </c>
      <c r="I335" s="3" t="e">
        <f t="shared" si="903"/>
        <v>#DIV/0!</v>
      </c>
      <c r="J335" s="3" t="e">
        <f t="shared" si="911"/>
        <v>#DIV/0!</v>
      </c>
      <c r="K335" s="16" t="s">
        <v>23</v>
      </c>
      <c r="L335" s="16" t="s">
        <v>23</v>
      </c>
      <c r="M335" s="16" t="s">
        <v>23</v>
      </c>
      <c r="N335" s="16" t="s">
        <v>23</v>
      </c>
      <c r="O335" s="16" t="s">
        <v>23</v>
      </c>
      <c r="P335" s="3" t="e">
        <f t="shared" si="904"/>
        <v>#DIV/0!</v>
      </c>
      <c r="Q335" s="3" t="e">
        <f t="shared" si="912"/>
        <v>#DIV/0!</v>
      </c>
      <c r="R335" s="16" t="s">
        <v>23</v>
      </c>
      <c r="S335" s="16" t="s">
        <v>23</v>
      </c>
      <c r="T335" s="16" t="s">
        <v>23</v>
      </c>
      <c r="U335" s="16" t="s">
        <v>23</v>
      </c>
      <c r="V335" s="16" t="s">
        <v>23</v>
      </c>
      <c r="W335" s="3" t="e">
        <f t="shared" si="905"/>
        <v>#DIV/0!</v>
      </c>
      <c r="X335" s="3" t="e">
        <f t="shared" si="913"/>
        <v>#DIV/0!</v>
      </c>
      <c r="Y335" s="16">
        <v>97</v>
      </c>
      <c r="Z335" s="16">
        <v>89</v>
      </c>
      <c r="AA335" s="16">
        <v>107</v>
      </c>
      <c r="AB335" s="16">
        <v>86</v>
      </c>
      <c r="AC335" s="16">
        <v>91</v>
      </c>
      <c r="AD335" s="3">
        <f t="shared" si="906"/>
        <v>94</v>
      </c>
      <c r="AE335" s="3">
        <f t="shared" si="914"/>
        <v>8.3066238629180749</v>
      </c>
      <c r="AF335" s="16">
        <v>20</v>
      </c>
      <c r="AG335" s="16">
        <v>25</v>
      </c>
      <c r="AH335" s="16">
        <v>13</v>
      </c>
      <c r="AI335" s="16">
        <v>14</v>
      </c>
      <c r="AJ335" s="16">
        <v>13</v>
      </c>
      <c r="AK335" s="3">
        <f t="shared" si="907"/>
        <v>17</v>
      </c>
      <c r="AL335" s="3">
        <f t="shared" si="915"/>
        <v>5.3385391260156556</v>
      </c>
      <c r="AM335" s="16">
        <v>4</v>
      </c>
      <c r="AN335" s="16">
        <v>1</v>
      </c>
      <c r="AO335" s="16">
        <v>3</v>
      </c>
      <c r="AP335" s="16">
        <v>2</v>
      </c>
      <c r="AQ335" s="16">
        <v>1</v>
      </c>
      <c r="AR335" s="3">
        <f t="shared" si="908"/>
        <v>2.2000000000000002</v>
      </c>
      <c r="AS335" s="3">
        <f t="shared" si="916"/>
        <v>1.3038404810405297</v>
      </c>
      <c r="AT335" s="16">
        <v>0</v>
      </c>
      <c r="AU335" s="16">
        <v>0</v>
      </c>
      <c r="AV335" s="16">
        <v>0</v>
      </c>
      <c r="AW335" s="16">
        <v>1</v>
      </c>
      <c r="AX335" s="16">
        <v>1</v>
      </c>
      <c r="AY335" s="3">
        <f t="shared" si="909"/>
        <v>0.4</v>
      </c>
      <c r="AZ335" s="3">
        <f t="shared" si="917"/>
        <v>0.54772255750516607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3">
        <f t="shared" si="910"/>
        <v>0</v>
      </c>
      <c r="BG335" s="3">
        <f t="shared" si="918"/>
        <v>0</v>
      </c>
    </row>
    <row r="336" spans="1:59" x14ac:dyDescent="0.35">
      <c r="A336" s="24" t="s">
        <v>25</v>
      </c>
      <c r="D336" s="16"/>
      <c r="E336" s="16"/>
      <c r="F336" s="16"/>
      <c r="G336" s="16"/>
      <c r="H336" s="16"/>
      <c r="I336" s="28" t="e">
        <f>AVERAGE(I333:I335)</f>
        <v>#DIV/0!</v>
      </c>
      <c r="J336" s="28"/>
      <c r="K336" s="16"/>
      <c r="L336" s="16"/>
      <c r="M336" s="16"/>
      <c r="N336" s="16"/>
      <c r="O336" s="16"/>
      <c r="P336" s="28" t="e">
        <f>AVERAGE(P333:P335)</f>
        <v>#DIV/0!</v>
      </c>
      <c r="Q336" s="28"/>
      <c r="R336" s="16"/>
      <c r="S336" s="16"/>
      <c r="T336" s="16"/>
      <c r="U336" s="16"/>
      <c r="V336" s="16"/>
      <c r="W336" s="28" t="e">
        <f>AVERAGE(W333:W335)</f>
        <v>#DIV/0!</v>
      </c>
      <c r="X336" s="28"/>
      <c r="Y336" s="16"/>
      <c r="Z336" s="16"/>
      <c r="AA336" s="16"/>
      <c r="AB336" s="16"/>
      <c r="AC336" s="16"/>
      <c r="AD336" s="28">
        <f>AVERAGE(AD333:AD335)</f>
        <v>75.399999999999991</v>
      </c>
      <c r="AE336" s="28"/>
      <c r="AF336" s="16"/>
      <c r="AG336" s="16"/>
      <c r="AH336" s="16"/>
      <c r="AI336" s="16"/>
      <c r="AJ336" s="16"/>
      <c r="AK336" s="28">
        <f>AVERAGE(AK333:AK335)</f>
        <v>8.1333333333333329</v>
      </c>
      <c r="AL336" s="28"/>
      <c r="AM336" s="16"/>
      <c r="AN336" s="16"/>
      <c r="AO336" s="16"/>
      <c r="AP336" s="16"/>
      <c r="AQ336" s="16"/>
      <c r="AR336" s="28">
        <f>AVERAGE(AR333:AR335)</f>
        <v>0.93333333333333346</v>
      </c>
      <c r="AS336" s="28"/>
      <c r="AT336" s="16"/>
      <c r="AU336" s="16"/>
      <c r="AV336" s="16"/>
      <c r="AW336" s="16"/>
      <c r="AX336" s="16"/>
      <c r="AY336" s="28">
        <f>AVERAGE(AY333:AY335)</f>
        <v>0.13333333333333333</v>
      </c>
      <c r="AZ336" s="28"/>
      <c r="BA336" s="16"/>
      <c r="BB336" s="16"/>
      <c r="BC336" s="16"/>
      <c r="BD336" s="16"/>
      <c r="BE336" s="16"/>
      <c r="BF336" s="28">
        <f>AVERAGE(BF333:BF335)</f>
        <v>0</v>
      </c>
      <c r="BG336" s="28"/>
    </row>
    <row r="337" spans="1:59" x14ac:dyDescent="0.35">
      <c r="A337" s="24" t="s">
        <v>26</v>
      </c>
      <c r="D337" s="16"/>
      <c r="E337" s="16"/>
      <c r="F337" s="16"/>
      <c r="G337" s="16"/>
      <c r="H337" s="16"/>
      <c r="I337" s="28" t="e">
        <f>1/3*(SUM(J333:J335))</f>
        <v>#DIV/0!</v>
      </c>
      <c r="J337" s="28"/>
      <c r="K337" s="16"/>
      <c r="L337" s="16"/>
      <c r="M337" s="16"/>
      <c r="N337" s="16"/>
      <c r="O337" s="16"/>
      <c r="P337" s="28" t="e">
        <f>SUM(Q333:Q335)</f>
        <v>#DIV/0!</v>
      </c>
      <c r="Q337" s="28"/>
      <c r="R337" s="16"/>
      <c r="S337" s="16"/>
      <c r="T337" s="16"/>
      <c r="U337" s="16"/>
      <c r="V337" s="16"/>
      <c r="W337" s="28" t="e">
        <f>SUM(X333:X335)</f>
        <v>#DIV/0!</v>
      </c>
      <c r="X337" s="28"/>
      <c r="Y337" s="16"/>
      <c r="Z337" s="16"/>
      <c r="AA337" s="16"/>
      <c r="AB337" s="16"/>
      <c r="AC337" s="16"/>
      <c r="AD337" s="28">
        <f>SUM(AE333:AE335)</f>
        <v>57.416948896931061</v>
      </c>
      <c r="AE337" s="28"/>
      <c r="AF337" s="16"/>
      <c r="AG337" s="16"/>
      <c r="AH337" s="16"/>
      <c r="AI337" s="16"/>
      <c r="AJ337" s="16"/>
      <c r="AK337" s="28">
        <f>SUM(AL333:AL335)</f>
        <v>8.8826878724707772</v>
      </c>
      <c r="AL337" s="28"/>
      <c r="AM337" s="16"/>
      <c r="AN337" s="16"/>
      <c r="AO337" s="16"/>
      <c r="AP337" s="16"/>
      <c r="AQ337" s="16"/>
      <c r="AR337" s="28">
        <f>SUM(AS333:AS334)</f>
        <v>0.99493615300512395</v>
      </c>
      <c r="AS337" s="28"/>
      <c r="AT337" s="16"/>
      <c r="AU337" s="16"/>
      <c r="AV337" s="16"/>
      <c r="AW337" s="16"/>
      <c r="AX337" s="16"/>
      <c r="AY337" s="28">
        <f>SUM(AZ333:AZ334)</f>
        <v>0</v>
      </c>
      <c r="AZ337" s="28"/>
      <c r="BA337" s="16"/>
      <c r="BB337" s="16"/>
      <c r="BC337" s="16"/>
      <c r="BD337" s="16"/>
      <c r="BE337" s="16"/>
      <c r="BF337" s="28">
        <f>SUM(BG333:BG335)</f>
        <v>0</v>
      </c>
      <c r="BG337" s="28"/>
    </row>
    <row r="338" spans="1:59" x14ac:dyDescent="0.35">
      <c r="A338" s="21" t="s">
        <v>13</v>
      </c>
      <c r="B338" s="22">
        <v>1</v>
      </c>
      <c r="D338" s="16" t="s">
        <v>23</v>
      </c>
      <c r="E338" s="16" t="s">
        <v>23</v>
      </c>
      <c r="F338" s="16" t="s">
        <v>23</v>
      </c>
      <c r="G338" s="16" t="s">
        <v>23</v>
      </c>
      <c r="H338" s="16" t="s">
        <v>23</v>
      </c>
      <c r="I338" s="3" t="e">
        <f t="shared" ref="I338:I340" si="919">AVERAGE(D338:H338)</f>
        <v>#DIV/0!</v>
      </c>
      <c r="J338" s="3" t="e">
        <f>STDEV(D338:H338)</f>
        <v>#DIV/0!</v>
      </c>
      <c r="K338" s="16" t="s">
        <v>23</v>
      </c>
      <c r="L338" s="16" t="s">
        <v>23</v>
      </c>
      <c r="M338" s="16" t="s">
        <v>23</v>
      </c>
      <c r="N338" s="16" t="s">
        <v>23</v>
      </c>
      <c r="O338" s="16" t="s">
        <v>23</v>
      </c>
      <c r="P338" s="3" t="e">
        <f t="shared" ref="P338:P340" si="920">AVERAGE(K338:O338)</f>
        <v>#DIV/0!</v>
      </c>
      <c r="Q338" s="3" t="e">
        <f>STDEV(K338:O338)</f>
        <v>#DIV/0!</v>
      </c>
      <c r="R338" s="16" t="s">
        <v>23</v>
      </c>
      <c r="S338" s="16" t="s">
        <v>23</v>
      </c>
      <c r="T338" s="16" t="s">
        <v>23</v>
      </c>
      <c r="U338" s="16" t="s">
        <v>23</v>
      </c>
      <c r="V338" s="16" t="s">
        <v>23</v>
      </c>
      <c r="W338" s="3" t="e">
        <f t="shared" ref="W338:W340" si="921">AVERAGE(R338:V338)</f>
        <v>#DIV/0!</v>
      </c>
      <c r="X338" s="3" t="e">
        <f>STDEV(R338:V338)</f>
        <v>#DIV/0!</v>
      </c>
      <c r="Y338" s="16">
        <v>24</v>
      </c>
      <c r="Z338" s="16">
        <v>32</v>
      </c>
      <c r="AA338" s="16">
        <v>24</v>
      </c>
      <c r="AB338" s="16">
        <v>34</v>
      </c>
      <c r="AC338" s="16">
        <v>28</v>
      </c>
      <c r="AD338" s="3">
        <f t="shared" ref="AD338:AD339" si="922">AVERAGE(Y338:AC338)</f>
        <v>28.4</v>
      </c>
      <c r="AE338" s="3">
        <f>STDEV(Y338:AC338)</f>
        <v>4.5607017003965469</v>
      </c>
      <c r="AF338" s="16">
        <v>2</v>
      </c>
      <c r="AG338" s="16">
        <v>1</v>
      </c>
      <c r="AH338" s="16">
        <v>1</v>
      </c>
      <c r="AI338" s="16">
        <v>1</v>
      </c>
      <c r="AJ338" s="16">
        <v>1</v>
      </c>
      <c r="AK338" s="3">
        <f t="shared" ref="AK338:AK339" si="923">AVERAGE(AF338:AJ338)</f>
        <v>1.2</v>
      </c>
      <c r="AL338" s="3">
        <f>STDEV(AF338:AJ338)</f>
        <v>0.44721359549995787</v>
      </c>
      <c r="AM338" s="16">
        <v>0</v>
      </c>
      <c r="AN338" s="16">
        <v>0</v>
      </c>
      <c r="AO338" s="16">
        <v>0</v>
      </c>
      <c r="AP338" s="16">
        <v>1</v>
      </c>
      <c r="AQ338" s="16">
        <v>0</v>
      </c>
      <c r="AR338" s="3">
        <f t="shared" ref="AR338:AR339" si="924">AVERAGE(AM338:AQ338)</f>
        <v>0.2</v>
      </c>
      <c r="AS338" s="3">
        <f>STDEV(AM338:AQ338)</f>
        <v>0.44721359549995793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3">
        <f t="shared" ref="AY338:AY339" si="925">AVERAGE(AT338:AX338)</f>
        <v>0</v>
      </c>
      <c r="AZ338" s="3">
        <f>STDEV(AT338:AX338)</f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3">
        <f t="shared" ref="BF338:BF339" si="926">AVERAGE(BA338:BE338)</f>
        <v>0</v>
      </c>
      <c r="BG338" s="3">
        <f>STDEV(BA338:BE338)</f>
        <v>0</v>
      </c>
    </row>
    <row r="339" spans="1:59" x14ac:dyDescent="0.35">
      <c r="A339" s="21" t="s">
        <v>15</v>
      </c>
      <c r="B339" s="22">
        <v>2</v>
      </c>
      <c r="D339" s="16" t="s">
        <v>23</v>
      </c>
      <c r="E339" s="16" t="s">
        <v>23</v>
      </c>
      <c r="F339" s="16" t="s">
        <v>23</v>
      </c>
      <c r="G339" s="16" t="s">
        <v>23</v>
      </c>
      <c r="H339" s="16" t="s">
        <v>23</v>
      </c>
      <c r="I339" s="3" t="e">
        <f t="shared" si="919"/>
        <v>#DIV/0!</v>
      </c>
      <c r="J339" s="3" t="e">
        <f t="shared" ref="J339:J340" si="927">STDEV(D339:H339)</f>
        <v>#DIV/0!</v>
      </c>
      <c r="K339" s="16" t="s">
        <v>23</v>
      </c>
      <c r="L339" s="16" t="s">
        <v>23</v>
      </c>
      <c r="M339" s="16" t="s">
        <v>23</v>
      </c>
      <c r="N339" s="16" t="s">
        <v>23</v>
      </c>
      <c r="O339" s="16" t="s">
        <v>23</v>
      </c>
      <c r="P339" s="3" t="e">
        <f t="shared" si="920"/>
        <v>#DIV/0!</v>
      </c>
      <c r="Q339" s="3" t="e">
        <f t="shared" ref="Q339:Q340" si="928">STDEV(K339:O339)</f>
        <v>#DIV/0!</v>
      </c>
      <c r="R339" s="16" t="s">
        <v>23</v>
      </c>
      <c r="S339" s="16" t="s">
        <v>23</v>
      </c>
      <c r="T339" s="16" t="s">
        <v>23</v>
      </c>
      <c r="U339" s="16" t="s">
        <v>23</v>
      </c>
      <c r="V339" s="16" t="s">
        <v>23</v>
      </c>
      <c r="W339" s="3" t="e">
        <f t="shared" si="921"/>
        <v>#DIV/0!</v>
      </c>
      <c r="X339" s="3" t="e">
        <f t="shared" ref="X339:X340" si="929">STDEV(R339:V339)</f>
        <v>#DIV/0!</v>
      </c>
      <c r="Y339" s="16">
        <v>24</v>
      </c>
      <c r="Z339" s="16">
        <v>26</v>
      </c>
      <c r="AA339" s="16">
        <v>16</v>
      </c>
      <c r="AB339" s="16">
        <v>18</v>
      </c>
      <c r="AC339" s="16">
        <v>24</v>
      </c>
      <c r="AD339" s="3">
        <f t="shared" si="922"/>
        <v>21.6</v>
      </c>
      <c r="AE339" s="3">
        <f t="shared" ref="AE339:AE340" si="930">STDEV(Y339:AC339)</f>
        <v>4.3358966777357546</v>
      </c>
      <c r="AF339" s="16">
        <v>1</v>
      </c>
      <c r="AG339" s="16">
        <v>1</v>
      </c>
      <c r="AH339" s="16">
        <v>2</v>
      </c>
      <c r="AI339" s="16">
        <v>1</v>
      </c>
      <c r="AJ339" s="16">
        <v>0</v>
      </c>
      <c r="AK339" s="3">
        <f t="shared" si="923"/>
        <v>1</v>
      </c>
      <c r="AL339" s="3">
        <f t="shared" ref="AL339:AL340" si="931">STDEV(AF339:AJ339)</f>
        <v>0.70710678118654757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3">
        <f t="shared" si="924"/>
        <v>0</v>
      </c>
      <c r="AS339" s="3">
        <f t="shared" ref="AS339:AS340" si="932">STDEV(AM339:AQ339)</f>
        <v>0</v>
      </c>
      <c r="AT339" s="16">
        <v>0</v>
      </c>
      <c r="AU339" s="16">
        <v>0</v>
      </c>
      <c r="AV339" s="16">
        <v>0</v>
      </c>
      <c r="AW339" s="16">
        <v>0</v>
      </c>
      <c r="AX339" s="16">
        <v>0</v>
      </c>
      <c r="AY339" s="3">
        <f t="shared" si="925"/>
        <v>0</v>
      </c>
      <c r="AZ339" s="3">
        <f t="shared" ref="AZ339:AZ340" si="933">STDEV(AT339:AX339)</f>
        <v>0</v>
      </c>
      <c r="BA339" s="16">
        <v>0</v>
      </c>
      <c r="BB339" s="16">
        <v>0</v>
      </c>
      <c r="BC339" s="16">
        <v>0</v>
      </c>
      <c r="BD339" s="16">
        <v>0</v>
      </c>
      <c r="BE339" s="16">
        <v>0</v>
      </c>
      <c r="BF339" s="3">
        <f t="shared" si="926"/>
        <v>0</v>
      </c>
      <c r="BG339" s="3">
        <f t="shared" ref="BG339:BG340" si="934">STDEV(BA339:BE339)</f>
        <v>0</v>
      </c>
    </row>
    <row r="340" spans="1:59" x14ac:dyDescent="0.35">
      <c r="B340" s="22">
        <v>3</v>
      </c>
      <c r="D340" s="16" t="s">
        <v>23</v>
      </c>
      <c r="E340" s="16" t="s">
        <v>23</v>
      </c>
      <c r="F340" s="16" t="s">
        <v>23</v>
      </c>
      <c r="G340" s="16" t="s">
        <v>23</v>
      </c>
      <c r="H340" s="16" t="s">
        <v>23</v>
      </c>
      <c r="I340" s="3" t="e">
        <f t="shared" si="919"/>
        <v>#DIV/0!</v>
      </c>
      <c r="J340" s="3" t="e">
        <f t="shared" si="927"/>
        <v>#DIV/0!</v>
      </c>
      <c r="K340" s="16" t="s">
        <v>23</v>
      </c>
      <c r="L340" s="16" t="s">
        <v>23</v>
      </c>
      <c r="M340" s="16" t="s">
        <v>23</v>
      </c>
      <c r="N340" s="16" t="s">
        <v>23</v>
      </c>
      <c r="O340" s="16" t="s">
        <v>23</v>
      </c>
      <c r="P340" s="3" t="e">
        <f t="shared" si="920"/>
        <v>#DIV/0!</v>
      </c>
      <c r="Q340" s="3" t="e">
        <f t="shared" si="928"/>
        <v>#DIV/0!</v>
      </c>
      <c r="R340" s="16" t="s">
        <v>23</v>
      </c>
      <c r="S340" s="16" t="s">
        <v>23</v>
      </c>
      <c r="T340" s="16" t="s">
        <v>23</v>
      </c>
      <c r="U340" s="16" t="s">
        <v>23</v>
      </c>
      <c r="V340" s="16" t="s">
        <v>23</v>
      </c>
      <c r="W340" s="3" t="e">
        <f t="shared" si="921"/>
        <v>#DIV/0!</v>
      </c>
      <c r="X340" s="3" t="e">
        <f t="shared" si="929"/>
        <v>#DIV/0!</v>
      </c>
      <c r="Y340" s="16">
        <v>25</v>
      </c>
      <c r="Z340" s="16">
        <v>21</v>
      </c>
      <c r="AA340" s="16">
        <v>24</v>
      </c>
      <c r="AB340" s="16">
        <v>19</v>
      </c>
      <c r="AC340" s="16">
        <v>23</v>
      </c>
      <c r="AD340" s="3">
        <f>AVERAGE(Y340:AC340)</f>
        <v>22.4</v>
      </c>
      <c r="AE340" s="3">
        <f t="shared" si="930"/>
        <v>2.4083189157584592</v>
      </c>
      <c r="AF340" s="16">
        <v>3</v>
      </c>
      <c r="AG340" s="16">
        <v>0</v>
      </c>
      <c r="AH340" s="16">
        <v>2</v>
      </c>
      <c r="AI340" s="16">
        <v>0</v>
      </c>
      <c r="AJ340" s="16">
        <v>1</v>
      </c>
      <c r="AK340" s="3">
        <f>AVERAGE(AF340:AJ340)</f>
        <v>1.2</v>
      </c>
      <c r="AL340" s="3">
        <f t="shared" si="931"/>
        <v>1.3038404810405297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3">
        <f>AVERAGE(AM340:AQ340)</f>
        <v>0</v>
      </c>
      <c r="AS340" s="3">
        <f t="shared" si="932"/>
        <v>0</v>
      </c>
      <c r="AT340" s="16">
        <v>0</v>
      </c>
      <c r="AU340" s="16">
        <v>0</v>
      </c>
      <c r="AV340" s="16">
        <v>0</v>
      </c>
      <c r="AW340" s="16">
        <v>0</v>
      </c>
      <c r="AX340" s="16">
        <v>0</v>
      </c>
      <c r="AY340" s="3">
        <f>AVERAGE(AT340:AX340)</f>
        <v>0</v>
      </c>
      <c r="AZ340" s="3">
        <f t="shared" si="933"/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3">
        <f>AVERAGE(BA340:BE340)</f>
        <v>0</v>
      </c>
      <c r="BG340" s="3">
        <f t="shared" si="934"/>
        <v>0</v>
      </c>
    </row>
    <row r="341" spans="1:59" x14ac:dyDescent="0.35">
      <c r="A341" s="24" t="s">
        <v>25</v>
      </c>
      <c r="D341" s="16"/>
      <c r="E341" s="16"/>
      <c r="F341" s="16"/>
      <c r="G341" s="16"/>
      <c r="H341" s="16"/>
      <c r="I341" s="28" t="e">
        <f>AVERAGE(I338:I340)</f>
        <v>#DIV/0!</v>
      </c>
      <c r="J341" s="28"/>
      <c r="K341" s="16"/>
      <c r="L341" s="16"/>
      <c r="M341" s="16"/>
      <c r="N341" s="16"/>
      <c r="O341" s="16"/>
      <c r="P341" s="28" t="e">
        <f>AVERAGE(P338:P340)</f>
        <v>#DIV/0!</v>
      </c>
      <c r="Q341" s="28"/>
      <c r="R341" s="16"/>
      <c r="S341" s="16"/>
      <c r="T341" s="16"/>
      <c r="U341" s="16"/>
      <c r="V341" s="16"/>
      <c r="W341" s="28" t="e">
        <f>AVERAGE(W338:W340)</f>
        <v>#DIV/0!</v>
      </c>
      <c r="X341" s="28"/>
      <c r="Y341" s="16"/>
      <c r="Z341" s="16"/>
      <c r="AA341" s="16"/>
      <c r="AB341" s="16"/>
      <c r="AC341" s="16"/>
      <c r="AD341" s="28">
        <f>AVERAGE(AD338:AD340)</f>
        <v>24.133333333333336</v>
      </c>
      <c r="AE341" s="28"/>
      <c r="AF341" s="16"/>
      <c r="AG341" s="16"/>
      <c r="AH341" s="16"/>
      <c r="AI341" s="16"/>
      <c r="AJ341" s="16"/>
      <c r="AK341" s="28">
        <f>AVERAGE(AK338:AK340)</f>
        <v>1.1333333333333335</v>
      </c>
      <c r="AL341" s="28"/>
      <c r="AM341" s="16"/>
      <c r="AN341" s="16"/>
      <c r="AO341" s="16"/>
      <c r="AP341" s="16"/>
      <c r="AQ341" s="16"/>
      <c r="AR341" s="28">
        <f>AVERAGE(AR338:AR340)</f>
        <v>6.6666666666666666E-2</v>
      </c>
      <c r="AS341" s="28"/>
      <c r="AT341" s="16"/>
      <c r="AU341" s="16"/>
      <c r="AV341" s="16"/>
      <c r="AW341" s="16"/>
      <c r="AX341" s="16"/>
      <c r="AY341" s="28">
        <f>AVERAGE(AY338:AY340)</f>
        <v>0</v>
      </c>
      <c r="AZ341" s="28"/>
      <c r="BA341" s="16"/>
      <c r="BB341" s="16"/>
      <c r="BC341" s="16"/>
      <c r="BD341" s="16"/>
      <c r="BE341" s="16"/>
      <c r="BF341" s="28">
        <f>AVERAGE(BF338:BF340)</f>
        <v>0</v>
      </c>
      <c r="BG341" s="28"/>
    </row>
    <row r="342" spans="1:59" x14ac:dyDescent="0.35">
      <c r="A342" s="24" t="s">
        <v>26</v>
      </c>
      <c r="D342" s="16"/>
      <c r="E342" s="16"/>
      <c r="F342" s="16"/>
      <c r="G342" s="16"/>
      <c r="H342" s="16"/>
      <c r="I342" s="28" t="e">
        <f>1/3*(SUM(J338:J340))</f>
        <v>#DIV/0!</v>
      </c>
      <c r="J342" s="28"/>
      <c r="K342" s="16"/>
      <c r="L342" s="16"/>
      <c r="M342" s="16"/>
      <c r="N342" s="16"/>
      <c r="O342" s="16"/>
      <c r="P342" s="28" t="e">
        <f>SUM(Q338:Q340)</f>
        <v>#DIV/0!</v>
      </c>
      <c r="Q342" s="28"/>
      <c r="R342" s="16"/>
      <c r="S342" s="16"/>
      <c r="T342" s="16"/>
      <c r="U342" s="16"/>
      <c r="V342" s="16"/>
      <c r="W342" s="28" t="e">
        <f>SUM(X338:X340)</f>
        <v>#DIV/0!</v>
      </c>
      <c r="X342" s="28"/>
      <c r="Y342" s="16"/>
      <c r="Z342" s="16"/>
      <c r="AA342" s="16"/>
      <c r="AB342" s="16"/>
      <c r="AC342" s="16"/>
      <c r="AD342" s="28">
        <f>SUM(AE338:AE340)</f>
        <v>11.30491729389076</v>
      </c>
      <c r="AE342" s="28"/>
      <c r="AF342" s="16"/>
      <c r="AG342" s="16"/>
      <c r="AH342" s="16"/>
      <c r="AI342" s="16"/>
      <c r="AJ342" s="16"/>
      <c r="AK342" s="28">
        <f>SUM(AL338:AL340)</f>
        <v>2.4581608577270351</v>
      </c>
      <c r="AL342" s="28"/>
      <c r="AM342" s="16"/>
      <c r="AN342" s="16"/>
      <c r="AO342" s="16"/>
      <c r="AP342" s="16"/>
      <c r="AQ342" s="16"/>
      <c r="AR342" s="28">
        <f>SUM(AS338:AS339)</f>
        <v>0.44721359549995793</v>
      </c>
      <c r="AS342" s="28"/>
      <c r="AT342" s="16"/>
      <c r="AU342" s="16"/>
      <c r="AV342" s="16"/>
      <c r="AW342" s="16"/>
      <c r="AX342" s="16"/>
      <c r="AY342" s="28">
        <f>SUM(AZ338:AZ339)</f>
        <v>0</v>
      </c>
      <c r="AZ342" s="28"/>
      <c r="BA342" s="16"/>
      <c r="BB342" s="16"/>
      <c r="BC342" s="16"/>
      <c r="BD342" s="16"/>
      <c r="BE342" s="16"/>
      <c r="BF342" s="28">
        <f>SUM(BG338:BG340)</f>
        <v>0</v>
      </c>
      <c r="BG342" s="28"/>
    </row>
    <row r="343" spans="1:59" x14ac:dyDescent="0.35">
      <c r="A343" s="21" t="s">
        <v>16</v>
      </c>
      <c r="B343" s="22">
        <v>1</v>
      </c>
      <c r="D343" s="16" t="s">
        <v>23</v>
      </c>
      <c r="E343" s="16" t="s">
        <v>23</v>
      </c>
      <c r="F343" s="16" t="s">
        <v>23</v>
      </c>
      <c r="G343" s="16" t="s">
        <v>23</v>
      </c>
      <c r="H343" s="16" t="s">
        <v>23</v>
      </c>
      <c r="I343" s="3" t="e">
        <f t="shared" ref="I343:I345" si="935">AVERAGE(D343:H343)</f>
        <v>#DIV/0!</v>
      </c>
      <c r="J343" s="3" t="e">
        <f>STDEV(D343:H343)</f>
        <v>#DIV/0!</v>
      </c>
      <c r="K343" s="16" t="s">
        <v>23</v>
      </c>
      <c r="L343" s="16" t="s">
        <v>23</v>
      </c>
      <c r="M343" s="16" t="s">
        <v>23</v>
      </c>
      <c r="N343" s="16" t="s">
        <v>23</v>
      </c>
      <c r="O343" s="16" t="s">
        <v>23</v>
      </c>
      <c r="P343" s="3" t="e">
        <f t="shared" ref="P343:P345" si="936">AVERAGE(K343:O343)</f>
        <v>#DIV/0!</v>
      </c>
      <c r="Q343" s="3" t="e">
        <f>STDEV(K343:O343)</f>
        <v>#DIV/0!</v>
      </c>
      <c r="R343" s="16" t="s">
        <v>23</v>
      </c>
      <c r="S343" s="16" t="s">
        <v>23</v>
      </c>
      <c r="T343" s="16" t="s">
        <v>23</v>
      </c>
      <c r="U343" s="16" t="s">
        <v>23</v>
      </c>
      <c r="V343" s="16" t="s">
        <v>23</v>
      </c>
      <c r="W343" s="3" t="e">
        <f t="shared" ref="W343:W345" si="937">AVERAGE(R343:V343)</f>
        <v>#DIV/0!</v>
      </c>
      <c r="X343" s="3" t="e">
        <f>STDEV(R343:V343)</f>
        <v>#DIV/0!</v>
      </c>
      <c r="Y343" s="16">
        <v>22</v>
      </c>
      <c r="Z343" s="16">
        <v>23</v>
      </c>
      <c r="AA343" s="16">
        <v>20</v>
      </c>
      <c r="AB343" s="16">
        <v>18</v>
      </c>
      <c r="AC343" s="16">
        <v>20</v>
      </c>
      <c r="AD343" s="3">
        <f t="shared" ref="AD343:AD345" si="938">AVERAGE(Y343:AC343)</f>
        <v>20.6</v>
      </c>
      <c r="AE343" s="3">
        <f>STDEV(Y343:AC343)</f>
        <v>1.9493588689617929</v>
      </c>
      <c r="AF343" s="16">
        <v>2</v>
      </c>
      <c r="AG343" s="16">
        <v>2</v>
      </c>
      <c r="AH343" s="16">
        <v>2</v>
      </c>
      <c r="AI343" s="16">
        <v>1</v>
      </c>
      <c r="AJ343" s="16">
        <v>1</v>
      </c>
      <c r="AK343" s="3">
        <f>AVERAGE(AF343:AJ343)</f>
        <v>1.6</v>
      </c>
      <c r="AL343" s="3">
        <f>STDEV(AF343:AJ343)</f>
        <v>0.54772255750516596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3">
        <f t="shared" ref="AR343:AR345" si="939">AVERAGE(AM343:AQ343)</f>
        <v>0</v>
      </c>
      <c r="AS343" s="3">
        <f>STDEV(AM343:AQ343)</f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0</v>
      </c>
      <c r="AY343" s="3">
        <f t="shared" ref="AY343:AY345" si="940">AVERAGE(AT343:AX343)</f>
        <v>0</v>
      </c>
      <c r="AZ343" s="3">
        <f>STDEV(AT343:AX343)</f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0</v>
      </c>
      <c r="BF343" s="3">
        <f t="shared" ref="BF343:BF345" si="941">AVERAGE(BA343:BE343)</f>
        <v>0</v>
      </c>
      <c r="BG343" s="3">
        <f>STDEV(BA343:BE343)</f>
        <v>0</v>
      </c>
    </row>
    <row r="344" spans="1:59" x14ac:dyDescent="0.35">
      <c r="B344" s="22">
        <v>2</v>
      </c>
      <c r="D344" s="16" t="s">
        <v>23</v>
      </c>
      <c r="E344" s="16" t="s">
        <v>23</v>
      </c>
      <c r="F344" s="16" t="s">
        <v>23</v>
      </c>
      <c r="G344" s="16" t="s">
        <v>23</v>
      </c>
      <c r="H344" s="16" t="s">
        <v>23</v>
      </c>
      <c r="I344" s="3" t="e">
        <f t="shared" si="935"/>
        <v>#DIV/0!</v>
      </c>
      <c r="J344" s="3" t="e">
        <f t="shared" ref="J344:J345" si="942">STDEV(D344:H344)</f>
        <v>#DIV/0!</v>
      </c>
      <c r="K344" s="16" t="s">
        <v>23</v>
      </c>
      <c r="L344" s="16" t="s">
        <v>23</v>
      </c>
      <c r="M344" s="16" t="s">
        <v>23</v>
      </c>
      <c r="N344" s="16" t="s">
        <v>23</v>
      </c>
      <c r="O344" s="16" t="s">
        <v>23</v>
      </c>
      <c r="P344" s="3" t="e">
        <f t="shared" si="936"/>
        <v>#DIV/0!</v>
      </c>
      <c r="Q344" s="3" t="e">
        <f t="shared" ref="Q344:Q345" si="943">STDEV(K344:O344)</f>
        <v>#DIV/0!</v>
      </c>
      <c r="R344" s="16">
        <v>36</v>
      </c>
      <c r="S344" s="16">
        <v>43</v>
      </c>
      <c r="T344" s="16">
        <v>46</v>
      </c>
      <c r="U344" s="16">
        <v>40</v>
      </c>
      <c r="V344" s="16">
        <v>39</v>
      </c>
      <c r="W344" s="3">
        <f t="shared" si="937"/>
        <v>40.799999999999997</v>
      </c>
      <c r="X344" s="3">
        <f t="shared" ref="X344:X345" si="944">STDEV(R344:V344)</f>
        <v>3.8340579025361627</v>
      </c>
      <c r="Y344" s="16">
        <v>6</v>
      </c>
      <c r="Z344" s="16">
        <v>7</v>
      </c>
      <c r="AA344" s="16">
        <v>8</v>
      </c>
      <c r="AB344" s="16">
        <v>6</v>
      </c>
      <c r="AC344" s="16">
        <v>6</v>
      </c>
      <c r="AD344" s="3">
        <f t="shared" si="938"/>
        <v>6.6</v>
      </c>
      <c r="AE344" s="3">
        <f t="shared" ref="AE344:AE345" si="945">STDEV(Y344:AC344)</f>
        <v>0.8944271909999143</v>
      </c>
      <c r="AF344" s="16">
        <v>3</v>
      </c>
      <c r="AG344" s="16">
        <v>3</v>
      </c>
      <c r="AH344" s="16">
        <v>2</v>
      </c>
      <c r="AI344" s="16">
        <v>3</v>
      </c>
      <c r="AJ344" s="16">
        <v>4</v>
      </c>
      <c r="AK344" s="3">
        <f t="shared" ref="AK344:AK345" si="946">AVERAGE(AF344:AJ344)</f>
        <v>3</v>
      </c>
      <c r="AL344" s="3">
        <f t="shared" ref="AL344:AL345" si="947">STDEV(AF344:AJ344)</f>
        <v>0.70710678118654757</v>
      </c>
      <c r="AM344" s="16">
        <v>0</v>
      </c>
      <c r="AN344" s="16">
        <v>0</v>
      </c>
      <c r="AO344" s="16">
        <v>0</v>
      </c>
      <c r="AP344" s="16">
        <v>1</v>
      </c>
      <c r="AQ344" s="16">
        <v>1</v>
      </c>
      <c r="AR344" s="3">
        <f t="shared" si="939"/>
        <v>0.4</v>
      </c>
      <c r="AS344" s="3">
        <f t="shared" ref="AS344:AS345" si="948">STDEV(AM344:AQ344)</f>
        <v>0.54772255750516607</v>
      </c>
      <c r="AT344" s="16">
        <v>0</v>
      </c>
      <c r="AU344" s="16">
        <v>0</v>
      </c>
      <c r="AV344" s="16">
        <v>0</v>
      </c>
      <c r="AW344" s="16">
        <v>0</v>
      </c>
      <c r="AX344" s="16">
        <v>1</v>
      </c>
      <c r="AY344" s="3">
        <f t="shared" si="940"/>
        <v>0.2</v>
      </c>
      <c r="AZ344" s="3">
        <f t="shared" ref="AZ344:AZ345" si="949">STDEV(AT344:AX344)</f>
        <v>0.44721359549995793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3">
        <f t="shared" si="941"/>
        <v>0</v>
      </c>
      <c r="BG344" s="3">
        <f t="shared" ref="BG344:BG345" si="950">STDEV(BA344:BE344)</f>
        <v>0</v>
      </c>
    </row>
    <row r="345" spans="1:59" x14ac:dyDescent="0.35">
      <c r="B345" s="22">
        <v>3</v>
      </c>
      <c r="D345" s="16" t="s">
        <v>23</v>
      </c>
      <c r="E345" s="16" t="s">
        <v>23</v>
      </c>
      <c r="F345" s="16" t="s">
        <v>23</v>
      </c>
      <c r="G345" s="16" t="s">
        <v>23</v>
      </c>
      <c r="H345" s="16" t="s">
        <v>23</v>
      </c>
      <c r="I345" s="3" t="e">
        <f t="shared" si="935"/>
        <v>#DIV/0!</v>
      </c>
      <c r="J345" s="3" t="e">
        <f t="shared" si="942"/>
        <v>#DIV/0!</v>
      </c>
      <c r="K345" s="16" t="s">
        <v>23</v>
      </c>
      <c r="L345" s="16" t="s">
        <v>23</v>
      </c>
      <c r="M345" s="16" t="s">
        <v>23</v>
      </c>
      <c r="N345" s="16" t="s">
        <v>23</v>
      </c>
      <c r="O345" s="16" t="s">
        <v>23</v>
      </c>
      <c r="P345" s="3" t="e">
        <f t="shared" si="936"/>
        <v>#DIV/0!</v>
      </c>
      <c r="Q345" s="3" t="e">
        <f t="shared" si="943"/>
        <v>#DIV/0!</v>
      </c>
      <c r="R345" s="16" t="s">
        <v>23</v>
      </c>
      <c r="S345" s="16" t="s">
        <v>23</v>
      </c>
      <c r="T345" s="16" t="s">
        <v>23</v>
      </c>
      <c r="U345" s="16" t="s">
        <v>23</v>
      </c>
      <c r="V345" s="16" t="s">
        <v>23</v>
      </c>
      <c r="W345" s="3" t="e">
        <f t="shared" si="937"/>
        <v>#DIV/0!</v>
      </c>
      <c r="X345" s="3" t="e">
        <f t="shared" si="944"/>
        <v>#DIV/0!</v>
      </c>
      <c r="Y345" s="16">
        <v>22</v>
      </c>
      <c r="Z345" s="16">
        <v>23</v>
      </c>
      <c r="AA345" s="16">
        <v>15</v>
      </c>
      <c r="AB345" s="16">
        <v>27</v>
      </c>
      <c r="AC345" s="16">
        <v>25</v>
      </c>
      <c r="AD345" s="3">
        <f t="shared" si="938"/>
        <v>22.4</v>
      </c>
      <c r="AE345" s="3">
        <f t="shared" si="945"/>
        <v>4.5607017003965469</v>
      </c>
      <c r="AF345" s="16">
        <v>0</v>
      </c>
      <c r="AG345" s="16">
        <v>1</v>
      </c>
      <c r="AH345" s="16">
        <v>0</v>
      </c>
      <c r="AI345" s="16">
        <v>2</v>
      </c>
      <c r="AJ345" s="16">
        <v>1</v>
      </c>
      <c r="AK345" s="3">
        <f t="shared" si="946"/>
        <v>0.8</v>
      </c>
      <c r="AL345" s="3">
        <f t="shared" si="947"/>
        <v>0.83666002653407556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3">
        <f t="shared" si="939"/>
        <v>0</v>
      </c>
      <c r="AS345" s="3">
        <f t="shared" si="948"/>
        <v>0</v>
      </c>
      <c r="AT345" s="16">
        <v>0</v>
      </c>
      <c r="AU345" s="16">
        <v>0</v>
      </c>
      <c r="AV345" s="16">
        <v>0</v>
      </c>
      <c r="AW345" s="16">
        <v>0</v>
      </c>
      <c r="AX345" s="16">
        <v>0</v>
      </c>
      <c r="AY345" s="3">
        <f t="shared" si="940"/>
        <v>0</v>
      </c>
      <c r="AZ345" s="3">
        <f t="shared" si="949"/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3">
        <f t="shared" si="941"/>
        <v>0</v>
      </c>
      <c r="BG345" s="3">
        <f t="shared" si="950"/>
        <v>0</v>
      </c>
    </row>
    <row r="346" spans="1:59" x14ac:dyDescent="0.35">
      <c r="A346" s="24" t="s">
        <v>25</v>
      </c>
      <c r="D346" s="16"/>
      <c r="E346" s="16"/>
      <c r="F346" s="16"/>
      <c r="G346" s="16"/>
      <c r="H346" s="16"/>
      <c r="I346" s="28" t="e">
        <f>AVERAGE(I343:I345)</f>
        <v>#DIV/0!</v>
      </c>
      <c r="J346" s="28"/>
      <c r="K346" s="16"/>
      <c r="L346" s="16"/>
      <c r="M346" s="16"/>
      <c r="N346" s="16"/>
      <c r="O346" s="16"/>
      <c r="P346" s="28" t="e">
        <f>AVERAGE(P343:P345)</f>
        <v>#DIV/0!</v>
      </c>
      <c r="Q346" s="28"/>
      <c r="R346" s="16"/>
      <c r="S346" s="16"/>
      <c r="T346" s="16"/>
      <c r="U346" s="16"/>
      <c r="V346" s="16"/>
      <c r="W346" s="28">
        <f>AVERAGE(W344)</f>
        <v>40.799999999999997</v>
      </c>
      <c r="X346" s="28"/>
      <c r="Y346" s="16"/>
      <c r="Z346" s="16"/>
      <c r="AA346" s="16"/>
      <c r="AB346" s="16"/>
      <c r="AC346" s="16"/>
      <c r="AD346" s="28">
        <f>AVERAGE(AD343:AD345)</f>
        <v>16.533333333333335</v>
      </c>
      <c r="AE346" s="28"/>
      <c r="AF346" s="16"/>
      <c r="AG346" s="16"/>
      <c r="AH346" s="16"/>
      <c r="AI346" s="16"/>
      <c r="AJ346" s="16"/>
      <c r="AK346" s="28">
        <f>AVERAGE(AK343:AK345)</f>
        <v>1.7999999999999998</v>
      </c>
      <c r="AL346" s="28"/>
      <c r="AM346" s="16"/>
      <c r="AN346" s="16"/>
      <c r="AO346" s="16"/>
      <c r="AP346" s="16"/>
      <c r="AQ346" s="16"/>
      <c r="AR346" s="28">
        <f>AVERAGE(AR343:AR345)</f>
        <v>0.13333333333333333</v>
      </c>
      <c r="AS346" s="28"/>
      <c r="AT346" s="16"/>
      <c r="AU346" s="16"/>
      <c r="AV346" s="16"/>
      <c r="AW346" s="16"/>
      <c r="AX346" s="16"/>
      <c r="AY346" s="28">
        <f>AVERAGE(AY343:AY345)</f>
        <v>6.6666666666666666E-2</v>
      </c>
      <c r="AZ346" s="28"/>
      <c r="BA346" s="16"/>
      <c r="BB346" s="16"/>
      <c r="BC346" s="16"/>
      <c r="BD346" s="16"/>
      <c r="BE346" s="16"/>
      <c r="BF346" s="28">
        <f>AVERAGE(BF343:BF345)</f>
        <v>0</v>
      </c>
      <c r="BG346" s="28"/>
    </row>
    <row r="347" spans="1:59" x14ac:dyDescent="0.35">
      <c r="A347" s="24" t="s">
        <v>26</v>
      </c>
      <c r="D347" s="16"/>
      <c r="E347" s="16"/>
      <c r="F347" s="16"/>
      <c r="G347" s="16"/>
      <c r="H347" s="16"/>
      <c r="I347" s="28" t="e">
        <f>1/3*(SUM(J343:J345))</f>
        <v>#DIV/0!</v>
      </c>
      <c r="J347" s="28"/>
      <c r="K347" s="16"/>
      <c r="L347" s="16"/>
      <c r="M347" s="16"/>
      <c r="N347" s="16"/>
      <c r="O347" s="16"/>
      <c r="P347" s="28" t="e">
        <f>SUM(Q343:Q345)</f>
        <v>#DIV/0!</v>
      </c>
      <c r="Q347" s="28"/>
      <c r="R347" s="16"/>
      <c r="S347" s="16"/>
      <c r="T347" s="16"/>
      <c r="U347" s="16"/>
      <c r="V347" s="16"/>
      <c r="W347" s="28">
        <f>SUM(X344)</f>
        <v>3.8340579025361627</v>
      </c>
      <c r="X347" s="28"/>
      <c r="Y347" s="16"/>
      <c r="Z347" s="16"/>
      <c r="AA347" s="16"/>
      <c r="AB347" s="16"/>
      <c r="AC347" s="16"/>
      <c r="AD347" s="28">
        <f>SUM(AE343:AE345)</f>
        <v>7.4044877603582542</v>
      </c>
      <c r="AE347" s="28"/>
      <c r="AF347" s="16"/>
      <c r="AG347" s="16"/>
      <c r="AH347" s="16"/>
      <c r="AI347" s="16"/>
      <c r="AJ347" s="16"/>
      <c r="AK347" s="28">
        <f>SUM(AL343:AL345)</f>
        <v>2.0914893652257893</v>
      </c>
      <c r="AL347" s="28"/>
      <c r="AM347" s="16"/>
      <c r="AN347" s="16"/>
      <c r="AO347" s="16"/>
      <c r="AP347" s="16"/>
      <c r="AQ347" s="16"/>
      <c r="AR347" s="28">
        <f>SUM(AS343:AS344)</f>
        <v>0.54772255750516607</v>
      </c>
      <c r="AS347" s="28"/>
      <c r="AT347" s="16"/>
      <c r="AU347" s="16"/>
      <c r="AV347" s="16"/>
      <c r="AW347" s="16"/>
      <c r="AX347" s="16"/>
      <c r="AY347" s="28">
        <f>SUM(AZ343:AZ344)</f>
        <v>0.44721359549995793</v>
      </c>
      <c r="AZ347" s="28"/>
      <c r="BA347" s="16"/>
      <c r="BB347" s="16"/>
      <c r="BC347" s="16"/>
      <c r="BD347" s="16"/>
      <c r="BE347" s="16"/>
      <c r="BF347" s="28">
        <f>SUM(BG343:BG345)</f>
        <v>0</v>
      </c>
      <c r="BG347" s="28"/>
    </row>
    <row r="348" spans="1:59" x14ac:dyDescent="0.35">
      <c r="A348" s="21" t="s">
        <v>14</v>
      </c>
      <c r="B348" s="22">
        <v>1</v>
      </c>
      <c r="D348" s="16" t="s">
        <v>23</v>
      </c>
      <c r="E348" s="16" t="s">
        <v>23</v>
      </c>
      <c r="F348" s="16" t="s">
        <v>23</v>
      </c>
      <c r="G348" s="16" t="s">
        <v>23</v>
      </c>
      <c r="H348" s="16" t="s">
        <v>23</v>
      </c>
      <c r="I348" s="3" t="e">
        <f t="shared" ref="I348:I350" si="951">AVERAGE(D348:H348)</f>
        <v>#DIV/0!</v>
      </c>
      <c r="J348" s="3" t="e">
        <f>STDEV(D348:H348)</f>
        <v>#DIV/0!</v>
      </c>
      <c r="K348" s="16" t="s">
        <v>23</v>
      </c>
      <c r="L348" s="16" t="s">
        <v>23</v>
      </c>
      <c r="M348" s="16" t="s">
        <v>23</v>
      </c>
      <c r="N348" s="16" t="s">
        <v>23</v>
      </c>
      <c r="O348" s="16" t="s">
        <v>23</v>
      </c>
      <c r="P348" s="3" t="e">
        <f t="shared" ref="P348:P350" si="952">AVERAGE(K348:O348)</f>
        <v>#DIV/0!</v>
      </c>
      <c r="Q348" s="3" t="e">
        <f>STDEV(K348:O348)</f>
        <v>#DIV/0!</v>
      </c>
      <c r="R348" s="16" t="s">
        <v>23</v>
      </c>
      <c r="S348" s="16" t="s">
        <v>23</v>
      </c>
      <c r="T348" s="16">
        <v>75</v>
      </c>
      <c r="U348" s="16">
        <v>38</v>
      </c>
      <c r="V348" s="16">
        <v>43</v>
      </c>
      <c r="W348" s="3">
        <f t="shared" ref="W348:W350" si="953">AVERAGE(R348:V348)</f>
        <v>52</v>
      </c>
      <c r="X348" s="3">
        <f>STDEV(R348:V348)</f>
        <v>20.074859899884732</v>
      </c>
      <c r="Y348" s="16">
        <v>35</v>
      </c>
      <c r="Z348" s="16">
        <v>28</v>
      </c>
      <c r="AA348" s="16">
        <v>34</v>
      </c>
      <c r="AB348" s="16">
        <v>18</v>
      </c>
      <c r="AC348" s="16">
        <v>23</v>
      </c>
      <c r="AD348" s="3">
        <f t="shared" ref="AD348:AD350" si="954">AVERAGE(Y348:AC348)</f>
        <v>27.6</v>
      </c>
      <c r="AE348" s="3">
        <f>STDEV(Y348:AC348)</f>
        <v>7.2318738927058144</v>
      </c>
      <c r="AF348" s="16">
        <v>2</v>
      </c>
      <c r="AG348" s="16">
        <v>2</v>
      </c>
      <c r="AH348" s="16">
        <v>1</v>
      </c>
      <c r="AI348" s="16">
        <v>4</v>
      </c>
      <c r="AJ348" s="16">
        <v>4</v>
      </c>
      <c r="AK348" s="3">
        <f>AVERAGE(AF348:AJ348)</f>
        <v>2.6</v>
      </c>
      <c r="AL348" s="3">
        <f>STDEV(AF348:AJ348)</f>
        <v>1.3416407864998741</v>
      </c>
      <c r="AM348" s="16">
        <v>1</v>
      </c>
      <c r="AN348" s="16">
        <v>0</v>
      </c>
      <c r="AO348" s="16">
        <v>0</v>
      </c>
      <c r="AP348" s="16">
        <v>0</v>
      </c>
      <c r="AQ348" s="16">
        <v>0</v>
      </c>
      <c r="AR348" s="3">
        <f t="shared" ref="AR348:AR350" si="955">AVERAGE(AM348:AQ348)</f>
        <v>0.2</v>
      </c>
      <c r="AS348" s="3">
        <f>STDEV(AM348:AQ348)</f>
        <v>0.44721359549995793</v>
      </c>
      <c r="AT348" s="16">
        <v>0</v>
      </c>
      <c r="AU348" s="16">
        <v>0</v>
      </c>
      <c r="AV348" s="16">
        <v>0</v>
      </c>
      <c r="AW348" s="16">
        <v>0</v>
      </c>
      <c r="AX348" s="16">
        <v>0</v>
      </c>
      <c r="AY348" s="3">
        <f t="shared" ref="AY348:AY350" si="956">AVERAGE(AT348:AX348)</f>
        <v>0</v>
      </c>
      <c r="AZ348" s="3">
        <f>STDEV(AT348:AX348)</f>
        <v>0</v>
      </c>
      <c r="BA348" s="16">
        <v>1</v>
      </c>
      <c r="BB348" s="16">
        <v>0</v>
      </c>
      <c r="BC348" s="16">
        <v>0</v>
      </c>
      <c r="BD348" s="16">
        <v>0</v>
      </c>
      <c r="BE348" s="16">
        <v>0</v>
      </c>
      <c r="BF348" s="3">
        <f t="shared" ref="BF348:BF350" si="957">AVERAGE(BA348:BE348)</f>
        <v>0.2</v>
      </c>
      <c r="BG348" s="3">
        <f>STDEV(BA348:BE348)</f>
        <v>0.44721359549995793</v>
      </c>
    </row>
    <row r="349" spans="1:59" x14ac:dyDescent="0.35">
      <c r="A349" s="21" t="s">
        <v>15</v>
      </c>
      <c r="B349" s="22">
        <v>2</v>
      </c>
      <c r="D349" s="16" t="s">
        <v>23</v>
      </c>
      <c r="E349" s="16" t="s">
        <v>23</v>
      </c>
      <c r="F349" s="16" t="s">
        <v>23</v>
      </c>
      <c r="G349" s="16" t="s">
        <v>23</v>
      </c>
      <c r="H349" s="16" t="s">
        <v>23</v>
      </c>
      <c r="I349" s="3" t="e">
        <f t="shared" si="951"/>
        <v>#DIV/0!</v>
      </c>
      <c r="J349" s="3" t="e">
        <f t="shared" ref="J349:J350" si="958">STDEV(D349:H349)</f>
        <v>#DIV/0!</v>
      </c>
      <c r="K349" s="16" t="s">
        <v>23</v>
      </c>
      <c r="L349" s="16" t="s">
        <v>23</v>
      </c>
      <c r="M349" s="16" t="s">
        <v>23</v>
      </c>
      <c r="N349" s="16" t="s">
        <v>23</v>
      </c>
      <c r="O349" s="16" t="s">
        <v>23</v>
      </c>
      <c r="P349" s="3" t="e">
        <f t="shared" si="952"/>
        <v>#DIV/0!</v>
      </c>
      <c r="Q349" s="3" t="e">
        <f t="shared" ref="Q349:Q350" si="959">STDEV(K349:O349)</f>
        <v>#DIV/0!</v>
      </c>
      <c r="R349" s="16" t="s">
        <v>23</v>
      </c>
      <c r="S349" s="16" t="s">
        <v>23</v>
      </c>
      <c r="T349" s="16" t="s">
        <v>23</v>
      </c>
      <c r="U349" s="16" t="s">
        <v>23</v>
      </c>
      <c r="V349" s="16" t="s">
        <v>23</v>
      </c>
      <c r="W349" s="3" t="e">
        <f t="shared" si="953"/>
        <v>#DIV/0!</v>
      </c>
      <c r="X349" s="3" t="e">
        <f t="shared" ref="X349:X350" si="960">STDEV(R349:V349)</f>
        <v>#DIV/0!</v>
      </c>
      <c r="Y349" s="16">
        <v>49</v>
      </c>
      <c r="Z349" s="16">
        <v>41</v>
      </c>
      <c r="AA349" s="16">
        <v>44</v>
      </c>
      <c r="AB349" s="16">
        <v>45</v>
      </c>
      <c r="AC349" s="16">
        <v>49</v>
      </c>
      <c r="AD349" s="3">
        <f t="shared" si="954"/>
        <v>45.6</v>
      </c>
      <c r="AE349" s="3">
        <f t="shared" ref="AE349:AE350" si="961">STDEV(Y349:AC349)</f>
        <v>3.4351128074635335</v>
      </c>
      <c r="AF349" s="16">
        <v>1</v>
      </c>
      <c r="AG349" s="16">
        <v>6</v>
      </c>
      <c r="AH349" s="16">
        <v>1</v>
      </c>
      <c r="AI349" s="16">
        <v>3</v>
      </c>
      <c r="AJ349" s="16">
        <v>2</v>
      </c>
      <c r="AK349" s="3">
        <f t="shared" ref="AK349:AK350" si="962">AVERAGE(AF349:AJ349)</f>
        <v>2.6</v>
      </c>
      <c r="AL349" s="3">
        <f t="shared" ref="AL349:AL350" si="963">STDEV(AF349:AJ349)</f>
        <v>2.0736441353327724</v>
      </c>
      <c r="AM349" s="16">
        <v>0</v>
      </c>
      <c r="AN349" s="16">
        <v>1</v>
      </c>
      <c r="AO349" s="16">
        <v>0</v>
      </c>
      <c r="AP349" s="16">
        <v>1</v>
      </c>
      <c r="AQ349" s="16">
        <v>0</v>
      </c>
      <c r="AR349" s="3">
        <f t="shared" si="955"/>
        <v>0.4</v>
      </c>
      <c r="AS349" s="3">
        <f t="shared" ref="AS349:AS350" si="964">STDEV(AM349:AQ349)</f>
        <v>0.54772255750516607</v>
      </c>
      <c r="AT349" s="16">
        <v>0</v>
      </c>
      <c r="AU349" s="16">
        <v>0</v>
      </c>
      <c r="AV349" s="16">
        <v>0</v>
      </c>
      <c r="AW349" s="16">
        <v>0</v>
      </c>
      <c r="AX349" s="16">
        <v>0</v>
      </c>
      <c r="AY349" s="3">
        <f t="shared" si="956"/>
        <v>0</v>
      </c>
      <c r="AZ349" s="3">
        <f t="shared" ref="AZ349:AZ350" si="965">STDEV(AT349:AX349)</f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3">
        <f t="shared" si="957"/>
        <v>0</v>
      </c>
      <c r="BG349" s="3">
        <f t="shared" ref="BG349:BG350" si="966">STDEV(BA349:BE349)</f>
        <v>0</v>
      </c>
    </row>
    <row r="350" spans="1:59" x14ac:dyDescent="0.35">
      <c r="B350" s="22">
        <v>3</v>
      </c>
      <c r="D350" s="16" t="s">
        <v>23</v>
      </c>
      <c r="E350" s="16" t="s">
        <v>23</v>
      </c>
      <c r="F350" s="16" t="s">
        <v>23</v>
      </c>
      <c r="G350" s="16" t="s">
        <v>23</v>
      </c>
      <c r="H350" s="16" t="s">
        <v>23</v>
      </c>
      <c r="I350" s="3" t="e">
        <f t="shared" si="951"/>
        <v>#DIV/0!</v>
      </c>
      <c r="J350" s="3" t="e">
        <f t="shared" si="958"/>
        <v>#DIV/0!</v>
      </c>
      <c r="K350" s="16" t="s">
        <v>23</v>
      </c>
      <c r="L350" s="16" t="s">
        <v>23</v>
      </c>
      <c r="M350" s="16" t="s">
        <v>23</v>
      </c>
      <c r="N350" s="16" t="s">
        <v>23</v>
      </c>
      <c r="O350" s="16" t="s">
        <v>23</v>
      </c>
      <c r="P350" s="3" t="e">
        <f t="shared" si="952"/>
        <v>#DIV/0!</v>
      </c>
      <c r="Q350" s="3" t="e">
        <f t="shared" si="959"/>
        <v>#DIV/0!</v>
      </c>
      <c r="R350" s="16" t="s">
        <v>23</v>
      </c>
      <c r="S350" s="16" t="s">
        <v>23</v>
      </c>
      <c r="T350" s="16" t="s">
        <v>23</v>
      </c>
      <c r="U350" s="16" t="s">
        <v>23</v>
      </c>
      <c r="V350" s="16" t="s">
        <v>23</v>
      </c>
      <c r="W350" s="3" t="e">
        <f t="shared" si="953"/>
        <v>#DIV/0!</v>
      </c>
      <c r="X350" s="3" t="e">
        <f t="shared" si="960"/>
        <v>#DIV/0!</v>
      </c>
      <c r="Y350" s="16">
        <v>49</v>
      </c>
      <c r="Z350" s="16">
        <v>52</v>
      </c>
      <c r="AA350" s="16">
        <v>55</v>
      </c>
      <c r="AB350" s="16">
        <v>51</v>
      </c>
      <c r="AC350" s="16">
        <v>53</v>
      </c>
      <c r="AD350" s="3">
        <f t="shared" si="954"/>
        <v>52</v>
      </c>
      <c r="AE350" s="3">
        <f t="shared" si="961"/>
        <v>2.2360679774997898</v>
      </c>
      <c r="AF350" s="16">
        <v>2</v>
      </c>
      <c r="AG350" s="16">
        <v>1</v>
      </c>
      <c r="AH350" s="16">
        <v>6</v>
      </c>
      <c r="AI350" s="16">
        <v>4</v>
      </c>
      <c r="AJ350" s="16">
        <v>3</v>
      </c>
      <c r="AK350" s="3">
        <f t="shared" si="962"/>
        <v>3.2</v>
      </c>
      <c r="AL350" s="3">
        <f t="shared" si="963"/>
        <v>1.9235384061671343</v>
      </c>
      <c r="AM350" s="16">
        <v>1</v>
      </c>
      <c r="AN350" s="16">
        <v>0</v>
      </c>
      <c r="AO350" s="16">
        <v>0</v>
      </c>
      <c r="AP350" s="16">
        <v>0</v>
      </c>
      <c r="AQ350" s="16">
        <v>1</v>
      </c>
      <c r="AR350" s="3">
        <f t="shared" si="955"/>
        <v>0.4</v>
      </c>
      <c r="AS350" s="3">
        <f t="shared" si="964"/>
        <v>0.54772255750516607</v>
      </c>
      <c r="AT350" s="16">
        <v>1</v>
      </c>
      <c r="AU350" s="16">
        <v>0</v>
      </c>
      <c r="AV350" s="16">
        <v>0</v>
      </c>
      <c r="AW350" s="16">
        <v>0</v>
      </c>
      <c r="AX350" s="16">
        <v>0</v>
      </c>
      <c r="AY350" s="3">
        <f t="shared" si="956"/>
        <v>0.2</v>
      </c>
      <c r="AZ350" s="3">
        <f t="shared" si="965"/>
        <v>0.44721359549995793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3">
        <f t="shared" si="957"/>
        <v>0</v>
      </c>
      <c r="BG350" s="3">
        <f t="shared" si="966"/>
        <v>0</v>
      </c>
    </row>
    <row r="351" spans="1:59" x14ac:dyDescent="0.35">
      <c r="A351" s="24" t="s">
        <v>25</v>
      </c>
      <c r="D351" s="16"/>
      <c r="E351" s="16"/>
      <c r="F351" s="16"/>
      <c r="G351" s="16"/>
      <c r="H351" s="16"/>
      <c r="I351" s="28" t="e">
        <f>AVERAGE(I348:I350)</f>
        <v>#DIV/0!</v>
      </c>
      <c r="J351" s="28"/>
      <c r="K351" s="16"/>
      <c r="L351" s="16"/>
      <c r="M351" s="16"/>
      <c r="N351" s="16"/>
      <c r="O351" s="16"/>
      <c r="P351" s="28" t="e">
        <f>AVERAGE(P348:P350)</f>
        <v>#DIV/0!</v>
      </c>
      <c r="Q351" s="28"/>
      <c r="R351" s="16"/>
      <c r="S351" s="16"/>
      <c r="T351" s="16"/>
      <c r="U351" s="16"/>
      <c r="V351" s="16"/>
      <c r="W351" s="28">
        <f>AVERAGE(W348)</f>
        <v>52</v>
      </c>
      <c r="X351" s="28"/>
      <c r="Y351" s="16"/>
      <c r="Z351" s="16"/>
      <c r="AA351" s="16"/>
      <c r="AB351" s="16"/>
      <c r="AC351" s="16"/>
      <c r="AD351" s="28">
        <f>AVERAGE(AD348)</f>
        <v>27.6</v>
      </c>
      <c r="AE351" s="28"/>
      <c r="AF351" s="16"/>
      <c r="AG351" s="16"/>
      <c r="AH351" s="16"/>
      <c r="AI351" s="16"/>
      <c r="AJ351" s="16"/>
      <c r="AK351" s="28">
        <f>AVERAGE(AK348:AK350)</f>
        <v>2.8000000000000003</v>
      </c>
      <c r="AL351" s="28"/>
      <c r="AM351" s="16"/>
      <c r="AN351" s="16"/>
      <c r="AO351" s="16"/>
      <c r="AP351" s="16"/>
      <c r="AQ351" s="16"/>
      <c r="AR351" s="28">
        <f>AVERAGE(AR348:AR350)</f>
        <v>0.33333333333333331</v>
      </c>
      <c r="AS351" s="28"/>
      <c r="AT351" s="16"/>
      <c r="AU351" s="16"/>
      <c r="AV351" s="16"/>
      <c r="AW351" s="16"/>
      <c r="AX351" s="16"/>
      <c r="AY351" s="28">
        <f>AVERAGE(AY348:AY350)</f>
        <v>6.6666666666666666E-2</v>
      </c>
      <c r="AZ351" s="28"/>
      <c r="BA351" s="16"/>
      <c r="BB351" s="16"/>
      <c r="BC351" s="16"/>
      <c r="BD351" s="16"/>
      <c r="BE351" s="16"/>
      <c r="BF351" s="28">
        <f>AVERAGE(BF348:BF350)</f>
        <v>6.6666666666666666E-2</v>
      </c>
      <c r="BG351" s="28"/>
    </row>
    <row r="352" spans="1:59" x14ac:dyDescent="0.35">
      <c r="A352" s="24" t="s">
        <v>26</v>
      </c>
      <c r="D352" s="16"/>
      <c r="E352" s="16"/>
      <c r="F352" s="16"/>
      <c r="G352" s="16"/>
      <c r="H352" s="16"/>
      <c r="I352" s="28" t="e">
        <f>1/3*(SUM(J348:J350))</f>
        <v>#DIV/0!</v>
      </c>
      <c r="J352" s="28"/>
      <c r="K352" s="16"/>
      <c r="L352" s="16"/>
      <c r="M352" s="16"/>
      <c r="N352" s="16"/>
      <c r="O352" s="16"/>
      <c r="P352" s="28" t="e">
        <f>SUM(Q348:Q350)</f>
        <v>#DIV/0!</v>
      </c>
      <c r="Q352" s="28"/>
      <c r="R352" s="16"/>
      <c r="S352" s="16"/>
      <c r="T352" s="16"/>
      <c r="U352" s="16"/>
      <c r="V352" s="16"/>
      <c r="W352" s="28">
        <f>SUM(X348)</f>
        <v>20.074859899884732</v>
      </c>
      <c r="X352" s="28"/>
      <c r="Y352" s="16"/>
      <c r="Z352" s="16"/>
      <c r="AA352" s="16"/>
      <c r="AB352" s="16"/>
      <c r="AC352" s="16"/>
      <c r="AD352" s="28">
        <f>SUM(AE348:AE350)</f>
        <v>12.903054677669138</v>
      </c>
      <c r="AE352" s="28"/>
      <c r="AF352" s="16"/>
      <c r="AG352" s="16"/>
      <c r="AH352" s="16"/>
      <c r="AI352" s="16"/>
      <c r="AJ352" s="16"/>
      <c r="AK352" s="28">
        <f>SUM(AL348:AL350)</f>
        <v>5.3388233279997808</v>
      </c>
      <c r="AL352" s="28"/>
      <c r="AM352" s="16"/>
      <c r="AN352" s="16"/>
      <c r="AO352" s="16"/>
      <c r="AP352" s="16"/>
      <c r="AQ352" s="16"/>
      <c r="AR352" s="28">
        <f>SUM(AS348:AS349)</f>
        <v>0.99493615300512395</v>
      </c>
      <c r="AS352" s="28"/>
      <c r="AT352" s="16"/>
      <c r="AU352" s="16"/>
      <c r="AV352" s="16"/>
      <c r="AW352" s="16"/>
      <c r="AX352" s="16"/>
      <c r="AY352" s="28">
        <f>SUM(AZ348:AZ349)</f>
        <v>0</v>
      </c>
      <c r="AZ352" s="28"/>
      <c r="BA352" s="16"/>
      <c r="BB352" s="16"/>
      <c r="BC352" s="16"/>
      <c r="BD352" s="16"/>
      <c r="BE352" s="16"/>
      <c r="BF352" s="28">
        <f>SUM(BG348:BG350)</f>
        <v>0.44721359549995793</v>
      </c>
      <c r="BG352" s="28"/>
    </row>
    <row r="353" spans="1:59" x14ac:dyDescent="0.35">
      <c r="A353" s="21" t="s">
        <v>16</v>
      </c>
      <c r="B353" s="22">
        <v>1</v>
      </c>
      <c r="D353" s="16" t="s">
        <v>23</v>
      </c>
      <c r="E353" s="16" t="s">
        <v>23</v>
      </c>
      <c r="F353" s="16" t="s">
        <v>23</v>
      </c>
      <c r="G353" s="16" t="s">
        <v>23</v>
      </c>
      <c r="H353" s="16" t="s">
        <v>23</v>
      </c>
      <c r="I353" s="3" t="e">
        <f t="shared" ref="I353:I355" si="967">AVERAGE(D353:H353)</f>
        <v>#DIV/0!</v>
      </c>
      <c r="J353" s="3" t="e">
        <f>STDEV(D353:H353)</f>
        <v>#DIV/0!</v>
      </c>
      <c r="K353" s="16" t="s">
        <v>23</v>
      </c>
      <c r="L353" s="16" t="s">
        <v>23</v>
      </c>
      <c r="M353" s="16" t="s">
        <v>23</v>
      </c>
      <c r="N353" s="16" t="s">
        <v>23</v>
      </c>
      <c r="O353" s="16" t="s">
        <v>23</v>
      </c>
      <c r="P353" s="3" t="e">
        <f t="shared" ref="P353:P355" si="968">AVERAGE(K353:O353)</f>
        <v>#DIV/0!</v>
      </c>
      <c r="Q353" s="3" t="e">
        <f>STDEV(K353:O353)</f>
        <v>#DIV/0!</v>
      </c>
      <c r="R353" s="16" t="s">
        <v>23</v>
      </c>
      <c r="S353" s="16" t="s">
        <v>23</v>
      </c>
      <c r="T353" s="16" t="s">
        <v>23</v>
      </c>
      <c r="U353" s="16" t="s">
        <v>23</v>
      </c>
      <c r="V353" s="16" t="s">
        <v>23</v>
      </c>
      <c r="W353" s="3" t="e">
        <f t="shared" ref="W353:W355" si="969">AVERAGE(R353:V353)</f>
        <v>#DIV/0!</v>
      </c>
      <c r="X353" s="3" t="e">
        <f>STDEV(R353:V353)</f>
        <v>#DIV/0!</v>
      </c>
      <c r="Y353" s="16">
        <v>100</v>
      </c>
      <c r="Z353" s="16">
        <v>108</v>
      </c>
      <c r="AA353" s="16">
        <v>97</v>
      </c>
      <c r="AB353" s="16">
        <v>100</v>
      </c>
      <c r="AC353" s="16">
        <v>103</v>
      </c>
      <c r="AD353" s="3">
        <f t="shared" ref="AD353:AD355" si="970">AVERAGE(Y353:AC353)</f>
        <v>101.6</v>
      </c>
      <c r="AE353" s="3">
        <f>STDEV(Y353:AC353)</f>
        <v>4.159326868617085</v>
      </c>
      <c r="AF353" s="16">
        <v>8</v>
      </c>
      <c r="AG353" s="16">
        <v>5</v>
      </c>
      <c r="AH353" s="16">
        <v>8</v>
      </c>
      <c r="AI353" s="16">
        <v>4</v>
      </c>
      <c r="AJ353" s="16">
        <v>3</v>
      </c>
      <c r="AK353" s="3">
        <f t="shared" ref="AK353:AK355" si="971">AVERAGE(AF353:AJ353)</f>
        <v>5.6</v>
      </c>
      <c r="AL353" s="3">
        <f>STDEV(AF353:AJ353)</f>
        <v>2.302172886644267</v>
      </c>
      <c r="AM353" s="16">
        <v>1</v>
      </c>
      <c r="AN353" s="16">
        <v>1</v>
      </c>
      <c r="AO353" s="16">
        <v>1</v>
      </c>
      <c r="AP353" s="16">
        <v>0</v>
      </c>
      <c r="AQ353" s="16">
        <v>1</v>
      </c>
      <c r="AR353" s="3">
        <f t="shared" ref="AR353:AR355" si="972">AVERAGE(AM353:AQ353)</f>
        <v>0.8</v>
      </c>
      <c r="AS353" s="3">
        <f>STDEV(AM353:AQ353)</f>
        <v>0.44721359549995787</v>
      </c>
      <c r="AT353" s="16">
        <v>0</v>
      </c>
      <c r="AU353" s="16">
        <v>0</v>
      </c>
      <c r="AV353" s="16">
        <v>0</v>
      </c>
      <c r="AW353" s="16">
        <v>0</v>
      </c>
      <c r="AX353" s="16">
        <v>0</v>
      </c>
      <c r="AY353" s="3">
        <f t="shared" ref="AY353:AY355" si="973">AVERAGE(AT353:AX353)</f>
        <v>0</v>
      </c>
      <c r="AZ353" s="3">
        <f>STDEV(AT353:AX353)</f>
        <v>0</v>
      </c>
      <c r="BA353" s="16">
        <v>0</v>
      </c>
      <c r="BB353" s="16">
        <v>0</v>
      </c>
      <c r="BC353" s="16">
        <v>0</v>
      </c>
      <c r="BD353" s="16">
        <v>0</v>
      </c>
      <c r="BE353" s="16">
        <v>0</v>
      </c>
      <c r="BF353" s="3">
        <f t="shared" ref="BF353:BF355" si="974">AVERAGE(BA353:BE353)</f>
        <v>0</v>
      </c>
      <c r="BG353" s="3">
        <f>STDEV(BA353:BE353)</f>
        <v>0</v>
      </c>
    </row>
    <row r="354" spans="1:59" x14ac:dyDescent="0.35">
      <c r="B354" s="22">
        <v>2</v>
      </c>
      <c r="D354" s="16" t="s">
        <v>23</v>
      </c>
      <c r="E354" s="16" t="s">
        <v>23</v>
      </c>
      <c r="F354" s="16" t="s">
        <v>23</v>
      </c>
      <c r="G354" s="16" t="s">
        <v>23</v>
      </c>
      <c r="H354" s="16" t="s">
        <v>23</v>
      </c>
      <c r="I354" s="3" t="e">
        <f t="shared" si="967"/>
        <v>#DIV/0!</v>
      </c>
      <c r="J354" s="3" t="e">
        <f t="shared" ref="J354:J355" si="975">STDEV(D354:H354)</f>
        <v>#DIV/0!</v>
      </c>
      <c r="K354" s="16" t="s">
        <v>23</v>
      </c>
      <c r="L354" s="16" t="s">
        <v>23</v>
      </c>
      <c r="M354" s="16" t="s">
        <v>23</v>
      </c>
      <c r="N354" s="16" t="s">
        <v>23</v>
      </c>
      <c r="O354" s="16" t="s">
        <v>23</v>
      </c>
      <c r="P354" s="3" t="e">
        <f t="shared" si="968"/>
        <v>#DIV/0!</v>
      </c>
      <c r="Q354" s="3" t="e">
        <f t="shared" ref="Q354:Q355" si="976">STDEV(K354:O354)</f>
        <v>#DIV/0!</v>
      </c>
      <c r="R354" s="16" t="s">
        <v>23</v>
      </c>
      <c r="S354" s="16" t="s">
        <v>23</v>
      </c>
      <c r="T354" s="16" t="s">
        <v>23</v>
      </c>
      <c r="U354" s="16" t="s">
        <v>23</v>
      </c>
      <c r="V354" s="16" t="s">
        <v>23</v>
      </c>
      <c r="W354" s="3" t="e">
        <f t="shared" si="969"/>
        <v>#DIV/0!</v>
      </c>
      <c r="X354" s="3" t="e">
        <f t="shared" ref="X354:X355" si="977">STDEV(R354:V354)</f>
        <v>#DIV/0!</v>
      </c>
      <c r="Y354" s="16">
        <v>39</v>
      </c>
      <c r="Z354" s="16">
        <v>65</v>
      </c>
      <c r="AA354" s="16">
        <v>62</v>
      </c>
      <c r="AB354" s="16">
        <v>43</v>
      </c>
      <c r="AC354" s="16">
        <v>35</v>
      </c>
      <c r="AD354" s="3">
        <f t="shared" si="970"/>
        <v>48.8</v>
      </c>
      <c r="AE354" s="3">
        <f t="shared" ref="AE354:AE355" si="978">STDEV(Y354:AC354)</f>
        <v>13.754999091239513</v>
      </c>
      <c r="AF354" s="16">
        <v>5</v>
      </c>
      <c r="AG354" s="16">
        <v>3</v>
      </c>
      <c r="AH354" s="16">
        <v>3</v>
      </c>
      <c r="AI354" s="16">
        <v>4</v>
      </c>
      <c r="AJ354" s="16">
        <v>4</v>
      </c>
      <c r="AK354" s="3">
        <f t="shared" si="971"/>
        <v>3.8</v>
      </c>
      <c r="AL354" s="3">
        <f t="shared" ref="AL354:AL355" si="979">STDEV(AF354:AJ354)</f>
        <v>0.83666002653407512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3">
        <f t="shared" si="972"/>
        <v>0</v>
      </c>
      <c r="AS354" s="3">
        <f t="shared" ref="AS354:AS355" si="980">STDEV(AM354:AQ354)</f>
        <v>0</v>
      </c>
      <c r="AT354" s="16">
        <v>0</v>
      </c>
      <c r="AU354" s="16">
        <v>0</v>
      </c>
      <c r="AV354" s="16">
        <v>0</v>
      </c>
      <c r="AW354" s="16">
        <v>0</v>
      </c>
      <c r="AX354" s="16">
        <v>0</v>
      </c>
      <c r="AY354" s="3">
        <f t="shared" si="973"/>
        <v>0</v>
      </c>
      <c r="AZ354" s="3">
        <f t="shared" ref="AZ354:AZ355" si="981">STDEV(AT354:AX354)</f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3">
        <f t="shared" si="974"/>
        <v>0</v>
      </c>
      <c r="BG354" s="3">
        <f t="shared" ref="BG354:BG355" si="982">STDEV(BA354:BE354)</f>
        <v>0</v>
      </c>
    </row>
    <row r="355" spans="1:59" x14ac:dyDescent="0.35">
      <c r="B355" s="22">
        <v>3</v>
      </c>
      <c r="D355" s="16" t="s">
        <v>23</v>
      </c>
      <c r="E355" s="16" t="s">
        <v>23</v>
      </c>
      <c r="F355" s="16" t="s">
        <v>23</v>
      </c>
      <c r="G355" s="16" t="s">
        <v>23</v>
      </c>
      <c r="H355" s="16" t="s">
        <v>23</v>
      </c>
      <c r="I355" s="3" t="e">
        <f t="shared" si="967"/>
        <v>#DIV/0!</v>
      </c>
      <c r="J355" s="3" t="e">
        <f t="shared" si="975"/>
        <v>#DIV/0!</v>
      </c>
      <c r="K355" s="16" t="s">
        <v>23</v>
      </c>
      <c r="L355" s="16" t="s">
        <v>23</v>
      </c>
      <c r="M355" s="16" t="s">
        <v>23</v>
      </c>
      <c r="N355" s="16" t="s">
        <v>23</v>
      </c>
      <c r="O355" s="16" t="s">
        <v>23</v>
      </c>
      <c r="P355" s="3" t="e">
        <f t="shared" si="968"/>
        <v>#DIV/0!</v>
      </c>
      <c r="Q355" s="3" t="e">
        <f t="shared" si="976"/>
        <v>#DIV/0!</v>
      </c>
      <c r="R355" s="16" t="s">
        <v>23</v>
      </c>
      <c r="S355" s="16" t="s">
        <v>23</v>
      </c>
      <c r="T355" s="16" t="s">
        <v>23</v>
      </c>
      <c r="U355" s="16" t="s">
        <v>23</v>
      </c>
      <c r="V355" s="16" t="s">
        <v>23</v>
      </c>
      <c r="W355" s="3" t="e">
        <f t="shared" si="969"/>
        <v>#DIV/0!</v>
      </c>
      <c r="X355" s="3" t="e">
        <f t="shared" si="977"/>
        <v>#DIV/0!</v>
      </c>
      <c r="Y355" s="16">
        <v>120</v>
      </c>
      <c r="Z355" s="16">
        <v>106</v>
      </c>
      <c r="AA355" s="16">
        <v>93</v>
      </c>
      <c r="AB355" s="16">
        <v>54</v>
      </c>
      <c r="AC355" s="16" t="s">
        <v>23</v>
      </c>
      <c r="AD355" s="3">
        <f t="shared" si="970"/>
        <v>93.25</v>
      </c>
      <c r="AE355" s="3">
        <f t="shared" si="978"/>
        <v>28.394541729001368</v>
      </c>
      <c r="AF355" s="16">
        <v>9</v>
      </c>
      <c r="AG355" s="16">
        <v>7</v>
      </c>
      <c r="AH355" s="16">
        <v>6</v>
      </c>
      <c r="AI355" s="16">
        <v>11</v>
      </c>
      <c r="AJ355" s="16">
        <v>8</v>
      </c>
      <c r="AK355" s="3">
        <f t="shared" si="971"/>
        <v>8.1999999999999993</v>
      </c>
      <c r="AL355" s="3">
        <f t="shared" si="979"/>
        <v>1.9235384061671352</v>
      </c>
      <c r="AM355" s="16">
        <v>5</v>
      </c>
      <c r="AN355" s="16">
        <v>1</v>
      </c>
      <c r="AO355" s="16">
        <v>0</v>
      </c>
      <c r="AP355" s="16">
        <v>1</v>
      </c>
      <c r="AQ355" s="16" t="s">
        <v>23</v>
      </c>
      <c r="AR355" s="3">
        <f t="shared" si="972"/>
        <v>1.75</v>
      </c>
      <c r="AS355" s="3">
        <f t="shared" si="980"/>
        <v>2.2173557826083452</v>
      </c>
      <c r="AT355" s="16">
        <v>1</v>
      </c>
      <c r="AU355" s="16">
        <v>0</v>
      </c>
      <c r="AV355" s="16">
        <v>0</v>
      </c>
      <c r="AW355" s="16">
        <v>0</v>
      </c>
      <c r="AX355" s="16">
        <v>1</v>
      </c>
      <c r="AY355" s="3">
        <f t="shared" si="973"/>
        <v>0.4</v>
      </c>
      <c r="AZ355" s="3">
        <f t="shared" si="981"/>
        <v>0.54772255750516607</v>
      </c>
      <c r="BA355" s="16">
        <v>1</v>
      </c>
      <c r="BB355" s="16">
        <v>0</v>
      </c>
      <c r="BC355" s="16">
        <v>0</v>
      </c>
      <c r="BD355" s="16">
        <v>0</v>
      </c>
      <c r="BE355" s="16">
        <v>1</v>
      </c>
      <c r="BF355" s="3">
        <f t="shared" si="974"/>
        <v>0.4</v>
      </c>
      <c r="BG355" s="3">
        <f t="shared" si="982"/>
        <v>0.54772255750516607</v>
      </c>
    </row>
    <row r="356" spans="1:59" x14ac:dyDescent="0.35">
      <c r="A356" s="24" t="s">
        <v>25</v>
      </c>
      <c r="I356" s="28" t="e">
        <f>AVERAGE(I353:I355)</f>
        <v>#DIV/0!</v>
      </c>
      <c r="J356" s="28"/>
      <c r="K356" s="16"/>
      <c r="L356" s="16"/>
      <c r="M356" s="16"/>
      <c r="N356" s="16"/>
      <c r="O356" s="16"/>
      <c r="P356" s="28" t="e">
        <f>AVERAGE(P353:P355)</f>
        <v>#DIV/0!</v>
      </c>
      <c r="Q356" s="28"/>
      <c r="R356" s="16"/>
      <c r="S356" s="16"/>
      <c r="T356" s="16"/>
      <c r="U356" s="16"/>
      <c r="V356" s="16"/>
      <c r="W356" s="28" t="e">
        <f>AVERAGE(W353:W355)</f>
        <v>#DIV/0!</v>
      </c>
      <c r="X356" s="28"/>
      <c r="Y356" s="16"/>
      <c r="Z356" s="16"/>
      <c r="AA356" s="16"/>
      <c r="AB356" s="16"/>
      <c r="AC356" s="16"/>
      <c r="AD356" s="28">
        <f>AVERAGE(AD353:AD355)</f>
        <v>81.216666666666654</v>
      </c>
      <c r="AE356" s="28"/>
      <c r="AF356" s="16"/>
      <c r="AG356" s="16"/>
      <c r="AH356" s="16"/>
      <c r="AI356" s="16"/>
      <c r="AJ356" s="16"/>
      <c r="AK356" s="28">
        <f>AVERAGE(AK353:AK355)</f>
        <v>5.8666666666666663</v>
      </c>
      <c r="AL356" s="28"/>
      <c r="AM356" s="16"/>
      <c r="AN356" s="16"/>
      <c r="AO356" s="16"/>
      <c r="AP356" s="16"/>
      <c r="AQ356" s="16"/>
      <c r="AR356" s="28">
        <f>AVERAGE(AR353:AR355)</f>
        <v>0.85</v>
      </c>
      <c r="AS356" s="28"/>
      <c r="AT356" s="16"/>
      <c r="AU356" s="16"/>
      <c r="AV356" s="16"/>
      <c r="AW356" s="16"/>
      <c r="AX356" s="16"/>
      <c r="AY356" s="28">
        <f>AVERAGE(AY353:AY355)</f>
        <v>0.13333333333333333</v>
      </c>
      <c r="AZ356" s="28"/>
      <c r="BA356" s="16"/>
      <c r="BB356" s="16"/>
      <c r="BC356" s="16"/>
      <c r="BD356" s="16"/>
      <c r="BE356" s="16"/>
      <c r="BF356" s="28">
        <f>AVERAGE(BF353:BF355)</f>
        <v>0.13333333333333333</v>
      </c>
      <c r="BG356" s="28"/>
    </row>
    <row r="357" spans="1:59" x14ac:dyDescent="0.35">
      <c r="A357" s="24" t="s">
        <v>26</v>
      </c>
      <c r="I357" s="28" t="e">
        <f>1/3*(SUM(J353:J355))</f>
        <v>#DIV/0!</v>
      </c>
      <c r="J357" s="28"/>
      <c r="K357" s="16"/>
      <c r="L357" s="16"/>
      <c r="M357" s="16"/>
      <c r="N357" s="16"/>
      <c r="O357" s="16"/>
      <c r="P357" s="28" t="e">
        <f>SUM(Q353:Q355)</f>
        <v>#DIV/0!</v>
      </c>
      <c r="Q357" s="28"/>
      <c r="R357" s="16"/>
      <c r="S357" s="16"/>
      <c r="T357" s="16"/>
      <c r="U357" s="16"/>
      <c r="V357" s="16"/>
      <c r="W357" s="28" t="e">
        <f>SUM(X353:X355)</f>
        <v>#DIV/0!</v>
      </c>
      <c r="X357" s="28"/>
      <c r="Y357" s="16"/>
      <c r="Z357" s="16"/>
      <c r="AA357" s="16"/>
      <c r="AB357" s="16"/>
      <c r="AC357" s="16"/>
      <c r="AD357" s="28">
        <f>SUM(AE353:AE355)</f>
        <v>46.308867688857966</v>
      </c>
      <c r="AE357" s="28"/>
      <c r="AF357" s="16"/>
      <c r="AG357" s="16"/>
      <c r="AH357" s="16"/>
      <c r="AI357" s="16"/>
      <c r="AJ357" s="16"/>
      <c r="AK357" s="28">
        <f>SUM(AL353:AL355)</f>
        <v>5.0623713193454769</v>
      </c>
      <c r="AL357" s="28"/>
      <c r="AM357" s="16"/>
      <c r="AN357" s="16"/>
      <c r="AO357" s="16"/>
      <c r="AP357" s="16"/>
      <c r="AQ357" s="16"/>
      <c r="AR357" s="28">
        <f>SUM(AS353:AS354)</f>
        <v>0.44721359549995787</v>
      </c>
      <c r="AS357" s="28"/>
      <c r="AT357" s="16"/>
      <c r="AU357" s="16"/>
      <c r="AV357" s="16"/>
      <c r="AW357" s="16"/>
      <c r="AX357" s="16"/>
      <c r="AY357" s="28">
        <f>SUM(AZ353:AZ354)</f>
        <v>0</v>
      </c>
      <c r="AZ357" s="28"/>
      <c r="BA357" s="16"/>
      <c r="BB357" s="16"/>
      <c r="BC357" s="16"/>
      <c r="BD357" s="16"/>
      <c r="BE357" s="16"/>
      <c r="BF357" s="28">
        <f>SUM(BG353:BG355)</f>
        <v>0.54772255750516607</v>
      </c>
      <c r="BG357" s="28"/>
    </row>
    <row r="360" spans="1:59" x14ac:dyDescent="0.35">
      <c r="A360" s="21" t="s">
        <v>37</v>
      </c>
      <c r="B360" s="26">
        <v>42923</v>
      </c>
    </row>
    <row r="361" spans="1:59" x14ac:dyDescent="0.35">
      <c r="A361" s="21" t="s">
        <v>18</v>
      </c>
      <c r="B361" s="22" t="s">
        <v>19</v>
      </c>
      <c r="D361" s="21">
        <v>1</v>
      </c>
      <c r="I361" s="23" t="s">
        <v>20</v>
      </c>
      <c r="J361" s="23"/>
      <c r="K361" s="30">
        <f>10^-1</f>
        <v>0.1</v>
      </c>
      <c r="P361" s="23" t="s">
        <v>20</v>
      </c>
      <c r="Q361" s="23"/>
      <c r="R361" s="30">
        <f>10^-2</f>
        <v>0.01</v>
      </c>
      <c r="W361" s="23" t="s">
        <v>20</v>
      </c>
      <c r="X361" s="23"/>
      <c r="Y361" s="30">
        <f>10^-3</f>
        <v>1E-3</v>
      </c>
      <c r="AD361" s="23" t="s">
        <v>20</v>
      </c>
      <c r="AE361" s="23"/>
      <c r="AF361" s="30">
        <f>10^-4</f>
        <v>1E-4</v>
      </c>
      <c r="AK361" s="23" t="s">
        <v>20</v>
      </c>
      <c r="AL361" s="23"/>
      <c r="AM361" s="21">
        <f>10^-5</f>
        <v>1.0000000000000001E-5</v>
      </c>
      <c r="AR361" s="23" t="s">
        <v>20</v>
      </c>
      <c r="AS361" s="23"/>
      <c r="AT361" s="21">
        <f>10^-5</f>
        <v>1.0000000000000001E-5</v>
      </c>
      <c r="AY361" s="23" t="s">
        <v>20</v>
      </c>
      <c r="AZ361" s="23"/>
      <c r="BA361" s="21">
        <f>10^-5</f>
        <v>1.0000000000000001E-5</v>
      </c>
      <c r="BF361" s="23" t="s">
        <v>20</v>
      </c>
      <c r="BG361" s="23"/>
    </row>
    <row r="362" spans="1:59" x14ac:dyDescent="0.35">
      <c r="A362" s="21" t="s">
        <v>22</v>
      </c>
      <c r="B362" s="22">
        <v>1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3">
        <f>AVERAGE(D362:H362)</f>
        <v>0</v>
      </c>
      <c r="J362" s="3">
        <f>STDEV(D362:H362)</f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3">
        <f>AVERAGE(K362:O362)</f>
        <v>0</v>
      </c>
      <c r="Q362" s="3">
        <f>STDEV(K362:O362)</f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3">
        <f>AVERAGE(R362:V362)</f>
        <v>0</v>
      </c>
      <c r="X362" s="3">
        <f>STDEV(R362:V362)</f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3">
        <f>AVERAGE(Y362:AC362)</f>
        <v>0</v>
      </c>
      <c r="AE362" s="3">
        <f>STDEV(Y362:AC362)</f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3">
        <f>AVERAGE(AF362:AJ362)</f>
        <v>0</v>
      </c>
      <c r="AL362" s="3">
        <f>STDEV(AF362:AJ362)</f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3">
        <f>AVERAGE(AM362:AQ362)</f>
        <v>0</v>
      </c>
      <c r="AS362" s="3">
        <f>STDEV(AM362:AQ362)</f>
        <v>0</v>
      </c>
      <c r="AT362" s="16">
        <v>0</v>
      </c>
      <c r="AU362" s="16">
        <v>0</v>
      </c>
      <c r="AV362" s="16">
        <v>0</v>
      </c>
      <c r="AW362" s="16">
        <v>0</v>
      </c>
      <c r="AX362" s="16">
        <v>0</v>
      </c>
      <c r="AY362" s="3">
        <f>AVERAGE(AT362:AX362)</f>
        <v>0</v>
      </c>
      <c r="AZ362" s="3">
        <f>STDEV(AT362:AX362)</f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3">
        <f>AVERAGE(BA362:BE362)</f>
        <v>0</v>
      </c>
      <c r="BG362" s="3">
        <f>STDEV(BA362:BE362)</f>
        <v>0</v>
      </c>
    </row>
    <row r="363" spans="1:59" x14ac:dyDescent="0.35">
      <c r="B363" s="22">
        <v>2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3">
        <f t="shared" ref="I363:I364" si="983">AVERAGE(D363:H363)</f>
        <v>0</v>
      </c>
      <c r="J363" s="3">
        <f t="shared" ref="J363:J364" si="984">STDEV(D363:H363)</f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3">
        <f t="shared" ref="P363:P364" si="985">AVERAGE(K363:O363)</f>
        <v>0</v>
      </c>
      <c r="Q363" s="3">
        <f t="shared" ref="Q363:Q364" si="986">STDEV(K363:O363)</f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3">
        <f t="shared" ref="W363:W364" si="987">AVERAGE(R363:V363)</f>
        <v>0</v>
      </c>
      <c r="X363" s="3">
        <f t="shared" ref="X363:X364" si="988">STDEV(R363:V363)</f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3">
        <f t="shared" ref="AD363:AD364" si="989">AVERAGE(Y363:AC363)</f>
        <v>0</v>
      </c>
      <c r="AE363" s="3">
        <f t="shared" ref="AE363:AE364" si="990">STDEV(Y363:AC363)</f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3">
        <f t="shared" ref="AK363:AK364" si="991">AVERAGE(AF363:AJ363)</f>
        <v>0</v>
      </c>
      <c r="AL363" s="3">
        <f t="shared" ref="AL363:AL364" si="992">STDEV(AF363:AJ363)</f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3">
        <f t="shared" ref="AR363:AR364" si="993">AVERAGE(AM363:AQ363)</f>
        <v>0</v>
      </c>
      <c r="AS363" s="3">
        <f t="shared" ref="AS363:AS364" si="994">STDEV(AM363:AQ363)</f>
        <v>0</v>
      </c>
      <c r="AT363" s="16">
        <v>0</v>
      </c>
      <c r="AU363" s="16">
        <v>0</v>
      </c>
      <c r="AV363" s="16">
        <v>0</v>
      </c>
      <c r="AW363" s="16">
        <v>0</v>
      </c>
      <c r="AX363" s="16">
        <v>0</v>
      </c>
      <c r="AY363" s="3">
        <f t="shared" ref="AY363:AY364" si="995">AVERAGE(AT363:AX363)</f>
        <v>0</v>
      </c>
      <c r="AZ363" s="3">
        <f t="shared" ref="AZ363:AZ364" si="996">STDEV(AT363:AX363)</f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3">
        <f t="shared" ref="BF363:BF364" si="997">AVERAGE(BA363:BE363)</f>
        <v>0</v>
      </c>
      <c r="BG363" s="3">
        <f t="shared" ref="BG363:BG364" si="998">STDEV(BA363:BE363)</f>
        <v>0</v>
      </c>
    </row>
    <row r="364" spans="1:59" x14ac:dyDescent="0.35">
      <c r="B364" s="22">
        <v>3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3">
        <f t="shared" si="983"/>
        <v>0</v>
      </c>
      <c r="J364" s="3">
        <f t="shared" si="984"/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3">
        <f t="shared" si="985"/>
        <v>0</v>
      </c>
      <c r="Q364" s="3">
        <f t="shared" si="986"/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3">
        <f t="shared" si="987"/>
        <v>0</v>
      </c>
      <c r="X364" s="3">
        <f t="shared" si="988"/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3">
        <f t="shared" si="989"/>
        <v>0</v>
      </c>
      <c r="AE364" s="3">
        <f t="shared" si="990"/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3">
        <f t="shared" si="991"/>
        <v>0</v>
      </c>
      <c r="AL364" s="3">
        <f t="shared" si="992"/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3">
        <f t="shared" si="993"/>
        <v>0</v>
      </c>
      <c r="AS364" s="3">
        <f t="shared" si="994"/>
        <v>0</v>
      </c>
      <c r="AT364" s="16">
        <v>0</v>
      </c>
      <c r="AU364" s="16">
        <v>0</v>
      </c>
      <c r="AV364" s="16">
        <v>0</v>
      </c>
      <c r="AW364" s="16">
        <v>0</v>
      </c>
      <c r="AX364" s="16">
        <v>0</v>
      </c>
      <c r="AY364" s="3">
        <f t="shared" si="995"/>
        <v>0</v>
      </c>
      <c r="AZ364" s="3">
        <f t="shared" si="996"/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3">
        <f t="shared" si="997"/>
        <v>0</v>
      </c>
      <c r="BG364" s="3">
        <f t="shared" si="998"/>
        <v>0</v>
      </c>
    </row>
    <row r="365" spans="1:59" x14ac:dyDescent="0.35">
      <c r="D365" s="16"/>
      <c r="E365" s="16"/>
      <c r="F365" s="16"/>
      <c r="G365" s="16"/>
      <c r="H365" s="16"/>
      <c r="I365" s="28">
        <f>AVERAGE(I362:I364)</f>
        <v>0</v>
      </c>
      <c r="J365" s="28"/>
      <c r="K365" s="16"/>
      <c r="L365" s="16"/>
      <c r="M365" s="16"/>
      <c r="N365" s="16"/>
      <c r="O365" s="16"/>
      <c r="P365" s="28">
        <f>AVERAGE(P362:P364)</f>
        <v>0</v>
      </c>
      <c r="Q365" s="28"/>
      <c r="R365" s="16"/>
      <c r="S365" s="16"/>
      <c r="T365" s="16"/>
      <c r="U365" s="16"/>
      <c r="V365" s="16"/>
      <c r="W365" s="28">
        <f>AVERAGE(W362:W364)</f>
        <v>0</v>
      </c>
      <c r="X365" s="28"/>
      <c r="Y365" s="16"/>
      <c r="Z365" s="16"/>
      <c r="AA365" s="16"/>
      <c r="AB365" s="16"/>
      <c r="AC365" s="16"/>
      <c r="AD365" s="28">
        <f>AVERAGE(AD362:AD364)</f>
        <v>0</v>
      </c>
      <c r="AE365" s="28"/>
      <c r="AF365" s="16"/>
      <c r="AG365" s="16"/>
      <c r="AH365" s="16"/>
      <c r="AI365" s="16"/>
      <c r="AJ365" s="16"/>
      <c r="AK365" s="28">
        <f>AVERAGE(AK362:AK364)</f>
        <v>0</v>
      </c>
      <c r="AL365" s="28"/>
      <c r="AM365" s="16"/>
      <c r="AN365" s="16"/>
      <c r="AO365" s="16"/>
      <c r="AP365" s="16"/>
      <c r="AQ365" s="16"/>
      <c r="AR365" s="28">
        <f>AVERAGE(AR362:AR364)</f>
        <v>0</v>
      </c>
      <c r="AS365" s="28"/>
      <c r="AT365" s="16"/>
      <c r="AU365" s="16"/>
      <c r="AV365" s="16"/>
      <c r="AW365" s="16"/>
      <c r="AX365" s="16"/>
      <c r="AY365" s="28">
        <f>AVERAGE(AY362:AY364)</f>
        <v>0</v>
      </c>
      <c r="AZ365" s="28"/>
      <c r="BA365" s="16"/>
      <c r="BB365" s="16"/>
      <c r="BC365" s="16"/>
      <c r="BD365" s="16"/>
      <c r="BE365" s="16"/>
      <c r="BF365" s="28">
        <f>AVERAGE(BF362:BF364)</f>
        <v>0</v>
      </c>
      <c r="BG365" s="28"/>
    </row>
    <row r="366" spans="1:59" x14ac:dyDescent="0.35">
      <c r="D366" s="16"/>
      <c r="E366" s="16"/>
      <c r="F366" s="16"/>
      <c r="G366" s="16"/>
      <c r="H366" s="16"/>
      <c r="I366" s="28">
        <f>1/3*(SUM(J362:J364))</f>
        <v>0</v>
      </c>
      <c r="J366" s="28"/>
      <c r="K366" s="16"/>
      <c r="L366" s="16"/>
      <c r="M366" s="16"/>
      <c r="N366" s="16"/>
      <c r="O366" s="16"/>
      <c r="P366" s="28">
        <f>SUM(Q362:Q364)</f>
        <v>0</v>
      </c>
      <c r="Q366" s="28"/>
      <c r="R366" s="16"/>
      <c r="S366" s="16"/>
      <c r="T366" s="16"/>
      <c r="U366" s="16"/>
      <c r="V366" s="16"/>
      <c r="W366" s="28">
        <f>SUM(X362:X364)</f>
        <v>0</v>
      </c>
      <c r="X366" s="28"/>
      <c r="Y366" s="16"/>
      <c r="Z366" s="16"/>
      <c r="AA366" s="16"/>
      <c r="AB366" s="16"/>
      <c r="AC366" s="16"/>
      <c r="AD366" s="28">
        <f>SUM(AE362:AE364)</f>
        <v>0</v>
      </c>
      <c r="AE366" s="28"/>
      <c r="AF366" s="16"/>
      <c r="AG366" s="16"/>
      <c r="AH366" s="16"/>
      <c r="AI366" s="16"/>
      <c r="AJ366" s="16"/>
      <c r="AK366" s="28">
        <f>SUM(AL362:AL364)</f>
        <v>0</v>
      </c>
      <c r="AL366" s="28"/>
      <c r="AM366" s="16"/>
      <c r="AN366" s="16"/>
      <c r="AO366" s="16"/>
      <c r="AP366" s="16"/>
      <c r="AQ366" s="16"/>
      <c r="AR366" s="28">
        <f>SUM(AS362:AS363)</f>
        <v>0</v>
      </c>
      <c r="AS366" s="28"/>
      <c r="AT366" s="16"/>
      <c r="AU366" s="16"/>
      <c r="AV366" s="16"/>
      <c r="AW366" s="16"/>
      <c r="AX366" s="16"/>
      <c r="AY366" s="28">
        <f>SUM(AZ362:AZ363)</f>
        <v>0</v>
      </c>
      <c r="AZ366" s="28"/>
      <c r="BA366" s="16"/>
      <c r="BB366" s="16"/>
      <c r="BC366" s="16"/>
      <c r="BD366" s="16"/>
      <c r="BE366" s="16"/>
      <c r="BF366" s="28">
        <f>SUM(BG362:BG364)</f>
        <v>0</v>
      </c>
      <c r="BG366" s="28"/>
    </row>
    <row r="367" spans="1:59" x14ac:dyDescent="0.35">
      <c r="A367" s="21" t="s">
        <v>24</v>
      </c>
      <c r="B367" s="22">
        <v>1</v>
      </c>
      <c r="D367" s="16" t="s">
        <v>23</v>
      </c>
      <c r="E367" s="16" t="s">
        <v>23</v>
      </c>
      <c r="F367" s="16" t="s">
        <v>23</v>
      </c>
      <c r="G367" s="16" t="s">
        <v>23</v>
      </c>
      <c r="H367" s="16" t="s">
        <v>23</v>
      </c>
      <c r="I367" s="3" t="e">
        <f>AVERAGE(D367:H367)</f>
        <v>#DIV/0!</v>
      </c>
      <c r="J367" s="3" t="e">
        <f>STDEV(D367:H367)</f>
        <v>#DIV/0!</v>
      </c>
      <c r="K367" s="16" t="s">
        <v>23</v>
      </c>
      <c r="L367" s="16" t="s">
        <v>23</v>
      </c>
      <c r="M367" s="16" t="s">
        <v>23</v>
      </c>
      <c r="N367" s="16" t="s">
        <v>23</v>
      </c>
      <c r="O367" s="16" t="s">
        <v>23</v>
      </c>
      <c r="P367" s="3" t="e">
        <f t="shared" ref="P367:P369" si="999">AVERAGE(K367:O367)</f>
        <v>#DIV/0!</v>
      </c>
      <c r="Q367" s="3" t="e">
        <f>STDEV(K367:O367)</f>
        <v>#DIV/0!</v>
      </c>
      <c r="R367" s="16" t="s">
        <v>23</v>
      </c>
      <c r="S367" s="16" t="s">
        <v>23</v>
      </c>
      <c r="T367" s="16" t="s">
        <v>23</v>
      </c>
      <c r="U367" s="16" t="s">
        <v>23</v>
      </c>
      <c r="V367" s="16" t="s">
        <v>23</v>
      </c>
      <c r="W367" s="3" t="e">
        <f t="shared" ref="W367:W369" si="1000">AVERAGE(R367:V367)</f>
        <v>#DIV/0!</v>
      </c>
      <c r="X367" s="3" t="e">
        <f>STDEV(R367:V367)</f>
        <v>#DIV/0!</v>
      </c>
      <c r="Y367" s="16">
        <v>22</v>
      </c>
      <c r="Z367" s="16">
        <v>20</v>
      </c>
      <c r="AA367" s="16">
        <v>22</v>
      </c>
      <c r="AB367" s="16">
        <v>22</v>
      </c>
      <c r="AC367" s="16">
        <v>25</v>
      </c>
      <c r="AD367" s="3">
        <f t="shared" ref="AD367:AD369" si="1001">AVERAGE(Y367:AC367)</f>
        <v>22.2</v>
      </c>
      <c r="AE367" s="3">
        <f>STDEV(Y367:AC367)</f>
        <v>1.7888543819998317</v>
      </c>
      <c r="AF367" s="16">
        <v>3</v>
      </c>
      <c r="AG367" s="16">
        <v>1</v>
      </c>
      <c r="AH367" s="16">
        <v>2</v>
      </c>
      <c r="AI367" s="16">
        <v>3</v>
      </c>
      <c r="AJ367" s="16">
        <v>1</v>
      </c>
      <c r="AK367" s="3">
        <f t="shared" ref="AK367:AK369" si="1002">AVERAGE(AF367:AJ367)</f>
        <v>2</v>
      </c>
      <c r="AL367" s="3">
        <f>STDEV(AF367:AJ367)</f>
        <v>1</v>
      </c>
      <c r="AM367" s="16">
        <v>0</v>
      </c>
      <c r="AN367" s="16">
        <v>2</v>
      </c>
      <c r="AO367" s="16">
        <v>0</v>
      </c>
      <c r="AP367" s="16">
        <v>1</v>
      </c>
      <c r="AQ367" s="16">
        <v>0</v>
      </c>
      <c r="AR367" s="3">
        <f t="shared" ref="AR367:AR369" si="1003">AVERAGE(AM367:AQ367)</f>
        <v>0.6</v>
      </c>
      <c r="AS367" s="3">
        <f>STDEV(AM367:AQ367)</f>
        <v>0.89442719099991586</v>
      </c>
      <c r="AT367" s="16">
        <v>0</v>
      </c>
      <c r="AU367" s="16">
        <v>0</v>
      </c>
      <c r="AV367" s="16">
        <v>0</v>
      </c>
      <c r="AW367" s="16">
        <v>0</v>
      </c>
      <c r="AX367" s="16">
        <v>0</v>
      </c>
      <c r="AY367" s="3">
        <f t="shared" ref="AY367:AY369" si="1004">AVERAGE(AT367:AX367)</f>
        <v>0</v>
      </c>
      <c r="AZ367" s="3">
        <f>STDEV(AT367:AX367)</f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3">
        <f t="shared" ref="BF367:BF369" si="1005">AVERAGE(BA367:BE367)</f>
        <v>0</v>
      </c>
      <c r="BG367" s="3">
        <f>STDEV(BA367:BE367)</f>
        <v>0</v>
      </c>
    </row>
    <row r="368" spans="1:59" x14ac:dyDescent="0.35">
      <c r="B368" s="22">
        <v>2</v>
      </c>
      <c r="D368" s="16" t="s">
        <v>23</v>
      </c>
      <c r="E368" s="16" t="s">
        <v>23</v>
      </c>
      <c r="F368" s="16" t="s">
        <v>23</v>
      </c>
      <c r="G368" s="16" t="s">
        <v>23</v>
      </c>
      <c r="H368" s="16" t="s">
        <v>23</v>
      </c>
      <c r="I368" s="3" t="e">
        <f t="shared" ref="I368:I369" si="1006">AVERAGE(D368:H368)</f>
        <v>#DIV/0!</v>
      </c>
      <c r="J368" s="3" t="e">
        <f t="shared" ref="J368:J369" si="1007">STDEV(D368:H368)</f>
        <v>#DIV/0!</v>
      </c>
      <c r="K368" s="16" t="s">
        <v>23</v>
      </c>
      <c r="L368" s="16" t="s">
        <v>23</v>
      </c>
      <c r="M368" s="16" t="s">
        <v>23</v>
      </c>
      <c r="N368" s="16" t="s">
        <v>23</v>
      </c>
      <c r="O368" s="16" t="s">
        <v>23</v>
      </c>
      <c r="P368" s="3" t="e">
        <f t="shared" si="999"/>
        <v>#DIV/0!</v>
      </c>
      <c r="Q368" s="3" t="e">
        <f t="shared" ref="Q368:Q369" si="1008">STDEV(K368:O368)</f>
        <v>#DIV/0!</v>
      </c>
      <c r="R368" s="16" t="s">
        <v>23</v>
      </c>
      <c r="S368" s="16" t="s">
        <v>23</v>
      </c>
      <c r="T368" s="16" t="s">
        <v>23</v>
      </c>
      <c r="U368" s="16" t="s">
        <v>23</v>
      </c>
      <c r="V368" s="16" t="s">
        <v>23</v>
      </c>
      <c r="W368" s="3" t="e">
        <f t="shared" si="1000"/>
        <v>#DIV/0!</v>
      </c>
      <c r="X368" s="3" t="e">
        <f t="shared" ref="X368:X369" si="1009">STDEV(R368:V368)</f>
        <v>#DIV/0!</v>
      </c>
      <c r="Y368" s="16">
        <v>48</v>
      </c>
      <c r="Z368" s="16">
        <v>38</v>
      </c>
      <c r="AA368" s="16">
        <v>43</v>
      </c>
      <c r="AB368" s="16">
        <v>35</v>
      </c>
      <c r="AC368" s="16">
        <v>45</v>
      </c>
      <c r="AD368" s="3">
        <f t="shared" si="1001"/>
        <v>41.8</v>
      </c>
      <c r="AE368" s="3">
        <f t="shared" ref="AE368:AE369" si="1010">STDEV(Y368:AC368)</f>
        <v>5.2630789467762895</v>
      </c>
      <c r="AF368" s="16">
        <v>10</v>
      </c>
      <c r="AG368" s="16">
        <v>3</v>
      </c>
      <c r="AH368" s="16">
        <v>4</v>
      </c>
      <c r="AI368" s="16">
        <v>4</v>
      </c>
      <c r="AJ368" s="16">
        <v>3</v>
      </c>
      <c r="AK368" s="3">
        <f t="shared" si="1002"/>
        <v>4.8</v>
      </c>
      <c r="AL368" s="3">
        <f t="shared" ref="AL368:AL369" si="1011">STDEV(AF368:AJ368)</f>
        <v>2.9495762407505248</v>
      </c>
      <c r="AM368" s="16">
        <v>1</v>
      </c>
      <c r="AN368" s="16">
        <v>2</v>
      </c>
      <c r="AO368" s="16">
        <v>1</v>
      </c>
      <c r="AP368" s="16">
        <v>0</v>
      </c>
      <c r="AQ368" s="16">
        <v>0</v>
      </c>
      <c r="AR368" s="3">
        <f t="shared" si="1003"/>
        <v>0.8</v>
      </c>
      <c r="AS368" s="3">
        <f t="shared" ref="AS368:AS369" si="1012">STDEV(AM368:AQ368)</f>
        <v>0.83666002653407556</v>
      </c>
      <c r="AT368" s="16">
        <v>1</v>
      </c>
      <c r="AU368" s="16">
        <v>0</v>
      </c>
      <c r="AV368" s="16">
        <v>0</v>
      </c>
      <c r="AW368" s="16">
        <v>0</v>
      </c>
      <c r="AX368" s="16">
        <v>0</v>
      </c>
      <c r="AY368" s="3">
        <f t="shared" si="1004"/>
        <v>0.2</v>
      </c>
      <c r="AZ368" s="3">
        <f t="shared" ref="AZ368:AZ369" si="1013">STDEV(AT368:AX368)</f>
        <v>0.44721359549995793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3">
        <f t="shared" si="1005"/>
        <v>0</v>
      </c>
      <c r="BG368" s="3">
        <f t="shared" ref="BG368:BG369" si="1014">STDEV(BA368:BE368)</f>
        <v>0</v>
      </c>
    </row>
    <row r="369" spans="1:59" x14ac:dyDescent="0.35">
      <c r="B369" s="22">
        <v>3</v>
      </c>
      <c r="D369" s="16" t="s">
        <v>23</v>
      </c>
      <c r="E369" s="16" t="s">
        <v>23</v>
      </c>
      <c r="F369" s="16" t="s">
        <v>23</v>
      </c>
      <c r="G369" s="16" t="s">
        <v>23</v>
      </c>
      <c r="H369" s="16" t="s">
        <v>23</v>
      </c>
      <c r="I369" s="3" t="e">
        <f t="shared" si="1006"/>
        <v>#DIV/0!</v>
      </c>
      <c r="J369" s="3" t="e">
        <f t="shared" si="1007"/>
        <v>#DIV/0!</v>
      </c>
      <c r="K369" s="16" t="s">
        <v>23</v>
      </c>
      <c r="L369" s="16" t="s">
        <v>23</v>
      </c>
      <c r="M369" s="16" t="s">
        <v>23</v>
      </c>
      <c r="N369" s="16" t="s">
        <v>23</v>
      </c>
      <c r="O369" s="16" t="s">
        <v>23</v>
      </c>
      <c r="P369" s="3" t="e">
        <f t="shared" si="999"/>
        <v>#DIV/0!</v>
      </c>
      <c r="Q369" s="3" t="e">
        <f t="shared" si="1008"/>
        <v>#DIV/0!</v>
      </c>
      <c r="R369" s="16" t="s">
        <v>23</v>
      </c>
      <c r="S369" s="16" t="s">
        <v>23</v>
      </c>
      <c r="T369" s="16" t="s">
        <v>23</v>
      </c>
      <c r="U369" s="16" t="s">
        <v>23</v>
      </c>
      <c r="V369" s="16" t="s">
        <v>23</v>
      </c>
      <c r="W369" s="3" t="e">
        <f t="shared" si="1000"/>
        <v>#DIV/0!</v>
      </c>
      <c r="X369" s="3" t="e">
        <f t="shared" si="1009"/>
        <v>#DIV/0!</v>
      </c>
      <c r="Y369" s="16">
        <v>50</v>
      </c>
      <c r="Z369" s="16">
        <v>65</v>
      </c>
      <c r="AA369" s="16">
        <v>51</v>
      </c>
      <c r="AB369" s="16">
        <v>55</v>
      </c>
      <c r="AC369" s="16">
        <v>49</v>
      </c>
      <c r="AD369" s="3">
        <f t="shared" si="1001"/>
        <v>54</v>
      </c>
      <c r="AE369" s="3">
        <f t="shared" si="1010"/>
        <v>6.5574385243020004</v>
      </c>
      <c r="AF369" s="16">
        <v>5</v>
      </c>
      <c r="AG369" s="16">
        <v>1</v>
      </c>
      <c r="AH369" s="16">
        <v>3</v>
      </c>
      <c r="AI369" s="16">
        <v>4</v>
      </c>
      <c r="AJ369" s="16">
        <v>5</v>
      </c>
      <c r="AK369" s="3">
        <f t="shared" si="1002"/>
        <v>3.6</v>
      </c>
      <c r="AL369" s="3">
        <f t="shared" si="1011"/>
        <v>1.6733200530681513</v>
      </c>
      <c r="AM369" s="16">
        <v>0</v>
      </c>
      <c r="AN369" s="16">
        <v>1</v>
      </c>
      <c r="AO369" s="16">
        <v>0</v>
      </c>
      <c r="AP369" s="16">
        <v>1</v>
      </c>
      <c r="AQ369" s="16">
        <v>0</v>
      </c>
      <c r="AR369" s="3">
        <f t="shared" si="1003"/>
        <v>0.4</v>
      </c>
      <c r="AS369" s="3">
        <f t="shared" si="1012"/>
        <v>0.54772255750516607</v>
      </c>
      <c r="AT369" s="16">
        <v>0</v>
      </c>
      <c r="AU369" s="16">
        <v>0</v>
      </c>
      <c r="AV369" s="16">
        <v>0</v>
      </c>
      <c r="AW369" s="16">
        <v>0</v>
      </c>
      <c r="AX369" s="16">
        <v>0</v>
      </c>
      <c r="AY369" s="3">
        <f t="shared" si="1004"/>
        <v>0</v>
      </c>
      <c r="AZ369" s="3">
        <f t="shared" si="1013"/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3">
        <f t="shared" si="1005"/>
        <v>0</v>
      </c>
      <c r="BG369" s="3">
        <f t="shared" si="1014"/>
        <v>0</v>
      </c>
    </row>
    <row r="370" spans="1:59" x14ac:dyDescent="0.35">
      <c r="A370" s="24" t="s">
        <v>25</v>
      </c>
      <c r="D370" s="16"/>
      <c r="E370" s="16"/>
      <c r="F370" s="16"/>
      <c r="G370" s="16"/>
      <c r="H370" s="16"/>
      <c r="I370" s="28" t="e">
        <f>AVERAGE(I367:I369)</f>
        <v>#DIV/0!</v>
      </c>
      <c r="J370" s="28"/>
      <c r="K370" s="16"/>
      <c r="L370" s="16"/>
      <c r="M370" s="16"/>
      <c r="N370" s="16"/>
      <c r="O370" s="16"/>
      <c r="P370" s="28" t="e">
        <f>AVERAGE(P367:P369)</f>
        <v>#DIV/0!</v>
      </c>
      <c r="Q370" s="28"/>
      <c r="R370" s="16"/>
      <c r="S370" s="16"/>
      <c r="T370" s="16"/>
      <c r="U370" s="16"/>
      <c r="V370" s="16"/>
      <c r="W370" s="28" t="e">
        <f>AVERAGE(W367:W369)</f>
        <v>#DIV/0!</v>
      </c>
      <c r="X370" s="28"/>
      <c r="Y370" s="16"/>
      <c r="Z370" s="16"/>
      <c r="AA370" s="16"/>
      <c r="AB370" s="16"/>
      <c r="AC370" s="16"/>
      <c r="AD370" s="28">
        <f>AVERAGE(AD368:AD369)</f>
        <v>47.9</v>
      </c>
      <c r="AE370" s="28"/>
      <c r="AF370" s="16"/>
      <c r="AG370" s="16"/>
      <c r="AH370" s="16"/>
      <c r="AI370" s="16"/>
      <c r="AJ370" s="16"/>
      <c r="AK370" s="28">
        <f>AVERAGE(AK368:AK369)</f>
        <v>4.2</v>
      </c>
      <c r="AL370" s="28"/>
      <c r="AM370" s="16"/>
      <c r="AN370" s="16"/>
      <c r="AO370" s="16"/>
      <c r="AP370" s="16"/>
      <c r="AQ370" s="16"/>
      <c r="AR370" s="28">
        <f>AVERAGE(AR368:AR369)</f>
        <v>0.60000000000000009</v>
      </c>
      <c r="AS370" s="28"/>
      <c r="AT370" s="16"/>
      <c r="AU370" s="16"/>
      <c r="AV370" s="16"/>
      <c r="AW370" s="16"/>
      <c r="AX370" s="16"/>
      <c r="AY370" s="28">
        <f>AVERAGE(AY368:AY369)</f>
        <v>0.1</v>
      </c>
      <c r="AZ370" s="28"/>
      <c r="BA370" s="16"/>
      <c r="BB370" s="16"/>
      <c r="BC370" s="16"/>
      <c r="BD370" s="16"/>
      <c r="BE370" s="16"/>
      <c r="BF370" s="28">
        <f>AVERAGE(BF368:BF369)</f>
        <v>0</v>
      </c>
      <c r="BG370" s="28"/>
    </row>
    <row r="371" spans="1:59" x14ac:dyDescent="0.35">
      <c r="A371" s="24" t="s">
        <v>26</v>
      </c>
      <c r="D371" s="16"/>
      <c r="E371" s="16"/>
      <c r="F371" s="16"/>
      <c r="G371" s="16"/>
      <c r="H371" s="16"/>
      <c r="I371" s="28" t="e">
        <f>1/3*(SUM(J367:J369))</f>
        <v>#DIV/0!</v>
      </c>
      <c r="J371" s="28"/>
      <c r="K371" s="16"/>
      <c r="L371" s="16"/>
      <c r="M371" s="16"/>
      <c r="N371" s="16"/>
      <c r="O371" s="16"/>
      <c r="P371" s="28" t="e">
        <f>SUM(Q367:Q369)</f>
        <v>#DIV/0!</v>
      </c>
      <c r="Q371" s="28"/>
      <c r="R371" s="16"/>
      <c r="S371" s="16"/>
      <c r="T371" s="16"/>
      <c r="U371" s="16"/>
      <c r="V371" s="16"/>
      <c r="W371" s="28" t="e">
        <f>SUM(X367:X369)</f>
        <v>#DIV/0!</v>
      </c>
      <c r="X371" s="28"/>
      <c r="Y371" s="16"/>
      <c r="Z371" s="16"/>
      <c r="AA371" s="16"/>
      <c r="AB371" s="16"/>
      <c r="AC371" s="16"/>
      <c r="AD371" s="28">
        <f>SUM(AE367:AE369)</f>
        <v>13.609371853078121</v>
      </c>
      <c r="AE371" s="28"/>
      <c r="AF371" s="16"/>
      <c r="AG371" s="16"/>
      <c r="AH371" s="16"/>
      <c r="AI371" s="16"/>
      <c r="AJ371" s="16"/>
      <c r="AK371" s="28">
        <f>SUM(AL367:AL369)</f>
        <v>5.622896293818676</v>
      </c>
      <c r="AL371" s="28"/>
      <c r="AM371" s="16"/>
      <c r="AN371" s="16"/>
      <c r="AO371" s="16"/>
      <c r="AP371" s="16"/>
      <c r="AQ371" s="16"/>
      <c r="AR371" s="28">
        <f>SUM(AS367:AS368)</f>
        <v>1.7310872175339913</v>
      </c>
      <c r="AS371" s="28"/>
      <c r="AT371" s="16"/>
      <c r="AU371" s="16"/>
      <c r="AV371" s="16"/>
      <c r="AW371" s="16"/>
      <c r="AX371" s="16"/>
      <c r="AY371" s="28">
        <f>SUM(AZ367:AZ368)</f>
        <v>0.44721359549995793</v>
      </c>
      <c r="AZ371" s="28"/>
      <c r="BA371" s="16"/>
      <c r="BB371" s="16"/>
      <c r="BC371" s="16"/>
      <c r="BD371" s="16"/>
      <c r="BE371" s="16"/>
      <c r="BF371" s="28">
        <f>SUM(BG367:BG369)</f>
        <v>0</v>
      </c>
      <c r="BG371" s="28"/>
    </row>
    <row r="372" spans="1:59" x14ac:dyDescent="0.35">
      <c r="A372" s="21" t="s">
        <v>27</v>
      </c>
      <c r="B372" s="22">
        <v>1</v>
      </c>
      <c r="D372" s="16" t="s">
        <v>23</v>
      </c>
      <c r="E372" s="16" t="s">
        <v>23</v>
      </c>
      <c r="F372" s="16" t="s">
        <v>23</v>
      </c>
      <c r="G372" s="16" t="s">
        <v>23</v>
      </c>
      <c r="H372" s="16" t="s">
        <v>23</v>
      </c>
      <c r="I372" s="3" t="e">
        <f t="shared" ref="I372:I374" si="1015">AVERAGE(D372:H372)</f>
        <v>#DIV/0!</v>
      </c>
      <c r="J372" s="3" t="e">
        <f>STDEV(D372:H372)</f>
        <v>#DIV/0!</v>
      </c>
      <c r="K372" s="16" t="s">
        <v>23</v>
      </c>
      <c r="L372" s="16" t="s">
        <v>23</v>
      </c>
      <c r="M372" s="16" t="s">
        <v>23</v>
      </c>
      <c r="N372" s="16" t="s">
        <v>23</v>
      </c>
      <c r="O372" s="16" t="s">
        <v>23</v>
      </c>
      <c r="P372" s="3" t="e">
        <f t="shared" ref="P372:P374" si="1016">AVERAGE(K372:O372)</f>
        <v>#DIV/0!</v>
      </c>
      <c r="Q372" s="3" t="e">
        <f>STDEV(K372:O372)</f>
        <v>#DIV/0!</v>
      </c>
      <c r="R372" s="16" t="s">
        <v>23</v>
      </c>
      <c r="S372" s="16" t="s">
        <v>23</v>
      </c>
      <c r="T372" s="16" t="s">
        <v>23</v>
      </c>
      <c r="U372" s="16" t="s">
        <v>23</v>
      </c>
      <c r="V372" s="16" t="s">
        <v>23</v>
      </c>
      <c r="W372" s="3" t="e">
        <f t="shared" ref="W372:W374" si="1017">AVERAGE(R372:V372)</f>
        <v>#DIV/0!</v>
      </c>
      <c r="X372" s="3" t="e">
        <f>STDEV(R372:V372)</f>
        <v>#DIV/0!</v>
      </c>
      <c r="Y372" s="16">
        <v>42</v>
      </c>
      <c r="Z372" s="16">
        <v>48</v>
      </c>
      <c r="AA372" s="16">
        <v>57</v>
      </c>
      <c r="AB372" s="16">
        <v>57</v>
      </c>
      <c r="AC372" s="16">
        <v>41</v>
      </c>
      <c r="AD372" s="3">
        <f t="shared" ref="AD372:AD374" si="1018">AVERAGE(Y372:AC372)</f>
        <v>49</v>
      </c>
      <c r="AE372" s="3">
        <f>STDEV(Y372:AC372)</f>
        <v>7.7781745930520225</v>
      </c>
      <c r="AF372" s="16">
        <v>3</v>
      </c>
      <c r="AG372" s="16">
        <v>3</v>
      </c>
      <c r="AH372" s="16">
        <v>5</v>
      </c>
      <c r="AI372" s="16">
        <v>5</v>
      </c>
      <c r="AJ372" s="16">
        <v>4</v>
      </c>
      <c r="AK372" s="3">
        <f t="shared" ref="AK372:AK374" si="1019">AVERAGE(AF372:AJ372)</f>
        <v>4</v>
      </c>
      <c r="AL372" s="3">
        <f>STDEV(AF372:AJ372)</f>
        <v>1</v>
      </c>
      <c r="AM372" s="16">
        <v>0</v>
      </c>
      <c r="AN372" s="16">
        <v>0</v>
      </c>
      <c r="AO372" s="16">
        <v>0</v>
      </c>
      <c r="AP372" s="16">
        <v>0</v>
      </c>
      <c r="AQ372" s="16">
        <v>1</v>
      </c>
      <c r="AR372" s="3">
        <f t="shared" ref="AR372:AR374" si="1020">AVERAGE(AM372:AQ372)</f>
        <v>0.2</v>
      </c>
      <c r="AS372" s="3">
        <f>STDEV(AM372:AQ372)</f>
        <v>0.44721359549995793</v>
      </c>
      <c r="AT372" s="16">
        <v>0</v>
      </c>
      <c r="AU372" s="16">
        <v>0</v>
      </c>
      <c r="AV372" s="16">
        <v>0</v>
      </c>
      <c r="AW372" s="16">
        <v>0</v>
      </c>
      <c r="AX372" s="16">
        <v>0</v>
      </c>
      <c r="AY372" s="3">
        <f t="shared" ref="AY372:AY374" si="1021">AVERAGE(AT372:AX372)</f>
        <v>0</v>
      </c>
      <c r="AZ372" s="3">
        <f>STDEV(AT372:AX372)</f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3">
        <f t="shared" ref="BF372:BF374" si="1022">AVERAGE(BA372:BE372)</f>
        <v>0</v>
      </c>
      <c r="BG372" s="3">
        <f>STDEV(BA372:BE372)</f>
        <v>0</v>
      </c>
    </row>
    <row r="373" spans="1:59" x14ac:dyDescent="0.35">
      <c r="A373" s="21" t="s">
        <v>15</v>
      </c>
      <c r="B373" s="22">
        <v>2</v>
      </c>
      <c r="D373" s="16" t="s">
        <v>23</v>
      </c>
      <c r="E373" s="16" t="s">
        <v>23</v>
      </c>
      <c r="F373" s="16" t="s">
        <v>23</v>
      </c>
      <c r="G373" s="16" t="s">
        <v>23</v>
      </c>
      <c r="H373" s="16" t="s">
        <v>23</v>
      </c>
      <c r="I373" s="3" t="e">
        <f t="shared" si="1015"/>
        <v>#DIV/0!</v>
      </c>
      <c r="J373" s="3" t="e">
        <f t="shared" ref="J373:J374" si="1023">STDEV(D373:H373)</f>
        <v>#DIV/0!</v>
      </c>
      <c r="K373" s="16" t="s">
        <v>23</v>
      </c>
      <c r="L373" s="16" t="s">
        <v>23</v>
      </c>
      <c r="M373" s="16" t="s">
        <v>23</v>
      </c>
      <c r="N373" s="16" t="s">
        <v>23</v>
      </c>
      <c r="O373" s="16" t="s">
        <v>23</v>
      </c>
      <c r="P373" s="3" t="e">
        <f t="shared" si="1016"/>
        <v>#DIV/0!</v>
      </c>
      <c r="Q373" s="3" t="e">
        <f t="shared" ref="Q373:Q374" si="1024">STDEV(K373:O373)</f>
        <v>#DIV/0!</v>
      </c>
      <c r="R373" s="16" t="s">
        <v>23</v>
      </c>
      <c r="S373" s="16" t="s">
        <v>23</v>
      </c>
      <c r="T373" s="16" t="s">
        <v>23</v>
      </c>
      <c r="U373" s="16" t="s">
        <v>23</v>
      </c>
      <c r="V373" s="16" t="s">
        <v>23</v>
      </c>
      <c r="W373" s="3" t="e">
        <f t="shared" si="1017"/>
        <v>#DIV/0!</v>
      </c>
      <c r="X373" s="3" t="e">
        <f t="shared" ref="X373:X374" si="1025">STDEV(R373:V373)</f>
        <v>#DIV/0!</v>
      </c>
      <c r="Y373" s="16">
        <v>33</v>
      </c>
      <c r="Z373" s="16">
        <v>39</v>
      </c>
      <c r="AA373" s="16">
        <v>44</v>
      </c>
      <c r="AB373" s="16">
        <v>35</v>
      </c>
      <c r="AC373" s="16">
        <v>24</v>
      </c>
      <c r="AD373" s="3">
        <f t="shared" si="1018"/>
        <v>35</v>
      </c>
      <c r="AE373" s="3">
        <f t="shared" ref="AE373:AE374" si="1026">STDEV(Y373:AC373)</f>
        <v>7.4498322128756698</v>
      </c>
      <c r="AF373" s="16">
        <v>3</v>
      </c>
      <c r="AG373" s="16">
        <v>3</v>
      </c>
      <c r="AH373" s="16">
        <v>4</v>
      </c>
      <c r="AI373" s="16">
        <v>3</v>
      </c>
      <c r="AJ373" s="16">
        <v>3</v>
      </c>
      <c r="AK373" s="3">
        <f t="shared" si="1019"/>
        <v>3.2</v>
      </c>
      <c r="AL373" s="3">
        <f t="shared" ref="AL373:AL374" si="1027">STDEV(AF373:AJ373)</f>
        <v>0.44721359549995715</v>
      </c>
      <c r="AM373" s="16">
        <v>0</v>
      </c>
      <c r="AN373" s="16">
        <v>1</v>
      </c>
      <c r="AO373" s="16">
        <v>1</v>
      </c>
      <c r="AP373" s="16">
        <v>0</v>
      </c>
      <c r="AQ373" s="16">
        <v>1</v>
      </c>
      <c r="AR373" s="3">
        <f t="shared" si="1020"/>
        <v>0.6</v>
      </c>
      <c r="AS373" s="3">
        <f t="shared" ref="AS373:AS374" si="1028">STDEV(AM373:AQ373)</f>
        <v>0.54772255750516607</v>
      </c>
      <c r="AT373" s="16">
        <v>0</v>
      </c>
      <c r="AU373" s="16">
        <v>0</v>
      </c>
      <c r="AV373" s="16">
        <v>0</v>
      </c>
      <c r="AW373" s="16">
        <v>0</v>
      </c>
      <c r="AX373" s="16">
        <v>0</v>
      </c>
      <c r="AY373" s="3">
        <f t="shared" si="1021"/>
        <v>0</v>
      </c>
      <c r="AZ373" s="3">
        <f t="shared" ref="AZ373:AZ374" si="1029">STDEV(AT373:AX373)</f>
        <v>0</v>
      </c>
      <c r="BA373" s="16">
        <v>0</v>
      </c>
      <c r="BB373" s="16">
        <v>1</v>
      </c>
      <c r="BC373" s="16">
        <v>0</v>
      </c>
      <c r="BD373" s="16">
        <v>0</v>
      </c>
      <c r="BE373" s="16">
        <v>0</v>
      </c>
      <c r="BF373" s="3">
        <f t="shared" si="1022"/>
        <v>0.2</v>
      </c>
      <c r="BG373" s="3">
        <f t="shared" ref="BG373:BG374" si="1030">STDEV(BA373:BE373)</f>
        <v>0.44721359549995793</v>
      </c>
    </row>
    <row r="374" spans="1:59" x14ac:dyDescent="0.35">
      <c r="B374" s="22">
        <v>3</v>
      </c>
      <c r="D374" s="16" t="s">
        <v>23</v>
      </c>
      <c r="E374" s="16" t="s">
        <v>23</v>
      </c>
      <c r="F374" s="16" t="s">
        <v>23</v>
      </c>
      <c r="G374" s="16" t="s">
        <v>23</v>
      </c>
      <c r="H374" s="16" t="s">
        <v>23</v>
      </c>
      <c r="I374" s="3" t="e">
        <f t="shared" si="1015"/>
        <v>#DIV/0!</v>
      </c>
      <c r="J374" s="3" t="e">
        <f t="shared" si="1023"/>
        <v>#DIV/0!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6" t="s">
        <v>23</v>
      </c>
      <c r="P374" s="3" t="e">
        <f t="shared" si="1016"/>
        <v>#DIV/0!</v>
      </c>
      <c r="Q374" s="3" t="e">
        <f t="shared" si="1024"/>
        <v>#DIV/0!</v>
      </c>
      <c r="R374" s="16" t="s">
        <v>23</v>
      </c>
      <c r="S374" s="16" t="s">
        <v>23</v>
      </c>
      <c r="T374" s="16" t="s">
        <v>23</v>
      </c>
      <c r="U374" s="16" t="s">
        <v>23</v>
      </c>
      <c r="V374" s="16" t="s">
        <v>23</v>
      </c>
      <c r="W374" s="3" t="e">
        <f t="shared" si="1017"/>
        <v>#DIV/0!</v>
      </c>
      <c r="X374" s="3" t="e">
        <f t="shared" si="1025"/>
        <v>#DIV/0!</v>
      </c>
      <c r="Y374" s="16">
        <v>21</v>
      </c>
      <c r="Z374" s="16">
        <v>27</v>
      </c>
      <c r="AA374" s="16">
        <v>35</v>
      </c>
      <c r="AB374" s="16">
        <v>39</v>
      </c>
      <c r="AC374" s="16">
        <v>34</v>
      </c>
      <c r="AD374" s="3">
        <f t="shared" si="1018"/>
        <v>31.2</v>
      </c>
      <c r="AE374" s="3">
        <f t="shared" si="1026"/>
        <v>7.1554175279993304</v>
      </c>
      <c r="AF374" s="16">
        <v>1</v>
      </c>
      <c r="AG374" s="16">
        <v>5</v>
      </c>
      <c r="AH374" s="16">
        <v>3</v>
      </c>
      <c r="AI374" s="16">
        <v>3</v>
      </c>
      <c r="AJ374" s="16">
        <v>1</v>
      </c>
      <c r="AK374" s="3">
        <f t="shared" si="1019"/>
        <v>2.6</v>
      </c>
      <c r="AL374" s="3">
        <f t="shared" si="1027"/>
        <v>1.6733200530681513</v>
      </c>
      <c r="AM374" s="16">
        <v>0</v>
      </c>
      <c r="AN374" s="16">
        <v>1</v>
      </c>
      <c r="AO374" s="16">
        <v>0</v>
      </c>
      <c r="AP374" s="16">
        <v>1</v>
      </c>
      <c r="AQ374" s="16">
        <v>1</v>
      </c>
      <c r="AR374" s="3">
        <f t="shared" si="1020"/>
        <v>0.6</v>
      </c>
      <c r="AS374" s="3">
        <f t="shared" si="1028"/>
        <v>0.54772255750516607</v>
      </c>
      <c r="AT374" s="16">
        <v>0</v>
      </c>
      <c r="AU374" s="16">
        <v>0</v>
      </c>
      <c r="AV374" s="16">
        <v>0</v>
      </c>
      <c r="AW374" s="16">
        <v>0</v>
      </c>
      <c r="AX374" s="16">
        <v>0</v>
      </c>
      <c r="AY374" s="3">
        <f t="shared" si="1021"/>
        <v>0</v>
      </c>
      <c r="AZ374" s="3">
        <f t="shared" si="1029"/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3">
        <f t="shared" si="1022"/>
        <v>0</v>
      </c>
      <c r="BG374" s="3">
        <f t="shared" si="1030"/>
        <v>0</v>
      </c>
    </row>
    <row r="375" spans="1:59" x14ac:dyDescent="0.35">
      <c r="A375" s="24" t="s">
        <v>25</v>
      </c>
      <c r="D375" s="16"/>
      <c r="E375" s="16"/>
      <c r="F375" s="16"/>
      <c r="G375" s="16"/>
      <c r="H375" s="16"/>
      <c r="I375" s="28" t="e">
        <f>AVERAGE(I372:I374)</f>
        <v>#DIV/0!</v>
      </c>
      <c r="J375" s="28"/>
      <c r="K375" s="16"/>
      <c r="L375" s="16"/>
      <c r="M375" s="16"/>
      <c r="N375" s="16"/>
      <c r="O375" s="16"/>
      <c r="P375" s="28" t="e">
        <f>AVERAGE(P372:P374)</f>
        <v>#DIV/0!</v>
      </c>
      <c r="Q375" s="28"/>
      <c r="R375" s="16"/>
      <c r="S375" s="16"/>
      <c r="T375" s="16"/>
      <c r="U375" s="16"/>
      <c r="V375" s="16"/>
      <c r="W375" s="28" t="e">
        <f>AVERAGE(W372:W374)</f>
        <v>#DIV/0!</v>
      </c>
      <c r="X375" s="28"/>
      <c r="Y375" s="16"/>
      <c r="Z375" s="16"/>
      <c r="AA375" s="16"/>
      <c r="AB375" s="16"/>
      <c r="AC375" s="16"/>
      <c r="AD375" s="28">
        <f>AVERAGE(AD372:AD374)</f>
        <v>38.4</v>
      </c>
      <c r="AE375" s="28"/>
      <c r="AF375" s="16"/>
      <c r="AG375" s="16"/>
      <c r="AH375" s="16"/>
      <c r="AI375" s="16"/>
      <c r="AJ375" s="16"/>
      <c r="AK375" s="28">
        <f>AVERAGE(AK372:AK374)</f>
        <v>3.2666666666666671</v>
      </c>
      <c r="AL375" s="28"/>
      <c r="AM375" s="16"/>
      <c r="AN375" s="16"/>
      <c r="AO375" s="16"/>
      <c r="AP375" s="16"/>
      <c r="AQ375" s="16"/>
      <c r="AR375" s="28">
        <f>AVERAGE(AR372:AR374)</f>
        <v>0.46666666666666662</v>
      </c>
      <c r="AS375" s="28"/>
      <c r="AT375" s="16"/>
      <c r="AU375" s="16"/>
      <c r="AV375" s="16"/>
      <c r="AW375" s="16"/>
      <c r="AX375" s="16"/>
      <c r="AY375" s="28">
        <f>AVERAGE(AY372:AY374)</f>
        <v>0</v>
      </c>
      <c r="AZ375" s="28"/>
      <c r="BA375" s="16"/>
      <c r="BB375" s="16"/>
      <c r="BC375" s="16"/>
      <c r="BD375" s="16"/>
      <c r="BE375" s="16"/>
      <c r="BF375" s="28">
        <f>AVERAGE(BF372:BF374)</f>
        <v>6.6666666666666666E-2</v>
      </c>
      <c r="BG375" s="28"/>
    </row>
    <row r="376" spans="1:59" x14ac:dyDescent="0.35">
      <c r="A376" s="24" t="s">
        <v>26</v>
      </c>
      <c r="D376" s="16"/>
      <c r="E376" s="16"/>
      <c r="F376" s="16"/>
      <c r="G376" s="16"/>
      <c r="H376" s="16"/>
      <c r="I376" s="28" t="e">
        <f>1/3*(SUM(J372:J374))</f>
        <v>#DIV/0!</v>
      </c>
      <c r="J376" s="28"/>
      <c r="K376" s="16"/>
      <c r="L376" s="16"/>
      <c r="M376" s="16"/>
      <c r="N376" s="16"/>
      <c r="O376" s="16"/>
      <c r="P376" s="28" t="e">
        <f>SUM(Q372:Q374)</f>
        <v>#DIV/0!</v>
      </c>
      <c r="Q376" s="28"/>
      <c r="R376" s="16"/>
      <c r="S376" s="16"/>
      <c r="T376" s="16"/>
      <c r="U376" s="16"/>
      <c r="V376" s="16"/>
      <c r="W376" s="28" t="e">
        <f>SUM(X372:X374)</f>
        <v>#DIV/0!</v>
      </c>
      <c r="X376" s="28"/>
      <c r="Y376" s="16"/>
      <c r="Z376" s="16"/>
      <c r="AA376" s="16"/>
      <c r="AB376" s="16"/>
      <c r="AC376" s="16"/>
      <c r="AD376" s="28">
        <f>SUM(AE372:AE374)</f>
        <v>22.383424333927021</v>
      </c>
      <c r="AE376" s="28"/>
      <c r="AF376" s="16"/>
      <c r="AG376" s="16"/>
      <c r="AH376" s="16"/>
      <c r="AI376" s="16"/>
      <c r="AJ376" s="16"/>
      <c r="AK376" s="28">
        <f>SUM(AL372:AL374)</f>
        <v>3.1205336485681086</v>
      </c>
      <c r="AL376" s="28"/>
      <c r="AM376" s="16"/>
      <c r="AN376" s="16"/>
      <c r="AO376" s="16"/>
      <c r="AP376" s="16"/>
      <c r="AQ376" s="16"/>
      <c r="AR376" s="28">
        <f>SUM(AS372:AS373)</f>
        <v>0.99493615300512395</v>
      </c>
      <c r="AS376" s="28"/>
      <c r="AT376" s="16"/>
      <c r="AU376" s="16"/>
      <c r="AV376" s="16"/>
      <c r="AW376" s="16"/>
      <c r="AX376" s="16"/>
      <c r="AY376" s="28">
        <f>SUM(AZ372:AZ373)</f>
        <v>0</v>
      </c>
      <c r="AZ376" s="28"/>
      <c r="BA376" s="16"/>
      <c r="BB376" s="16"/>
      <c r="BC376" s="16"/>
      <c r="BD376" s="16"/>
      <c r="BE376" s="16"/>
      <c r="BF376" s="28">
        <f>SUM(BG372:BG374)</f>
        <v>0.44721359549995793</v>
      </c>
      <c r="BG376" s="28"/>
    </row>
    <row r="377" spans="1:59" x14ac:dyDescent="0.35">
      <c r="A377" s="21" t="s">
        <v>16</v>
      </c>
      <c r="B377" s="22">
        <v>1</v>
      </c>
      <c r="D377" s="16" t="s">
        <v>23</v>
      </c>
      <c r="E377" s="16" t="s">
        <v>23</v>
      </c>
      <c r="F377" s="16" t="s">
        <v>23</v>
      </c>
      <c r="G377" s="16" t="s">
        <v>23</v>
      </c>
      <c r="H377" s="16" t="s">
        <v>23</v>
      </c>
      <c r="I377" s="3" t="e">
        <f t="shared" ref="I377:I379" si="1031">AVERAGE(D377:H377)</f>
        <v>#DIV/0!</v>
      </c>
      <c r="J377" s="3" t="e">
        <f>STDEV(D377:H377)</f>
        <v>#DIV/0!</v>
      </c>
      <c r="K377" s="16" t="s">
        <v>23</v>
      </c>
      <c r="L377" s="16" t="s">
        <v>23</v>
      </c>
      <c r="M377" s="16" t="s">
        <v>23</v>
      </c>
      <c r="N377" s="16" t="s">
        <v>23</v>
      </c>
      <c r="O377" s="16" t="s">
        <v>23</v>
      </c>
      <c r="P377" s="3" t="e">
        <f t="shared" ref="P377:P379" si="1032">AVERAGE(K377:O377)</f>
        <v>#DIV/0!</v>
      </c>
      <c r="Q377" s="3" t="e">
        <f>STDEV(K377:O377)</f>
        <v>#DIV/0!</v>
      </c>
      <c r="R377" s="16" t="s">
        <v>23</v>
      </c>
      <c r="S377" s="16" t="s">
        <v>23</v>
      </c>
      <c r="T377" s="16" t="s">
        <v>23</v>
      </c>
      <c r="U377" s="16" t="s">
        <v>23</v>
      </c>
      <c r="V377" s="16" t="s">
        <v>23</v>
      </c>
      <c r="W377" s="3" t="e">
        <f t="shared" ref="W377:W379" si="1033">AVERAGE(R377:V377)</f>
        <v>#DIV/0!</v>
      </c>
      <c r="X377" s="3" t="e">
        <f>STDEV(R377:V377)</f>
        <v>#DIV/0!</v>
      </c>
      <c r="Y377" s="16">
        <v>51</v>
      </c>
      <c r="Z377" s="16">
        <v>55</v>
      </c>
      <c r="AA377" s="16">
        <v>50</v>
      </c>
      <c r="AB377" s="16">
        <v>57</v>
      </c>
      <c r="AC377" s="16">
        <v>48</v>
      </c>
      <c r="AD377" s="3">
        <f t="shared" ref="AD377:AD379" si="1034">AVERAGE(Y377:AC377)</f>
        <v>52.2</v>
      </c>
      <c r="AE377" s="3">
        <f>STDEV(Y377:AC377)</f>
        <v>3.7013511046643495</v>
      </c>
      <c r="AF377" s="16">
        <v>5</v>
      </c>
      <c r="AG377" s="16">
        <v>6</v>
      </c>
      <c r="AH377" s="16">
        <v>5</v>
      </c>
      <c r="AI377" s="16">
        <v>5</v>
      </c>
      <c r="AJ377" s="16">
        <v>6</v>
      </c>
      <c r="AK377" s="3">
        <f t="shared" ref="AK377:AK379" si="1035">AVERAGE(AF377:AJ377)</f>
        <v>5.4</v>
      </c>
      <c r="AL377" s="3">
        <f>STDEV(AF377:AJ377)</f>
        <v>0.54772255750516607</v>
      </c>
      <c r="AM377" s="16">
        <v>0</v>
      </c>
      <c r="AN377" s="16">
        <v>0</v>
      </c>
      <c r="AO377" s="16">
        <v>0</v>
      </c>
      <c r="AP377" s="16">
        <v>2</v>
      </c>
      <c r="AQ377" s="16">
        <v>1</v>
      </c>
      <c r="AR377" s="3">
        <f t="shared" ref="AR377:AR379" si="1036">AVERAGE(AM377:AQ377)</f>
        <v>0.6</v>
      </c>
      <c r="AS377" s="3">
        <f>STDEV(AM377:AQ377)</f>
        <v>0.89442719099991586</v>
      </c>
      <c r="AT377" s="16">
        <v>0</v>
      </c>
      <c r="AU377" s="16">
        <v>0</v>
      </c>
      <c r="AV377" s="16">
        <v>0</v>
      </c>
      <c r="AW377" s="16">
        <v>0</v>
      </c>
      <c r="AX377" s="16">
        <v>0</v>
      </c>
      <c r="AY377" s="3">
        <f t="shared" ref="AY377:AY379" si="1037">AVERAGE(AT377:AX377)</f>
        <v>0</v>
      </c>
      <c r="AZ377" s="3">
        <f>STDEV(AT377:AX377)</f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3">
        <f t="shared" ref="BF377:BF379" si="1038">AVERAGE(BA377:BE377)</f>
        <v>0</v>
      </c>
      <c r="BG377" s="3">
        <f>STDEV(BA377:BE377)</f>
        <v>0</v>
      </c>
    </row>
    <row r="378" spans="1:59" x14ac:dyDescent="0.35">
      <c r="B378" s="22">
        <v>2</v>
      </c>
      <c r="D378" s="16" t="s">
        <v>23</v>
      </c>
      <c r="E378" s="16" t="s">
        <v>23</v>
      </c>
      <c r="F378" s="16" t="s">
        <v>23</v>
      </c>
      <c r="G378" s="16" t="s">
        <v>23</v>
      </c>
      <c r="H378" s="16" t="s">
        <v>23</v>
      </c>
      <c r="I378" s="3" t="e">
        <f t="shared" si="1031"/>
        <v>#DIV/0!</v>
      </c>
      <c r="J378" s="3" t="e">
        <f t="shared" ref="J378:J379" si="1039">STDEV(D378:H378)</f>
        <v>#DIV/0!</v>
      </c>
      <c r="K378" s="16" t="s">
        <v>23</v>
      </c>
      <c r="L378" s="16" t="s">
        <v>23</v>
      </c>
      <c r="M378" s="16" t="s">
        <v>23</v>
      </c>
      <c r="N378" s="16" t="s">
        <v>23</v>
      </c>
      <c r="O378" s="16" t="s">
        <v>23</v>
      </c>
      <c r="P378" s="3" t="e">
        <f t="shared" si="1032"/>
        <v>#DIV/0!</v>
      </c>
      <c r="Q378" s="3" t="e">
        <f t="shared" ref="Q378:Q379" si="1040">STDEV(K378:O378)</f>
        <v>#DIV/0!</v>
      </c>
      <c r="R378" s="16" t="s">
        <v>23</v>
      </c>
      <c r="S378" s="16" t="s">
        <v>23</v>
      </c>
      <c r="T378" s="16" t="s">
        <v>23</v>
      </c>
      <c r="U378" s="16" t="s">
        <v>23</v>
      </c>
      <c r="V378" s="16" t="s">
        <v>23</v>
      </c>
      <c r="W378" s="3" t="e">
        <f t="shared" si="1033"/>
        <v>#DIV/0!</v>
      </c>
      <c r="X378" s="3" t="e">
        <f t="shared" ref="X378:X379" si="1041">STDEV(R378:V378)</f>
        <v>#DIV/0!</v>
      </c>
      <c r="Y378" s="16">
        <v>36</v>
      </c>
      <c r="Z378" s="16">
        <v>39</v>
      </c>
      <c r="AA378" s="16">
        <v>37</v>
      </c>
      <c r="AB378" s="16">
        <v>31</v>
      </c>
      <c r="AC378" s="16">
        <v>37</v>
      </c>
      <c r="AD378" s="3">
        <f t="shared" si="1034"/>
        <v>36</v>
      </c>
      <c r="AE378" s="3">
        <f t="shared" ref="AE378:AE379" si="1042">STDEV(Y378:AC378)</f>
        <v>3</v>
      </c>
      <c r="AF378" s="16">
        <v>3</v>
      </c>
      <c r="AG378" s="16">
        <v>3</v>
      </c>
      <c r="AH378" s="16">
        <v>0</v>
      </c>
      <c r="AI378" s="16">
        <v>1</v>
      </c>
      <c r="AJ378" s="16">
        <v>0</v>
      </c>
      <c r="AK378" s="3">
        <f t="shared" si="1035"/>
        <v>1.4</v>
      </c>
      <c r="AL378" s="3">
        <f t="shared" ref="AL378:AL379" si="1043">STDEV(AF378:AJ378)</f>
        <v>1.51657508881031</v>
      </c>
      <c r="AM378" s="16">
        <v>0</v>
      </c>
      <c r="AN378" s="16">
        <v>0</v>
      </c>
      <c r="AO378" s="16">
        <v>0</v>
      </c>
      <c r="AP378" s="16">
        <v>1</v>
      </c>
      <c r="AQ378" s="16">
        <v>0</v>
      </c>
      <c r="AR378" s="3">
        <f t="shared" si="1036"/>
        <v>0.2</v>
      </c>
      <c r="AS378" s="3">
        <f t="shared" ref="AS378:AS379" si="1044">STDEV(AM378:AQ378)</f>
        <v>0.44721359549995793</v>
      </c>
      <c r="AT378" s="16">
        <v>0</v>
      </c>
      <c r="AU378" s="16">
        <v>0</v>
      </c>
      <c r="AV378" s="16">
        <v>0</v>
      </c>
      <c r="AW378" s="16">
        <v>0</v>
      </c>
      <c r="AX378" s="16">
        <v>0</v>
      </c>
      <c r="AY378" s="3">
        <f t="shared" si="1037"/>
        <v>0</v>
      </c>
      <c r="AZ378" s="3">
        <f t="shared" ref="AZ378:AZ379" si="1045">STDEV(AT378:AX378)</f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3">
        <f t="shared" si="1038"/>
        <v>0</v>
      </c>
      <c r="BG378" s="3">
        <f t="shared" ref="BG378:BG379" si="1046">STDEV(BA378:BE378)</f>
        <v>0</v>
      </c>
    </row>
    <row r="379" spans="1:59" x14ac:dyDescent="0.35">
      <c r="B379" s="22">
        <v>3</v>
      </c>
      <c r="D379" s="16" t="s">
        <v>23</v>
      </c>
      <c r="E379" s="16" t="s">
        <v>23</v>
      </c>
      <c r="F379" s="16" t="s">
        <v>23</v>
      </c>
      <c r="G379" s="16" t="s">
        <v>23</v>
      </c>
      <c r="H379" s="16" t="s">
        <v>23</v>
      </c>
      <c r="I379" s="3" t="e">
        <f t="shared" si="1031"/>
        <v>#DIV/0!</v>
      </c>
      <c r="J379" s="3" t="e">
        <f t="shared" si="1039"/>
        <v>#DIV/0!</v>
      </c>
      <c r="K379" s="16" t="s">
        <v>23</v>
      </c>
      <c r="L379" s="16" t="s">
        <v>23</v>
      </c>
      <c r="M379" s="16" t="s">
        <v>23</v>
      </c>
      <c r="N379" s="16" t="s">
        <v>23</v>
      </c>
      <c r="O379" s="16" t="s">
        <v>23</v>
      </c>
      <c r="P379" s="3" t="e">
        <f t="shared" si="1032"/>
        <v>#DIV/0!</v>
      </c>
      <c r="Q379" s="3" t="e">
        <f t="shared" si="1040"/>
        <v>#DIV/0!</v>
      </c>
      <c r="R379" s="16" t="s">
        <v>23</v>
      </c>
      <c r="S379" s="16" t="s">
        <v>23</v>
      </c>
      <c r="T379" s="16" t="s">
        <v>23</v>
      </c>
      <c r="U379" s="16" t="s">
        <v>23</v>
      </c>
      <c r="V379" s="16" t="s">
        <v>23</v>
      </c>
      <c r="W379" s="3" t="e">
        <f t="shared" si="1033"/>
        <v>#DIV/0!</v>
      </c>
      <c r="X379" s="3" t="e">
        <f t="shared" si="1041"/>
        <v>#DIV/0!</v>
      </c>
      <c r="Y379" s="16">
        <v>74</v>
      </c>
      <c r="Z379" s="16">
        <v>80</v>
      </c>
      <c r="AA379" s="16">
        <v>80</v>
      </c>
      <c r="AB379" s="16">
        <v>79</v>
      </c>
      <c r="AC379" s="16">
        <v>82</v>
      </c>
      <c r="AD379" s="3">
        <f t="shared" si="1034"/>
        <v>79</v>
      </c>
      <c r="AE379" s="3">
        <f t="shared" si="1042"/>
        <v>3</v>
      </c>
      <c r="AF379" s="16">
        <v>12</v>
      </c>
      <c r="AG379" s="16">
        <v>16</v>
      </c>
      <c r="AH379" s="16">
        <v>9</v>
      </c>
      <c r="AI379" s="16">
        <v>10</v>
      </c>
      <c r="AJ379" s="16">
        <v>12</v>
      </c>
      <c r="AK379" s="3">
        <f t="shared" si="1035"/>
        <v>11.8</v>
      </c>
      <c r="AL379" s="3">
        <f t="shared" si="1043"/>
        <v>2.6832815729997455</v>
      </c>
      <c r="AM379" s="16">
        <v>0</v>
      </c>
      <c r="AN379" s="16">
        <v>0</v>
      </c>
      <c r="AO379" s="16">
        <v>2</v>
      </c>
      <c r="AP379" s="16">
        <v>3</v>
      </c>
      <c r="AQ379" s="16">
        <v>0</v>
      </c>
      <c r="AR379" s="3">
        <f t="shared" si="1036"/>
        <v>1</v>
      </c>
      <c r="AS379" s="3">
        <f t="shared" si="1044"/>
        <v>1.4142135623730951</v>
      </c>
      <c r="AT379" s="16">
        <v>0</v>
      </c>
      <c r="AU379" s="16">
        <v>0</v>
      </c>
      <c r="AV379" s="16">
        <v>1</v>
      </c>
      <c r="AW379" s="16">
        <v>0</v>
      </c>
      <c r="AX379" s="16">
        <v>0</v>
      </c>
      <c r="AY379" s="3">
        <f t="shared" si="1037"/>
        <v>0.2</v>
      </c>
      <c r="AZ379" s="3">
        <f t="shared" si="1045"/>
        <v>0.44721359549995793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3">
        <f t="shared" si="1038"/>
        <v>0</v>
      </c>
      <c r="BG379" s="3">
        <f t="shared" si="1046"/>
        <v>0</v>
      </c>
    </row>
    <row r="380" spans="1:59" x14ac:dyDescent="0.35">
      <c r="A380" s="24" t="s">
        <v>25</v>
      </c>
      <c r="D380" s="16"/>
      <c r="E380" s="16"/>
      <c r="F380" s="16"/>
      <c r="G380" s="16"/>
      <c r="H380" s="16"/>
      <c r="I380" s="28" t="e">
        <f>AVERAGE(I377:I379)</f>
        <v>#DIV/0!</v>
      </c>
      <c r="J380" s="28"/>
      <c r="K380" s="16"/>
      <c r="L380" s="16"/>
      <c r="M380" s="16"/>
      <c r="N380" s="16"/>
      <c r="O380" s="16"/>
      <c r="P380" s="28" t="e">
        <f>AVERAGE(P377:P379)</f>
        <v>#DIV/0!</v>
      </c>
      <c r="Q380" s="28"/>
      <c r="R380" s="16"/>
      <c r="S380" s="16"/>
      <c r="T380" s="16"/>
      <c r="U380" s="16"/>
      <c r="V380" s="16"/>
      <c r="W380" s="28" t="e">
        <f>AVERAGE(W377:W379)</f>
        <v>#DIV/0!</v>
      </c>
      <c r="X380" s="28"/>
      <c r="Y380" s="16"/>
      <c r="Z380" s="16"/>
      <c r="AA380" s="16"/>
      <c r="AB380" s="16"/>
      <c r="AC380" s="16"/>
      <c r="AD380" s="28">
        <f>AVERAGE(AD377:AD379)</f>
        <v>55.733333333333327</v>
      </c>
      <c r="AE380" s="28"/>
      <c r="AF380" s="16"/>
      <c r="AG380" s="16"/>
      <c r="AH380" s="16"/>
      <c r="AI380" s="16"/>
      <c r="AJ380" s="16"/>
      <c r="AK380" s="28">
        <f>AVERAGE(AK377:AK379)</f>
        <v>6.2</v>
      </c>
      <c r="AL380" s="28"/>
      <c r="AM380" s="16"/>
      <c r="AN380" s="16"/>
      <c r="AO380" s="16"/>
      <c r="AP380" s="16"/>
      <c r="AQ380" s="16"/>
      <c r="AR380" s="28">
        <f>AVERAGE(AR377:AR379)</f>
        <v>0.6</v>
      </c>
      <c r="AS380" s="28"/>
      <c r="AT380" s="16"/>
      <c r="AU380" s="16"/>
      <c r="AV380" s="16"/>
      <c r="AW380" s="16"/>
      <c r="AX380" s="16"/>
      <c r="AY380" s="28">
        <f>AVERAGE(AY377:AY379)</f>
        <v>6.6666666666666666E-2</v>
      </c>
      <c r="AZ380" s="28"/>
      <c r="BA380" s="16"/>
      <c r="BB380" s="16"/>
      <c r="BC380" s="16"/>
      <c r="BD380" s="16"/>
      <c r="BE380" s="16"/>
      <c r="BF380" s="28">
        <f>AVERAGE(BF377:BF379)</f>
        <v>0</v>
      </c>
      <c r="BG380" s="28"/>
    </row>
    <row r="381" spans="1:59" x14ac:dyDescent="0.35">
      <c r="A381" s="24" t="s">
        <v>26</v>
      </c>
      <c r="D381" s="16"/>
      <c r="E381" s="16"/>
      <c r="F381" s="16"/>
      <c r="G381" s="16"/>
      <c r="H381" s="16"/>
      <c r="I381" s="28" t="e">
        <f>1/3*(SUM(J377:J379))</f>
        <v>#DIV/0!</v>
      </c>
      <c r="J381" s="28"/>
      <c r="K381" s="16"/>
      <c r="L381" s="16"/>
      <c r="M381" s="16"/>
      <c r="N381" s="16"/>
      <c r="O381" s="16"/>
      <c r="P381" s="28" t="e">
        <f>SUM(Q377:Q379)</f>
        <v>#DIV/0!</v>
      </c>
      <c r="Q381" s="28"/>
      <c r="R381" s="16"/>
      <c r="S381" s="16"/>
      <c r="T381" s="16"/>
      <c r="U381" s="16"/>
      <c r="V381" s="16"/>
      <c r="W381" s="28" t="e">
        <f>SUM(X377:X379)</f>
        <v>#DIV/0!</v>
      </c>
      <c r="X381" s="28"/>
      <c r="Y381" s="16"/>
      <c r="Z381" s="16"/>
      <c r="AA381" s="16"/>
      <c r="AB381" s="16"/>
      <c r="AC381" s="16"/>
      <c r="AD381" s="28">
        <f>SUM(AE377:AE379)</f>
        <v>9.701351104664349</v>
      </c>
      <c r="AE381" s="28"/>
      <c r="AF381" s="16"/>
      <c r="AG381" s="16"/>
      <c r="AH381" s="16"/>
      <c r="AI381" s="16"/>
      <c r="AJ381" s="16"/>
      <c r="AK381" s="28">
        <f>SUM(AL377:AL379)</f>
        <v>4.747579219315222</v>
      </c>
      <c r="AL381" s="28"/>
      <c r="AM381" s="16"/>
      <c r="AN381" s="16"/>
      <c r="AO381" s="16"/>
      <c r="AP381" s="16"/>
      <c r="AQ381" s="16"/>
      <c r="AR381" s="28">
        <f>SUM(AS377:AS378)</f>
        <v>1.3416407864998738</v>
      </c>
      <c r="AS381" s="28"/>
      <c r="AT381" s="16"/>
      <c r="AU381" s="16"/>
      <c r="AV381" s="16"/>
      <c r="AW381" s="16"/>
      <c r="AX381" s="16"/>
      <c r="AY381" s="28">
        <f>SUM(AZ377:AZ378)</f>
        <v>0</v>
      </c>
      <c r="AZ381" s="28"/>
      <c r="BA381" s="16"/>
      <c r="BB381" s="16"/>
      <c r="BC381" s="16"/>
      <c r="BD381" s="16"/>
      <c r="BE381" s="16"/>
      <c r="BF381" s="28">
        <f>SUM(BG377:BG379)</f>
        <v>0</v>
      </c>
      <c r="BG381" s="28"/>
    </row>
    <row r="382" spans="1:59" x14ac:dyDescent="0.35">
      <c r="A382" s="21" t="s">
        <v>13</v>
      </c>
      <c r="B382" s="22">
        <v>1</v>
      </c>
      <c r="D382" s="16" t="s">
        <v>23</v>
      </c>
      <c r="E382" s="16" t="s">
        <v>23</v>
      </c>
      <c r="F382" s="16" t="s">
        <v>23</v>
      </c>
      <c r="G382" s="16" t="s">
        <v>23</v>
      </c>
      <c r="H382" s="16" t="s">
        <v>23</v>
      </c>
      <c r="I382" s="3" t="e">
        <f t="shared" ref="I382:I384" si="1047">AVERAGE(D382:H382)</f>
        <v>#DIV/0!</v>
      </c>
      <c r="J382" s="3" t="e">
        <f>STDEV(D382:H382)</f>
        <v>#DIV/0!</v>
      </c>
      <c r="K382" s="16" t="s">
        <v>23</v>
      </c>
      <c r="L382" s="16" t="s">
        <v>23</v>
      </c>
      <c r="M382" s="16" t="s">
        <v>23</v>
      </c>
      <c r="N382" s="16" t="s">
        <v>23</v>
      </c>
      <c r="O382" s="16" t="s">
        <v>23</v>
      </c>
      <c r="P382" s="3" t="e">
        <f t="shared" ref="P382:P384" si="1048">AVERAGE(K382:O382)</f>
        <v>#DIV/0!</v>
      </c>
      <c r="Q382" s="3" t="e">
        <f>STDEV(K382:O382)</f>
        <v>#DIV/0!</v>
      </c>
      <c r="R382" s="16" t="s">
        <v>23</v>
      </c>
      <c r="S382" s="16" t="s">
        <v>23</v>
      </c>
      <c r="T382" s="16" t="s">
        <v>23</v>
      </c>
      <c r="U382" s="16" t="s">
        <v>23</v>
      </c>
      <c r="V382" s="16" t="s">
        <v>23</v>
      </c>
      <c r="W382" s="3" t="e">
        <f t="shared" ref="W382:W384" si="1049">AVERAGE(R382:V382)</f>
        <v>#DIV/0!</v>
      </c>
      <c r="X382" s="3" t="e">
        <f>STDEV(R382:V382)</f>
        <v>#DIV/0!</v>
      </c>
      <c r="Y382" s="16">
        <v>24</v>
      </c>
      <c r="Z382" s="16">
        <v>31</v>
      </c>
      <c r="AA382" s="16">
        <v>34</v>
      </c>
      <c r="AB382" s="16">
        <v>33</v>
      </c>
      <c r="AC382" s="16">
        <v>36</v>
      </c>
      <c r="AD382" s="3">
        <f t="shared" ref="AD382:AD383" si="1050">AVERAGE(Y382:AC382)</f>
        <v>31.6</v>
      </c>
      <c r="AE382" s="3">
        <f>STDEV(Y382:AC382)</f>
        <v>4.6151923036857259</v>
      </c>
      <c r="AF382" s="16">
        <v>2</v>
      </c>
      <c r="AG382" s="16">
        <v>1</v>
      </c>
      <c r="AH382" s="16">
        <v>2</v>
      </c>
      <c r="AI382" s="16">
        <v>2</v>
      </c>
      <c r="AJ382" s="16">
        <v>1</v>
      </c>
      <c r="AK382" s="3">
        <f t="shared" ref="AK382:AK383" si="1051">AVERAGE(AF382:AJ382)</f>
        <v>1.6</v>
      </c>
      <c r="AL382" s="3">
        <f>STDEV(AF382:AJ382)</f>
        <v>0.54772255750516596</v>
      </c>
      <c r="AM382" s="16">
        <v>0</v>
      </c>
      <c r="AN382" s="16">
        <v>0</v>
      </c>
      <c r="AO382" s="16">
        <v>1</v>
      </c>
      <c r="AP382" s="16">
        <v>0</v>
      </c>
      <c r="AQ382" s="16">
        <v>0</v>
      </c>
      <c r="AR382" s="3">
        <f t="shared" ref="AR382:AR383" si="1052">AVERAGE(AM382:AQ382)</f>
        <v>0.2</v>
      </c>
      <c r="AS382" s="3">
        <f>STDEV(AM382:AQ382)</f>
        <v>0.44721359549995793</v>
      </c>
      <c r="AT382" s="16">
        <v>0</v>
      </c>
      <c r="AU382" s="16">
        <v>0</v>
      </c>
      <c r="AV382" s="16">
        <v>0</v>
      </c>
      <c r="AW382" s="16">
        <v>0</v>
      </c>
      <c r="AX382" s="16">
        <v>1</v>
      </c>
      <c r="AY382" s="3">
        <f t="shared" ref="AY382:AY383" si="1053">AVERAGE(AT382:AX382)</f>
        <v>0.2</v>
      </c>
      <c r="AZ382" s="3">
        <f>STDEV(AT382:AX382)</f>
        <v>0.44721359549995793</v>
      </c>
      <c r="BA382" s="16">
        <v>0</v>
      </c>
      <c r="BB382" s="16">
        <v>0</v>
      </c>
      <c r="BC382" s="16">
        <v>0</v>
      </c>
      <c r="BD382" s="16">
        <v>0</v>
      </c>
      <c r="BE382" s="16">
        <v>0</v>
      </c>
      <c r="BF382" s="3">
        <f t="shared" ref="BF382:BF383" si="1054">AVERAGE(BA382:BE382)</f>
        <v>0</v>
      </c>
      <c r="BG382" s="3">
        <f>STDEV(BA382:BE382)</f>
        <v>0</v>
      </c>
    </row>
    <row r="383" spans="1:59" x14ac:dyDescent="0.35">
      <c r="A383" s="21" t="s">
        <v>15</v>
      </c>
      <c r="B383" s="22">
        <v>2</v>
      </c>
      <c r="D383" s="16" t="s">
        <v>23</v>
      </c>
      <c r="E383" s="16" t="s">
        <v>23</v>
      </c>
      <c r="F383" s="16" t="s">
        <v>23</v>
      </c>
      <c r="G383" s="16" t="s">
        <v>23</v>
      </c>
      <c r="H383" s="16" t="s">
        <v>23</v>
      </c>
      <c r="I383" s="3" t="e">
        <f t="shared" si="1047"/>
        <v>#DIV/0!</v>
      </c>
      <c r="J383" s="3" t="e">
        <f t="shared" ref="J383:J384" si="1055">STDEV(D383:H383)</f>
        <v>#DIV/0!</v>
      </c>
      <c r="K383" s="16" t="s">
        <v>23</v>
      </c>
      <c r="L383" s="16" t="s">
        <v>23</v>
      </c>
      <c r="M383" s="16" t="s">
        <v>23</v>
      </c>
      <c r="N383" s="16" t="s">
        <v>23</v>
      </c>
      <c r="O383" s="16" t="s">
        <v>23</v>
      </c>
      <c r="P383" s="3" t="e">
        <f t="shared" si="1048"/>
        <v>#DIV/0!</v>
      </c>
      <c r="Q383" s="3" t="e">
        <f t="shared" ref="Q383:Q384" si="1056">STDEV(K383:O383)</f>
        <v>#DIV/0!</v>
      </c>
      <c r="R383" s="16" t="s">
        <v>23</v>
      </c>
      <c r="S383" s="16" t="s">
        <v>23</v>
      </c>
      <c r="T383" s="16" t="s">
        <v>23</v>
      </c>
      <c r="U383" s="16" t="s">
        <v>23</v>
      </c>
      <c r="V383" s="16" t="s">
        <v>23</v>
      </c>
      <c r="W383" s="3" t="e">
        <f t="shared" si="1049"/>
        <v>#DIV/0!</v>
      </c>
      <c r="X383" s="3" t="e">
        <f t="shared" ref="X383:X384" si="1057">STDEV(R383:V383)</f>
        <v>#DIV/0!</v>
      </c>
      <c r="Y383" s="16">
        <v>19</v>
      </c>
      <c r="Z383" s="16">
        <v>30</v>
      </c>
      <c r="AA383" s="16">
        <v>21</v>
      </c>
      <c r="AB383" s="16">
        <v>26</v>
      </c>
      <c r="AC383" s="16">
        <v>20</v>
      </c>
      <c r="AD383" s="3">
        <f t="shared" si="1050"/>
        <v>23.2</v>
      </c>
      <c r="AE383" s="3">
        <f t="shared" ref="AE383:AE384" si="1058">STDEV(Y383:AC383)</f>
        <v>4.6583258795408513</v>
      </c>
      <c r="AF383" s="16">
        <v>4</v>
      </c>
      <c r="AG383" s="16">
        <v>1</v>
      </c>
      <c r="AH383" s="16">
        <v>1</v>
      </c>
      <c r="AI383" s="16">
        <v>1</v>
      </c>
      <c r="AJ383" s="16">
        <v>3</v>
      </c>
      <c r="AK383" s="3">
        <f t="shared" si="1051"/>
        <v>2</v>
      </c>
      <c r="AL383" s="3">
        <f t="shared" ref="AL383:AL384" si="1059">STDEV(AF383:AJ383)</f>
        <v>1.4142135623730951</v>
      </c>
      <c r="AM383" s="16">
        <v>2</v>
      </c>
      <c r="AN383" s="16">
        <v>0</v>
      </c>
      <c r="AO383" s="16">
        <v>0</v>
      </c>
      <c r="AP383" s="16">
        <v>0</v>
      </c>
      <c r="AQ383" s="16">
        <v>0</v>
      </c>
      <c r="AR383" s="3">
        <f t="shared" si="1052"/>
        <v>0.4</v>
      </c>
      <c r="AS383" s="3">
        <f t="shared" ref="AS383:AS384" si="1060">STDEV(AM383:AQ383)</f>
        <v>0.89442719099991586</v>
      </c>
      <c r="AT383" s="16">
        <v>0</v>
      </c>
      <c r="AU383" s="16">
        <v>0</v>
      </c>
      <c r="AV383" s="16">
        <v>0</v>
      </c>
      <c r="AW383" s="16">
        <v>0</v>
      </c>
      <c r="AX383" s="16">
        <v>0</v>
      </c>
      <c r="AY383" s="3">
        <f t="shared" si="1053"/>
        <v>0</v>
      </c>
      <c r="AZ383" s="3">
        <f t="shared" ref="AZ383:AZ384" si="1061">STDEV(AT383:AX383)</f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3">
        <f t="shared" si="1054"/>
        <v>0</v>
      </c>
      <c r="BG383" s="3">
        <f t="shared" ref="BG383:BG384" si="1062">STDEV(BA383:BE383)</f>
        <v>0</v>
      </c>
    </row>
    <row r="384" spans="1:59" x14ac:dyDescent="0.35">
      <c r="B384" s="22">
        <v>3</v>
      </c>
      <c r="D384" s="16" t="s">
        <v>23</v>
      </c>
      <c r="E384" s="16" t="s">
        <v>23</v>
      </c>
      <c r="F384" s="16" t="s">
        <v>23</v>
      </c>
      <c r="G384" s="16" t="s">
        <v>23</v>
      </c>
      <c r="H384" s="16" t="s">
        <v>23</v>
      </c>
      <c r="I384" s="3" t="e">
        <f t="shared" si="1047"/>
        <v>#DIV/0!</v>
      </c>
      <c r="J384" s="3" t="e">
        <f t="shared" si="1055"/>
        <v>#DIV/0!</v>
      </c>
      <c r="K384" s="16" t="s">
        <v>23</v>
      </c>
      <c r="L384" s="16" t="s">
        <v>23</v>
      </c>
      <c r="M384" s="16" t="s">
        <v>23</v>
      </c>
      <c r="N384" s="16" t="s">
        <v>23</v>
      </c>
      <c r="O384" s="16" t="s">
        <v>23</v>
      </c>
      <c r="P384" s="3" t="e">
        <f t="shared" si="1048"/>
        <v>#DIV/0!</v>
      </c>
      <c r="Q384" s="3" t="e">
        <f t="shared" si="1056"/>
        <v>#DIV/0!</v>
      </c>
      <c r="R384" s="16" t="s">
        <v>23</v>
      </c>
      <c r="S384" s="16" t="s">
        <v>23</v>
      </c>
      <c r="T384" s="16" t="s">
        <v>23</v>
      </c>
      <c r="U384" s="16" t="s">
        <v>23</v>
      </c>
      <c r="V384" s="16" t="s">
        <v>23</v>
      </c>
      <c r="W384" s="3" t="e">
        <f t="shared" si="1049"/>
        <v>#DIV/0!</v>
      </c>
      <c r="X384" s="3" t="e">
        <f t="shared" si="1057"/>
        <v>#DIV/0!</v>
      </c>
      <c r="Y384" s="16">
        <v>23</v>
      </c>
      <c r="Z384" s="16">
        <v>29</v>
      </c>
      <c r="AA384" s="16">
        <v>18</v>
      </c>
      <c r="AB384" s="16">
        <v>25</v>
      </c>
      <c r="AC384" s="16">
        <v>22</v>
      </c>
      <c r="AD384" s="3">
        <f>AVERAGE(Y384:AC384)</f>
        <v>23.4</v>
      </c>
      <c r="AE384" s="3">
        <f t="shared" si="1058"/>
        <v>4.0373258476372644</v>
      </c>
      <c r="AF384" s="16">
        <v>2</v>
      </c>
      <c r="AG384" s="16">
        <v>3</v>
      </c>
      <c r="AH384" s="16">
        <v>1</v>
      </c>
      <c r="AI384" s="16">
        <v>1</v>
      </c>
      <c r="AJ384" s="16">
        <v>3</v>
      </c>
      <c r="AK384" s="3">
        <f>AVERAGE(AF384:AJ384)</f>
        <v>2</v>
      </c>
      <c r="AL384" s="3">
        <f t="shared" si="1059"/>
        <v>1</v>
      </c>
      <c r="AM384" s="16">
        <v>0</v>
      </c>
      <c r="AN384" s="16">
        <v>0</v>
      </c>
      <c r="AO384" s="16">
        <v>1</v>
      </c>
      <c r="AP384" s="16">
        <v>0</v>
      </c>
      <c r="AQ384" s="16">
        <v>0</v>
      </c>
      <c r="AR384" s="3">
        <f>AVERAGE(AM384:AQ384)</f>
        <v>0.2</v>
      </c>
      <c r="AS384" s="3">
        <f t="shared" si="1060"/>
        <v>0.44721359549995793</v>
      </c>
      <c r="AT384" s="16">
        <v>0</v>
      </c>
      <c r="AU384" s="16">
        <v>0</v>
      </c>
      <c r="AV384" s="16">
        <v>0</v>
      </c>
      <c r="AW384" s="16">
        <v>0</v>
      </c>
      <c r="AX384" s="16">
        <v>0</v>
      </c>
      <c r="AY384" s="3">
        <f>AVERAGE(AT384:AX384)</f>
        <v>0</v>
      </c>
      <c r="AZ384" s="3">
        <f t="shared" si="1061"/>
        <v>0</v>
      </c>
      <c r="BA384" s="16">
        <v>0</v>
      </c>
      <c r="BB384" s="16">
        <v>0</v>
      </c>
      <c r="BC384" s="16">
        <v>0</v>
      </c>
      <c r="BD384" s="16">
        <v>0</v>
      </c>
      <c r="BE384" s="16">
        <v>0</v>
      </c>
      <c r="BF384" s="3">
        <f>AVERAGE(BA384:BE384)</f>
        <v>0</v>
      </c>
      <c r="BG384" s="3">
        <f t="shared" si="1062"/>
        <v>0</v>
      </c>
    </row>
    <row r="385" spans="1:59" x14ac:dyDescent="0.35">
      <c r="A385" s="24" t="s">
        <v>25</v>
      </c>
      <c r="D385" s="16"/>
      <c r="E385" s="16"/>
      <c r="F385" s="16"/>
      <c r="G385" s="16"/>
      <c r="H385" s="16"/>
      <c r="I385" s="28" t="e">
        <f>AVERAGE(I382:I384)</f>
        <v>#DIV/0!</v>
      </c>
      <c r="J385" s="28"/>
      <c r="K385" s="16"/>
      <c r="L385" s="16"/>
      <c r="M385" s="16"/>
      <c r="N385" s="16"/>
      <c r="O385" s="16"/>
      <c r="P385" s="28" t="e">
        <f>AVERAGE(P382:P384)</f>
        <v>#DIV/0!</v>
      </c>
      <c r="Q385" s="28"/>
      <c r="R385" s="16"/>
      <c r="S385" s="16"/>
      <c r="T385" s="16"/>
      <c r="U385" s="16"/>
      <c r="V385" s="16"/>
      <c r="W385" s="28" t="e">
        <f>AVERAGE(W382:W384)</f>
        <v>#DIV/0!</v>
      </c>
      <c r="X385" s="28"/>
      <c r="Y385" s="16"/>
      <c r="Z385" s="16"/>
      <c r="AA385" s="16"/>
      <c r="AB385" s="16"/>
      <c r="AC385" s="16"/>
      <c r="AD385" s="28">
        <f>AVERAGE(AD382:AD384)</f>
        <v>26.066666666666663</v>
      </c>
      <c r="AE385" s="28"/>
      <c r="AF385" s="16"/>
      <c r="AG385" s="16"/>
      <c r="AH385" s="16"/>
      <c r="AI385" s="16"/>
      <c r="AJ385" s="16"/>
      <c r="AK385" s="28">
        <f>AVERAGE(AK382:AK384)</f>
        <v>1.8666666666666665</v>
      </c>
      <c r="AL385" s="28"/>
      <c r="AM385" s="16"/>
      <c r="AN385" s="16"/>
      <c r="AO385" s="16"/>
      <c r="AP385" s="16"/>
      <c r="AQ385" s="16"/>
      <c r="AR385" s="28">
        <f>AVERAGE(AR382:AR384)</f>
        <v>0.26666666666666666</v>
      </c>
      <c r="AS385" s="28"/>
      <c r="AT385" s="16"/>
      <c r="AU385" s="16"/>
      <c r="AV385" s="16"/>
      <c r="AW385" s="16"/>
      <c r="AX385" s="16"/>
      <c r="AY385" s="28">
        <f>AVERAGE(AY382:AY384)</f>
        <v>6.6666666666666666E-2</v>
      </c>
      <c r="AZ385" s="28"/>
      <c r="BA385" s="16"/>
      <c r="BB385" s="16"/>
      <c r="BC385" s="16"/>
      <c r="BD385" s="16"/>
      <c r="BE385" s="16"/>
      <c r="BF385" s="28">
        <f>AVERAGE(BF382:BF384)</f>
        <v>0</v>
      </c>
      <c r="BG385" s="28"/>
    </row>
    <row r="386" spans="1:59" x14ac:dyDescent="0.35">
      <c r="A386" s="24" t="s">
        <v>26</v>
      </c>
      <c r="D386" s="16"/>
      <c r="E386" s="16"/>
      <c r="F386" s="16"/>
      <c r="G386" s="16"/>
      <c r="H386" s="16"/>
      <c r="I386" s="28" t="e">
        <f>1/3*(SUM(J382:J384))</f>
        <v>#DIV/0!</v>
      </c>
      <c r="J386" s="28"/>
      <c r="K386" s="16"/>
      <c r="L386" s="16"/>
      <c r="M386" s="16"/>
      <c r="N386" s="16"/>
      <c r="O386" s="16"/>
      <c r="P386" s="28" t="e">
        <f>SUM(Q382:Q384)</f>
        <v>#DIV/0!</v>
      </c>
      <c r="Q386" s="28"/>
      <c r="R386" s="16"/>
      <c r="S386" s="16"/>
      <c r="T386" s="16"/>
      <c r="U386" s="16"/>
      <c r="V386" s="16"/>
      <c r="W386" s="28" t="e">
        <f>SUM(X382:X384)</f>
        <v>#DIV/0!</v>
      </c>
      <c r="X386" s="28"/>
      <c r="Y386" s="16"/>
      <c r="Z386" s="16"/>
      <c r="AA386" s="16"/>
      <c r="AB386" s="16"/>
      <c r="AC386" s="16"/>
      <c r="AD386" s="28">
        <f>SUM(AE382:AE384)</f>
        <v>13.310844030863842</v>
      </c>
      <c r="AE386" s="28"/>
      <c r="AF386" s="16"/>
      <c r="AG386" s="16"/>
      <c r="AH386" s="16"/>
      <c r="AI386" s="16"/>
      <c r="AJ386" s="16"/>
      <c r="AK386" s="28">
        <f>SUM(AL382:AL384)</f>
        <v>2.9619361198782612</v>
      </c>
      <c r="AL386" s="28"/>
      <c r="AM386" s="16"/>
      <c r="AN386" s="16"/>
      <c r="AO386" s="16"/>
      <c r="AP386" s="16"/>
      <c r="AQ386" s="16"/>
      <c r="AR386" s="28">
        <f>SUM(AS382:AS383)</f>
        <v>1.3416407864998738</v>
      </c>
      <c r="AS386" s="28"/>
      <c r="AT386" s="16"/>
      <c r="AU386" s="16"/>
      <c r="AV386" s="16"/>
      <c r="AW386" s="16"/>
      <c r="AX386" s="16"/>
      <c r="AY386" s="28">
        <f>SUM(AZ382:AZ383)</f>
        <v>0.44721359549995793</v>
      </c>
      <c r="AZ386" s="28"/>
      <c r="BA386" s="16"/>
      <c r="BB386" s="16"/>
      <c r="BC386" s="16"/>
      <c r="BD386" s="16"/>
      <c r="BE386" s="16"/>
      <c r="BF386" s="28">
        <f>SUM(BG382:BG384)</f>
        <v>0</v>
      </c>
      <c r="BG386" s="28"/>
    </row>
    <row r="387" spans="1:59" x14ac:dyDescent="0.35">
      <c r="A387" s="21" t="s">
        <v>16</v>
      </c>
      <c r="B387" s="22">
        <v>1</v>
      </c>
      <c r="D387" s="16" t="s">
        <v>23</v>
      </c>
      <c r="E387" s="16" t="s">
        <v>23</v>
      </c>
      <c r="F387" s="16" t="s">
        <v>23</v>
      </c>
      <c r="G387" s="16" t="s">
        <v>23</v>
      </c>
      <c r="H387" s="16" t="s">
        <v>23</v>
      </c>
      <c r="I387" s="3" t="e">
        <f t="shared" ref="I387:I389" si="1063">AVERAGE(D387:H387)</f>
        <v>#DIV/0!</v>
      </c>
      <c r="J387" s="3" t="e">
        <f>STDEV(D387:H387)</f>
        <v>#DIV/0!</v>
      </c>
      <c r="K387" s="16" t="s">
        <v>23</v>
      </c>
      <c r="L387" s="16" t="s">
        <v>23</v>
      </c>
      <c r="M387" s="16" t="s">
        <v>23</v>
      </c>
      <c r="N387" s="16" t="s">
        <v>23</v>
      </c>
      <c r="O387" s="16" t="s">
        <v>23</v>
      </c>
      <c r="P387" s="3" t="e">
        <f t="shared" ref="P387:P389" si="1064">AVERAGE(K387:O387)</f>
        <v>#DIV/0!</v>
      </c>
      <c r="Q387" s="3" t="e">
        <f>STDEV(K387:O387)</f>
        <v>#DIV/0!</v>
      </c>
      <c r="R387" s="16">
        <v>132</v>
      </c>
      <c r="S387" s="16">
        <v>123</v>
      </c>
      <c r="T387" s="16">
        <v>139</v>
      </c>
      <c r="U387" s="16">
        <v>110</v>
      </c>
      <c r="V387" s="16">
        <v>116</v>
      </c>
      <c r="W387" s="3">
        <f t="shared" ref="W387:W389" si="1065">AVERAGE(R387:V387)</f>
        <v>124</v>
      </c>
      <c r="X387" s="3">
        <f>STDEV(R387:V387)</f>
        <v>11.726039399558575</v>
      </c>
      <c r="Y387" s="16">
        <v>12</v>
      </c>
      <c r="Z387" s="16">
        <v>19</v>
      </c>
      <c r="AA387" s="16">
        <v>24</v>
      </c>
      <c r="AB387" s="16">
        <v>17</v>
      </c>
      <c r="AC387" s="16">
        <v>13</v>
      </c>
      <c r="AD387" s="3">
        <f t="shared" ref="AD387:AD389" si="1066">AVERAGE(Y387:AC387)</f>
        <v>17</v>
      </c>
      <c r="AE387" s="3">
        <f>STDEV(Y387:AC387)</f>
        <v>4.8476798574163293</v>
      </c>
      <c r="AF387" s="16">
        <v>0</v>
      </c>
      <c r="AG387" s="16">
        <v>0</v>
      </c>
      <c r="AH387" s="16">
        <v>4</v>
      </c>
      <c r="AI387" s="16">
        <v>0</v>
      </c>
      <c r="AJ387" s="16">
        <v>2</v>
      </c>
      <c r="AK387" s="3">
        <f>AVERAGE(AF387:AJ387)</f>
        <v>1.2</v>
      </c>
      <c r="AL387" s="3">
        <f>STDEV(AF387:AJ387)</f>
        <v>1.7888543819998317</v>
      </c>
      <c r="AM387" s="16">
        <v>0</v>
      </c>
      <c r="AN387" s="16">
        <v>1</v>
      </c>
      <c r="AO387" s="16">
        <v>0</v>
      </c>
      <c r="AP387" s="16">
        <v>0</v>
      </c>
      <c r="AQ387" s="16">
        <v>0</v>
      </c>
      <c r="AR387" s="3">
        <f t="shared" ref="AR387:AR389" si="1067">AVERAGE(AM387:AQ387)</f>
        <v>0.2</v>
      </c>
      <c r="AS387" s="3">
        <f>STDEV(AM387:AQ387)</f>
        <v>0.44721359549995793</v>
      </c>
      <c r="AT387" s="16">
        <v>0</v>
      </c>
      <c r="AU387" s="16">
        <v>0</v>
      </c>
      <c r="AV387" s="16">
        <v>0</v>
      </c>
      <c r="AW387" s="16">
        <v>0</v>
      </c>
      <c r="AX387" s="16">
        <v>0</v>
      </c>
      <c r="AY387" s="3">
        <f t="shared" ref="AY387:AY389" si="1068">AVERAGE(AT387:AX387)</f>
        <v>0</v>
      </c>
      <c r="AZ387" s="3">
        <f>STDEV(AT387:AX387)</f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3">
        <f t="shared" ref="BF387:BF389" si="1069">AVERAGE(BA387:BE387)</f>
        <v>0</v>
      </c>
      <c r="BG387" s="3">
        <f>STDEV(BA387:BE387)</f>
        <v>0</v>
      </c>
    </row>
    <row r="388" spans="1:59" x14ac:dyDescent="0.35">
      <c r="B388" s="22">
        <v>2</v>
      </c>
      <c r="D388" s="16" t="s">
        <v>23</v>
      </c>
      <c r="E388" s="16" t="s">
        <v>23</v>
      </c>
      <c r="F388" s="16" t="s">
        <v>23</v>
      </c>
      <c r="G388" s="16" t="s">
        <v>23</v>
      </c>
      <c r="H388" s="16" t="s">
        <v>23</v>
      </c>
      <c r="I388" s="3" t="e">
        <f t="shared" si="1063"/>
        <v>#DIV/0!</v>
      </c>
      <c r="J388" s="3" t="e">
        <f t="shared" ref="J388:J389" si="1070">STDEV(D388:H388)</f>
        <v>#DIV/0!</v>
      </c>
      <c r="K388" s="16" t="s">
        <v>23</v>
      </c>
      <c r="L388" s="16" t="s">
        <v>23</v>
      </c>
      <c r="M388" s="16" t="s">
        <v>23</v>
      </c>
      <c r="N388" s="16" t="s">
        <v>23</v>
      </c>
      <c r="O388" s="16" t="s">
        <v>23</v>
      </c>
      <c r="P388" s="3" t="e">
        <f t="shared" si="1064"/>
        <v>#DIV/0!</v>
      </c>
      <c r="Q388" s="3" t="e">
        <f t="shared" ref="Q388:Q389" si="1071">STDEV(K388:O388)</f>
        <v>#DIV/0!</v>
      </c>
      <c r="R388" s="16">
        <v>106</v>
      </c>
      <c r="S388" s="16">
        <v>124</v>
      </c>
      <c r="T388" s="16">
        <v>119</v>
      </c>
      <c r="U388" s="16">
        <v>85</v>
      </c>
      <c r="V388" s="16">
        <v>106</v>
      </c>
      <c r="W388" s="3">
        <f t="shared" si="1065"/>
        <v>108</v>
      </c>
      <c r="X388" s="3">
        <f t="shared" ref="X388:X389" si="1072">STDEV(R388:V388)</f>
        <v>15.116216457830975</v>
      </c>
      <c r="Y388" s="16">
        <v>10</v>
      </c>
      <c r="Z388" s="16">
        <v>16</v>
      </c>
      <c r="AA388" s="16">
        <v>14</v>
      </c>
      <c r="AB388" s="16">
        <v>12</v>
      </c>
      <c r="AC388" s="16">
        <v>19</v>
      </c>
      <c r="AD388" s="3">
        <f t="shared" si="1066"/>
        <v>14.2</v>
      </c>
      <c r="AE388" s="3">
        <f t="shared" ref="AE388:AE389" si="1073">STDEV(Y388:AC388)</f>
        <v>3.4928498393145944</v>
      </c>
      <c r="AF388" s="16">
        <v>0</v>
      </c>
      <c r="AG388" s="16">
        <v>1</v>
      </c>
      <c r="AH388" s="16">
        <v>0</v>
      </c>
      <c r="AI388" s="16">
        <v>0</v>
      </c>
      <c r="AJ388" s="16">
        <v>0</v>
      </c>
      <c r="AK388" s="3">
        <f t="shared" ref="AK388:AK389" si="1074">AVERAGE(AF388:AJ388)</f>
        <v>0.2</v>
      </c>
      <c r="AL388" s="3">
        <f t="shared" ref="AL388:AL389" si="1075">STDEV(AF388:AJ388)</f>
        <v>0.44721359549995793</v>
      </c>
      <c r="AM388" s="16">
        <v>0</v>
      </c>
      <c r="AN388" s="16">
        <v>0</v>
      </c>
      <c r="AO388" s="16">
        <v>0</v>
      </c>
      <c r="AP388" s="16">
        <v>0</v>
      </c>
      <c r="AQ388" s="16">
        <v>1</v>
      </c>
      <c r="AR388" s="3">
        <f t="shared" si="1067"/>
        <v>0.2</v>
      </c>
      <c r="AS388" s="3">
        <f t="shared" ref="AS388:AS389" si="1076">STDEV(AM388:AQ388)</f>
        <v>0.44721359549995793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3">
        <f t="shared" si="1068"/>
        <v>0</v>
      </c>
      <c r="AZ388" s="3">
        <f t="shared" ref="AZ388:AZ389" si="1077">STDEV(AT388:AX388)</f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3">
        <f t="shared" si="1069"/>
        <v>0</v>
      </c>
      <c r="BG388" s="3">
        <f t="shared" ref="BG388:BG389" si="1078">STDEV(BA388:BE388)</f>
        <v>0</v>
      </c>
    </row>
    <row r="389" spans="1:59" x14ac:dyDescent="0.35">
      <c r="B389" s="22">
        <v>3</v>
      </c>
      <c r="D389" s="16" t="s">
        <v>23</v>
      </c>
      <c r="E389" s="16" t="s">
        <v>23</v>
      </c>
      <c r="F389" s="16" t="s">
        <v>23</v>
      </c>
      <c r="G389" s="16" t="s">
        <v>23</v>
      </c>
      <c r="H389" s="16" t="s">
        <v>23</v>
      </c>
      <c r="I389" s="3" t="e">
        <f t="shared" si="1063"/>
        <v>#DIV/0!</v>
      </c>
      <c r="J389" s="3" t="e">
        <f t="shared" si="1070"/>
        <v>#DIV/0!</v>
      </c>
      <c r="K389" s="16" t="s">
        <v>23</v>
      </c>
      <c r="L389" s="16" t="s">
        <v>23</v>
      </c>
      <c r="M389" s="16" t="s">
        <v>23</v>
      </c>
      <c r="N389" s="16" t="s">
        <v>23</v>
      </c>
      <c r="O389" s="16" t="s">
        <v>23</v>
      </c>
      <c r="P389" s="3" t="e">
        <f t="shared" si="1064"/>
        <v>#DIV/0!</v>
      </c>
      <c r="Q389" s="3" t="e">
        <f t="shared" si="1071"/>
        <v>#DIV/0!</v>
      </c>
      <c r="R389" s="16">
        <v>147</v>
      </c>
      <c r="S389" s="16">
        <v>149</v>
      </c>
      <c r="T389" s="16">
        <v>140</v>
      </c>
      <c r="U389" s="16">
        <v>148</v>
      </c>
      <c r="V389" s="16">
        <v>146</v>
      </c>
      <c r="W389" s="3">
        <f t="shared" si="1065"/>
        <v>146</v>
      </c>
      <c r="X389" s="3">
        <f t="shared" si="1072"/>
        <v>3.5355339059327378</v>
      </c>
      <c r="Y389" s="16">
        <v>16</v>
      </c>
      <c r="Z389" s="16">
        <v>30</v>
      </c>
      <c r="AA389" s="16">
        <v>24</v>
      </c>
      <c r="AB389" s="16">
        <v>18</v>
      </c>
      <c r="AC389" s="16">
        <v>23</v>
      </c>
      <c r="AD389" s="3">
        <f t="shared" si="1066"/>
        <v>22.2</v>
      </c>
      <c r="AE389" s="3">
        <f t="shared" si="1073"/>
        <v>5.4954526656136382</v>
      </c>
      <c r="AF389" s="16">
        <v>2</v>
      </c>
      <c r="AG389" s="16">
        <v>3</v>
      </c>
      <c r="AH389" s="16">
        <v>0</v>
      </c>
      <c r="AI389" s="16">
        <v>2</v>
      </c>
      <c r="AJ389" s="16">
        <v>0</v>
      </c>
      <c r="AK389" s="3">
        <f t="shared" si="1074"/>
        <v>1.4</v>
      </c>
      <c r="AL389" s="3">
        <f t="shared" si="1075"/>
        <v>1.3416407864998738</v>
      </c>
      <c r="AM389" s="16">
        <v>0</v>
      </c>
      <c r="AN389" s="16">
        <v>0</v>
      </c>
      <c r="AO389" s="16">
        <v>2</v>
      </c>
      <c r="AP389" s="16">
        <v>0</v>
      </c>
      <c r="AQ389" s="16">
        <v>1</v>
      </c>
      <c r="AR389" s="3">
        <f t="shared" si="1067"/>
        <v>0.6</v>
      </c>
      <c r="AS389" s="3">
        <f t="shared" si="1076"/>
        <v>0.89442719099991586</v>
      </c>
      <c r="AT389" s="16">
        <v>0</v>
      </c>
      <c r="AU389" s="16">
        <v>1</v>
      </c>
      <c r="AV389" s="16">
        <v>0</v>
      </c>
      <c r="AW389" s="16">
        <v>0</v>
      </c>
      <c r="AX389" s="16">
        <v>0</v>
      </c>
      <c r="AY389" s="3">
        <f t="shared" si="1068"/>
        <v>0.2</v>
      </c>
      <c r="AZ389" s="3">
        <f t="shared" si="1077"/>
        <v>0.44721359549995793</v>
      </c>
      <c r="BA389" s="16">
        <v>0</v>
      </c>
      <c r="BB389" s="16">
        <v>0</v>
      </c>
      <c r="BC389" s="16">
        <v>0</v>
      </c>
      <c r="BD389" s="16">
        <v>0</v>
      </c>
      <c r="BE389" s="16">
        <v>0</v>
      </c>
      <c r="BF389" s="3">
        <f t="shared" si="1069"/>
        <v>0</v>
      </c>
      <c r="BG389" s="3">
        <f t="shared" si="1078"/>
        <v>0</v>
      </c>
    </row>
    <row r="390" spans="1:59" x14ac:dyDescent="0.35">
      <c r="A390" s="24" t="s">
        <v>25</v>
      </c>
      <c r="D390" s="16"/>
      <c r="E390" s="16"/>
      <c r="F390" s="16"/>
      <c r="G390" s="16"/>
      <c r="H390" s="16"/>
      <c r="I390" s="28" t="e">
        <f>AVERAGE(I387:I389)</f>
        <v>#DIV/0!</v>
      </c>
      <c r="J390" s="28"/>
      <c r="K390" s="16"/>
      <c r="L390" s="16"/>
      <c r="M390" s="16"/>
      <c r="N390" s="16"/>
      <c r="O390" s="16"/>
      <c r="P390" s="28" t="e">
        <f>AVERAGE(P387:P389)</f>
        <v>#DIV/0!</v>
      </c>
      <c r="Q390" s="28"/>
      <c r="R390" s="16"/>
      <c r="S390" s="16"/>
      <c r="T390" s="16"/>
      <c r="U390" s="16"/>
      <c r="V390" s="16"/>
      <c r="W390" s="28">
        <f>AVERAGE(W387:W389)</f>
        <v>126</v>
      </c>
      <c r="X390" s="28"/>
      <c r="Y390" s="16"/>
      <c r="Z390" s="16"/>
      <c r="AA390" s="16"/>
      <c r="AB390" s="16"/>
      <c r="AC390" s="16"/>
      <c r="AD390" s="28">
        <f>AVERAGE(AD387:AD389)</f>
        <v>17.8</v>
      </c>
      <c r="AE390" s="28"/>
      <c r="AF390" s="16"/>
      <c r="AG390" s="16"/>
      <c r="AH390" s="16"/>
      <c r="AI390" s="16"/>
      <c r="AJ390" s="16"/>
      <c r="AK390" s="28">
        <f>AVERAGE(AK387:AK389)</f>
        <v>0.93333333333333324</v>
      </c>
      <c r="AL390" s="28"/>
      <c r="AM390" s="16"/>
      <c r="AN390" s="16"/>
      <c r="AO390" s="16"/>
      <c r="AP390" s="16"/>
      <c r="AQ390" s="16"/>
      <c r="AR390" s="28">
        <f>AVERAGE(AR387:AR389)</f>
        <v>0.33333333333333331</v>
      </c>
      <c r="AS390" s="28"/>
      <c r="AT390" s="16"/>
      <c r="AU390" s="16"/>
      <c r="AV390" s="16"/>
      <c r="AW390" s="16"/>
      <c r="AX390" s="16"/>
      <c r="AY390" s="28">
        <f>AVERAGE(AY387:AY389)</f>
        <v>6.6666666666666666E-2</v>
      </c>
      <c r="AZ390" s="28"/>
      <c r="BA390" s="16"/>
      <c r="BB390" s="16"/>
      <c r="BC390" s="16"/>
      <c r="BD390" s="16"/>
      <c r="BE390" s="16"/>
      <c r="BF390" s="28">
        <f>AVERAGE(BF387:BF389)</f>
        <v>0</v>
      </c>
      <c r="BG390" s="28"/>
    </row>
    <row r="391" spans="1:59" x14ac:dyDescent="0.35">
      <c r="A391" s="24" t="s">
        <v>26</v>
      </c>
      <c r="D391" s="16"/>
      <c r="E391" s="16"/>
      <c r="F391" s="16"/>
      <c r="G391" s="16"/>
      <c r="H391" s="16"/>
      <c r="I391" s="28" t="e">
        <f>1/3*(SUM(J387:J389))</f>
        <v>#DIV/0!</v>
      </c>
      <c r="J391" s="28"/>
      <c r="K391" s="16"/>
      <c r="L391" s="16"/>
      <c r="M391" s="16"/>
      <c r="N391" s="16"/>
      <c r="O391" s="16"/>
      <c r="P391" s="28" t="e">
        <f>SUM(Q387:Q389)</f>
        <v>#DIV/0!</v>
      </c>
      <c r="Q391" s="28"/>
      <c r="R391" s="16"/>
      <c r="S391" s="16"/>
      <c r="T391" s="16"/>
      <c r="U391" s="16"/>
      <c r="V391" s="16"/>
      <c r="W391" s="28">
        <f>SUM(X387:X389)</f>
        <v>30.377789763322287</v>
      </c>
      <c r="X391" s="28"/>
      <c r="Y391" s="16"/>
      <c r="Z391" s="16"/>
      <c r="AA391" s="16"/>
      <c r="AB391" s="16"/>
      <c r="AC391" s="16"/>
      <c r="AD391" s="28">
        <f>SUM(AE387:AE389)</f>
        <v>13.835982362344563</v>
      </c>
      <c r="AE391" s="28"/>
      <c r="AF391" s="16"/>
      <c r="AG391" s="16"/>
      <c r="AH391" s="16"/>
      <c r="AI391" s="16"/>
      <c r="AJ391" s="16"/>
      <c r="AK391" s="28">
        <f>SUM(AL387:AL389)</f>
        <v>3.5777087639996639</v>
      </c>
      <c r="AL391" s="28"/>
      <c r="AM391" s="16"/>
      <c r="AN391" s="16"/>
      <c r="AO391" s="16"/>
      <c r="AP391" s="16"/>
      <c r="AQ391" s="16"/>
      <c r="AR391" s="28">
        <f>SUM(AS387:AS388)</f>
        <v>0.89442719099991586</v>
      </c>
      <c r="AS391" s="28"/>
      <c r="AT391" s="16"/>
      <c r="AU391" s="16"/>
      <c r="AV391" s="16"/>
      <c r="AW391" s="16"/>
      <c r="AX391" s="16"/>
      <c r="AY391" s="28">
        <f>SUM(AZ387:AZ388)</f>
        <v>0</v>
      </c>
      <c r="AZ391" s="28"/>
      <c r="BA391" s="16"/>
      <c r="BB391" s="16"/>
      <c r="BC391" s="16"/>
      <c r="BD391" s="16"/>
      <c r="BE391" s="16"/>
      <c r="BF391" s="28">
        <f>SUM(BG387:BG389)</f>
        <v>0</v>
      </c>
      <c r="BG391" s="28"/>
    </row>
    <row r="392" spans="1:59" x14ac:dyDescent="0.35">
      <c r="A392" s="21" t="s">
        <v>14</v>
      </c>
      <c r="B392" s="22">
        <v>1</v>
      </c>
      <c r="D392" s="16" t="s">
        <v>23</v>
      </c>
      <c r="E392" s="16" t="s">
        <v>23</v>
      </c>
      <c r="F392" s="16" t="s">
        <v>23</v>
      </c>
      <c r="G392" s="16" t="s">
        <v>23</v>
      </c>
      <c r="H392" s="16" t="s">
        <v>23</v>
      </c>
      <c r="I392" s="3" t="e">
        <f t="shared" ref="I392:I394" si="1079">AVERAGE(D392:H392)</f>
        <v>#DIV/0!</v>
      </c>
      <c r="J392" s="3" t="e">
        <f>STDEV(D392:H392)</f>
        <v>#DIV/0!</v>
      </c>
      <c r="K392" s="16" t="s">
        <v>23</v>
      </c>
      <c r="L392" s="16" t="s">
        <v>23</v>
      </c>
      <c r="M392" s="16" t="s">
        <v>23</v>
      </c>
      <c r="N392" s="16" t="s">
        <v>23</v>
      </c>
      <c r="O392" s="16" t="s">
        <v>23</v>
      </c>
      <c r="P392" s="3" t="e">
        <f t="shared" ref="P392:P394" si="1080">AVERAGE(K392:O392)</f>
        <v>#DIV/0!</v>
      </c>
      <c r="Q392" s="3" t="e">
        <f>STDEV(K392:O392)</f>
        <v>#DIV/0!</v>
      </c>
      <c r="R392" s="16" t="s">
        <v>23</v>
      </c>
      <c r="S392" s="16" t="s">
        <v>23</v>
      </c>
      <c r="T392" s="16" t="s">
        <v>23</v>
      </c>
      <c r="U392" s="16" t="s">
        <v>23</v>
      </c>
      <c r="V392" s="16" t="s">
        <v>23</v>
      </c>
      <c r="W392" s="3" t="e">
        <f t="shared" ref="W392:W394" si="1081">AVERAGE(R392:V392)</f>
        <v>#DIV/0!</v>
      </c>
      <c r="X392" s="3" t="e">
        <f>STDEV(R392:V392)</f>
        <v>#DIV/0!</v>
      </c>
      <c r="Y392" s="16">
        <v>28</v>
      </c>
      <c r="Z392" s="16">
        <v>18</v>
      </c>
      <c r="AA392" s="16">
        <v>26</v>
      </c>
      <c r="AB392" s="16">
        <v>29</v>
      </c>
      <c r="AC392" s="16">
        <v>25</v>
      </c>
      <c r="AD392" s="3">
        <f t="shared" ref="AD392:AD394" si="1082">AVERAGE(Y392:AC392)</f>
        <v>25.2</v>
      </c>
      <c r="AE392" s="3">
        <f>STDEV(Y392:AC392)</f>
        <v>4.3243496620879363</v>
      </c>
      <c r="AF392" s="16">
        <v>1</v>
      </c>
      <c r="AG392" s="16">
        <v>1</v>
      </c>
      <c r="AH392" s="16">
        <v>0</v>
      </c>
      <c r="AI392" s="16">
        <v>3</v>
      </c>
      <c r="AJ392" s="16">
        <v>1</v>
      </c>
      <c r="AK392" s="3">
        <f>AVERAGE(AF392:AJ392)</f>
        <v>1.2</v>
      </c>
      <c r="AL392" s="3">
        <f>STDEV(AF392:AJ392)</f>
        <v>1.0954451150103321</v>
      </c>
      <c r="AM392" s="16">
        <v>0</v>
      </c>
      <c r="AN392" s="16">
        <v>1</v>
      </c>
      <c r="AO392" s="16">
        <v>0</v>
      </c>
      <c r="AP392" s="16">
        <v>1</v>
      </c>
      <c r="AQ392" s="16">
        <v>0</v>
      </c>
      <c r="AR392" s="3">
        <f t="shared" ref="AR392:AR394" si="1083">AVERAGE(AM392:AQ392)</f>
        <v>0.4</v>
      </c>
      <c r="AS392" s="3">
        <f>STDEV(AM392:AQ392)</f>
        <v>0.54772255750516607</v>
      </c>
      <c r="AT392" s="16">
        <v>0</v>
      </c>
      <c r="AU392" s="16">
        <v>0</v>
      </c>
      <c r="AV392" s="16">
        <v>0</v>
      </c>
      <c r="AW392" s="16">
        <v>0</v>
      </c>
      <c r="AX392" s="16">
        <v>0</v>
      </c>
      <c r="AY392" s="3">
        <f t="shared" ref="AY392:AY394" si="1084">AVERAGE(AT392:AX392)</f>
        <v>0</v>
      </c>
      <c r="AZ392" s="3">
        <f>STDEV(AT392:AX392)</f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3">
        <f t="shared" ref="BF392:BF394" si="1085">AVERAGE(BA392:BE392)</f>
        <v>0</v>
      </c>
      <c r="BG392" s="3">
        <f>STDEV(BA392:BE392)</f>
        <v>0</v>
      </c>
    </row>
    <row r="393" spans="1:59" x14ac:dyDescent="0.35">
      <c r="A393" s="21" t="s">
        <v>15</v>
      </c>
      <c r="B393" s="22">
        <v>2</v>
      </c>
      <c r="D393" s="16" t="s">
        <v>23</v>
      </c>
      <c r="E393" s="16" t="s">
        <v>23</v>
      </c>
      <c r="F393" s="16" t="s">
        <v>23</v>
      </c>
      <c r="G393" s="16" t="s">
        <v>23</v>
      </c>
      <c r="H393" s="16" t="s">
        <v>23</v>
      </c>
      <c r="I393" s="3" t="e">
        <f t="shared" si="1079"/>
        <v>#DIV/0!</v>
      </c>
      <c r="J393" s="3" t="e">
        <f t="shared" ref="J393:J394" si="1086">STDEV(D393:H393)</f>
        <v>#DIV/0!</v>
      </c>
      <c r="K393" s="16" t="s">
        <v>23</v>
      </c>
      <c r="L393" s="16" t="s">
        <v>23</v>
      </c>
      <c r="M393" s="16" t="s">
        <v>23</v>
      </c>
      <c r="N393" s="16" t="s">
        <v>23</v>
      </c>
      <c r="O393" s="16" t="s">
        <v>23</v>
      </c>
      <c r="P393" s="3" t="e">
        <f t="shared" si="1080"/>
        <v>#DIV/0!</v>
      </c>
      <c r="Q393" s="3" t="e">
        <f t="shared" ref="Q393:Q394" si="1087">STDEV(K393:O393)</f>
        <v>#DIV/0!</v>
      </c>
      <c r="R393" s="16" t="s">
        <v>23</v>
      </c>
      <c r="S393" s="16" t="s">
        <v>23</v>
      </c>
      <c r="T393" s="16" t="s">
        <v>23</v>
      </c>
      <c r="U393" s="16" t="s">
        <v>23</v>
      </c>
      <c r="V393" s="16" t="s">
        <v>23</v>
      </c>
      <c r="W393" s="3" t="e">
        <f t="shared" si="1081"/>
        <v>#DIV/0!</v>
      </c>
      <c r="X393" s="3" t="e">
        <f t="shared" ref="X393:X394" si="1088">STDEV(R393:V393)</f>
        <v>#DIV/0!</v>
      </c>
      <c r="Y393" s="16">
        <v>25</v>
      </c>
      <c r="Z393" s="16">
        <v>40</v>
      </c>
      <c r="AA393" s="16">
        <v>30</v>
      </c>
      <c r="AB393" s="16">
        <v>36</v>
      </c>
      <c r="AC393" s="16">
        <v>36</v>
      </c>
      <c r="AD393" s="3">
        <f t="shared" si="1082"/>
        <v>33.4</v>
      </c>
      <c r="AE393" s="3">
        <f t="shared" ref="AE393:AE394" si="1089">STDEV(Y393:AC393)</f>
        <v>5.8991524815010461</v>
      </c>
      <c r="AF393" s="16">
        <v>2</v>
      </c>
      <c r="AG393" s="16">
        <v>1</v>
      </c>
      <c r="AH393" s="16">
        <v>2</v>
      </c>
      <c r="AI393" s="16">
        <v>2</v>
      </c>
      <c r="AJ393" s="16">
        <v>2</v>
      </c>
      <c r="AK393" s="3">
        <f t="shared" ref="AK393:AK394" si="1090">AVERAGE(AF393:AJ393)</f>
        <v>1.8</v>
      </c>
      <c r="AL393" s="3">
        <f t="shared" ref="AL393:AL394" si="1091">STDEV(AF393:AJ393)</f>
        <v>0.44721359549995815</v>
      </c>
      <c r="AM393" s="16">
        <v>1</v>
      </c>
      <c r="AN393" s="16">
        <v>0</v>
      </c>
      <c r="AO393" s="16">
        <v>0</v>
      </c>
      <c r="AP393" s="16">
        <v>0</v>
      </c>
      <c r="AQ393" s="16">
        <v>0</v>
      </c>
      <c r="AR393" s="3">
        <f>AVERAGE(AM393:AQ393)</f>
        <v>0.2</v>
      </c>
      <c r="AS393" s="3">
        <f t="shared" ref="AS393:AS394" si="1092">STDEV(AM393:AQ393)</f>
        <v>0.44721359549995793</v>
      </c>
      <c r="AT393" s="16">
        <v>0</v>
      </c>
      <c r="AU393" s="16">
        <v>0</v>
      </c>
      <c r="AV393" s="16">
        <v>0</v>
      </c>
      <c r="AW393" s="16">
        <v>0</v>
      </c>
      <c r="AX393" s="16">
        <v>0</v>
      </c>
      <c r="AY393" s="3">
        <f t="shared" si="1084"/>
        <v>0</v>
      </c>
      <c r="AZ393" s="3">
        <f t="shared" ref="AZ393:AZ394" si="1093">STDEV(AT393:AX393)</f>
        <v>0</v>
      </c>
      <c r="BA393" s="16">
        <v>0</v>
      </c>
      <c r="BB393" s="16">
        <v>0</v>
      </c>
      <c r="BC393" s="16">
        <v>0</v>
      </c>
      <c r="BD393" s="16">
        <v>0</v>
      </c>
      <c r="BE393" s="16">
        <v>0</v>
      </c>
      <c r="BF393" s="3">
        <f t="shared" si="1085"/>
        <v>0</v>
      </c>
      <c r="BG393" s="3">
        <f t="shared" ref="BG393:BG394" si="1094">STDEV(BA393:BE393)</f>
        <v>0</v>
      </c>
    </row>
    <row r="394" spans="1:59" x14ac:dyDescent="0.35">
      <c r="B394" s="22">
        <v>3</v>
      </c>
      <c r="D394" s="16" t="s">
        <v>23</v>
      </c>
      <c r="E394" s="16" t="s">
        <v>23</v>
      </c>
      <c r="F394" s="16" t="s">
        <v>23</v>
      </c>
      <c r="G394" s="16" t="s">
        <v>23</v>
      </c>
      <c r="H394" s="16" t="s">
        <v>23</v>
      </c>
      <c r="I394" s="3" t="e">
        <f t="shared" si="1079"/>
        <v>#DIV/0!</v>
      </c>
      <c r="J394" s="3" t="e">
        <f t="shared" si="1086"/>
        <v>#DIV/0!</v>
      </c>
      <c r="K394" s="16" t="s">
        <v>23</v>
      </c>
      <c r="L394" s="16" t="s">
        <v>23</v>
      </c>
      <c r="M394" s="16" t="s">
        <v>23</v>
      </c>
      <c r="N394" s="16" t="s">
        <v>23</v>
      </c>
      <c r="O394" s="16" t="s">
        <v>23</v>
      </c>
      <c r="P394" s="3" t="e">
        <f t="shared" si="1080"/>
        <v>#DIV/0!</v>
      </c>
      <c r="Q394" s="3" t="e">
        <f t="shared" si="1087"/>
        <v>#DIV/0!</v>
      </c>
      <c r="R394" s="16" t="s">
        <v>23</v>
      </c>
      <c r="S394" s="16" t="s">
        <v>23</v>
      </c>
      <c r="T394" s="16" t="s">
        <v>23</v>
      </c>
      <c r="U394" s="16" t="s">
        <v>23</v>
      </c>
      <c r="V394" s="16" t="s">
        <v>23</v>
      </c>
      <c r="W394" s="3" t="e">
        <f t="shared" si="1081"/>
        <v>#DIV/0!</v>
      </c>
      <c r="X394" s="3" t="e">
        <f t="shared" si="1088"/>
        <v>#DIV/0!</v>
      </c>
      <c r="Y394" s="16">
        <v>55</v>
      </c>
      <c r="Z394" s="16">
        <v>52</v>
      </c>
      <c r="AA394" s="16">
        <v>44</v>
      </c>
      <c r="AB394" s="16">
        <v>47</v>
      </c>
      <c r="AC394" s="16">
        <v>53</v>
      </c>
      <c r="AD394" s="3">
        <f t="shared" si="1082"/>
        <v>50.2</v>
      </c>
      <c r="AE394" s="3">
        <f t="shared" si="1089"/>
        <v>4.5497252664309302</v>
      </c>
      <c r="AF394" s="16">
        <v>6</v>
      </c>
      <c r="AG394" s="16">
        <v>3</v>
      </c>
      <c r="AH394" s="16">
        <v>3</v>
      </c>
      <c r="AI394" s="16">
        <v>5</v>
      </c>
      <c r="AJ394" s="16">
        <v>3</v>
      </c>
      <c r="AK394" s="3">
        <f t="shared" si="1090"/>
        <v>4</v>
      </c>
      <c r="AL394" s="3">
        <f t="shared" si="1091"/>
        <v>1.4142135623730951</v>
      </c>
      <c r="AM394" s="16">
        <v>2</v>
      </c>
      <c r="AN394" s="16">
        <v>1</v>
      </c>
      <c r="AO394" s="16">
        <v>0</v>
      </c>
      <c r="AP394" s="16">
        <v>0</v>
      </c>
      <c r="AQ394" s="16">
        <v>0</v>
      </c>
      <c r="AR394" s="3">
        <f t="shared" si="1083"/>
        <v>0.6</v>
      </c>
      <c r="AS394" s="3">
        <f t="shared" si="1092"/>
        <v>0.89442719099991586</v>
      </c>
      <c r="AT394" s="16">
        <v>0</v>
      </c>
      <c r="AU394" s="16">
        <v>0</v>
      </c>
      <c r="AV394" s="16">
        <v>0</v>
      </c>
      <c r="AW394" s="16">
        <v>0</v>
      </c>
      <c r="AX394" s="16">
        <v>0</v>
      </c>
      <c r="AY394" s="3">
        <f t="shared" si="1084"/>
        <v>0</v>
      </c>
      <c r="AZ394" s="3">
        <f t="shared" si="1093"/>
        <v>0</v>
      </c>
      <c r="BA394" s="16">
        <v>0</v>
      </c>
      <c r="BB394" s="16">
        <v>0</v>
      </c>
      <c r="BC394" s="16">
        <v>0</v>
      </c>
      <c r="BD394" s="16">
        <v>0</v>
      </c>
      <c r="BE394" s="16">
        <v>0</v>
      </c>
      <c r="BF394" s="3">
        <f t="shared" si="1085"/>
        <v>0</v>
      </c>
      <c r="BG394" s="3">
        <f t="shared" si="1094"/>
        <v>0</v>
      </c>
    </row>
    <row r="395" spans="1:59" x14ac:dyDescent="0.35">
      <c r="A395" s="24" t="s">
        <v>25</v>
      </c>
      <c r="D395" s="16"/>
      <c r="E395" s="16"/>
      <c r="F395" s="16"/>
      <c r="G395" s="16"/>
      <c r="H395" s="16"/>
      <c r="I395" s="28" t="e">
        <f>AVERAGE(I392:I394)</f>
        <v>#DIV/0!</v>
      </c>
      <c r="J395" s="28"/>
      <c r="K395" s="16"/>
      <c r="L395" s="16"/>
      <c r="M395" s="16"/>
      <c r="N395" s="16"/>
      <c r="O395" s="16"/>
      <c r="P395" s="28" t="e">
        <f>AVERAGE(P392:P394)</f>
        <v>#DIV/0!</v>
      </c>
      <c r="Q395" s="28"/>
      <c r="R395" s="16"/>
      <c r="S395" s="16"/>
      <c r="T395" s="16"/>
      <c r="U395" s="16"/>
      <c r="V395" s="16"/>
      <c r="W395" s="28" t="e">
        <f>AVERAGE(W392:W394)</f>
        <v>#DIV/0!</v>
      </c>
      <c r="X395" s="28"/>
      <c r="Y395" s="16"/>
      <c r="Z395" s="16"/>
      <c r="AA395" s="16"/>
      <c r="AB395" s="16"/>
      <c r="AC395" s="16"/>
      <c r="AD395" s="28">
        <f>AVERAGE(AD392)</f>
        <v>25.2</v>
      </c>
      <c r="AE395" s="28"/>
      <c r="AF395" s="16"/>
      <c r="AG395" s="16"/>
      <c r="AH395" s="16"/>
      <c r="AI395" s="16"/>
      <c r="AJ395" s="16"/>
      <c r="AK395" s="28">
        <f>AVERAGE(AK392:AK394)</f>
        <v>2.3333333333333335</v>
      </c>
      <c r="AL395" s="28"/>
      <c r="AM395" s="16"/>
      <c r="AN395" s="16"/>
      <c r="AO395" s="16"/>
      <c r="AP395" s="16"/>
      <c r="AQ395" s="16"/>
      <c r="AR395" s="28">
        <f>AVERAGE(AR392:AR394)</f>
        <v>0.40000000000000008</v>
      </c>
      <c r="AS395" s="28"/>
      <c r="AT395" s="16"/>
      <c r="AU395" s="16"/>
      <c r="AV395" s="16"/>
      <c r="AW395" s="16"/>
      <c r="AX395" s="16"/>
      <c r="AY395" s="28">
        <f>AVERAGE(AY392:AY394)</f>
        <v>0</v>
      </c>
      <c r="AZ395" s="28"/>
      <c r="BA395" s="16"/>
      <c r="BB395" s="16"/>
      <c r="BC395" s="16"/>
      <c r="BD395" s="16"/>
      <c r="BE395" s="16"/>
      <c r="BF395" s="28">
        <f>AVERAGE(BF392:BF394)</f>
        <v>0</v>
      </c>
      <c r="BG395" s="28"/>
    </row>
    <row r="396" spans="1:59" x14ac:dyDescent="0.35">
      <c r="A396" s="24" t="s">
        <v>26</v>
      </c>
      <c r="D396" s="16"/>
      <c r="E396" s="16"/>
      <c r="F396" s="16"/>
      <c r="G396" s="16"/>
      <c r="H396" s="16"/>
      <c r="I396" s="28" t="e">
        <f>1/3*(SUM(J392:J394))</f>
        <v>#DIV/0!</v>
      </c>
      <c r="J396" s="28"/>
      <c r="K396" s="16"/>
      <c r="L396" s="16"/>
      <c r="M396" s="16"/>
      <c r="N396" s="16"/>
      <c r="O396" s="16"/>
      <c r="P396" s="28" t="e">
        <f>SUM(Q392:Q394)</f>
        <v>#DIV/0!</v>
      </c>
      <c r="Q396" s="28"/>
      <c r="R396" s="16"/>
      <c r="S396" s="16"/>
      <c r="T396" s="16"/>
      <c r="U396" s="16"/>
      <c r="V396" s="16"/>
      <c r="W396" s="28" t="e">
        <f>SUM(X392:X394)</f>
        <v>#DIV/0!</v>
      </c>
      <c r="X396" s="28"/>
      <c r="Y396" s="16"/>
      <c r="Z396" s="16"/>
      <c r="AA396" s="16"/>
      <c r="AB396" s="16"/>
      <c r="AC396" s="16"/>
      <c r="AD396" s="28">
        <f>SUM(AE392:AE394)</f>
        <v>14.773227410019913</v>
      </c>
      <c r="AE396" s="28"/>
      <c r="AF396" s="16"/>
      <c r="AG396" s="16"/>
      <c r="AH396" s="16"/>
      <c r="AI396" s="16"/>
      <c r="AJ396" s="16"/>
      <c r="AK396" s="28">
        <f>SUM(AL392:AL394)</f>
        <v>2.9568722728833854</v>
      </c>
      <c r="AL396" s="28"/>
      <c r="AM396" s="16"/>
      <c r="AN396" s="16"/>
      <c r="AO396" s="16"/>
      <c r="AP396" s="16"/>
      <c r="AQ396" s="16"/>
      <c r="AR396" s="28">
        <f>SUM(AS392:AS393)</f>
        <v>0.99493615300512395</v>
      </c>
      <c r="AS396" s="28"/>
      <c r="AT396" s="16"/>
      <c r="AU396" s="16"/>
      <c r="AV396" s="16"/>
      <c r="AW396" s="16"/>
      <c r="AX396" s="16"/>
      <c r="AY396" s="28">
        <f>SUM(AZ392:AZ393)</f>
        <v>0</v>
      </c>
      <c r="AZ396" s="28"/>
      <c r="BA396" s="16"/>
      <c r="BB396" s="16"/>
      <c r="BC396" s="16"/>
      <c r="BD396" s="16"/>
      <c r="BE396" s="16"/>
      <c r="BF396" s="28">
        <f>SUM(BG392:BG394)</f>
        <v>0</v>
      </c>
      <c r="BG396" s="28"/>
    </row>
    <row r="397" spans="1:59" x14ac:dyDescent="0.35">
      <c r="A397" s="21" t="s">
        <v>16</v>
      </c>
      <c r="B397" s="22">
        <v>1</v>
      </c>
      <c r="D397" s="16" t="s">
        <v>23</v>
      </c>
      <c r="E397" s="16" t="s">
        <v>23</v>
      </c>
      <c r="F397" s="16" t="s">
        <v>23</v>
      </c>
      <c r="G397" s="16" t="s">
        <v>23</v>
      </c>
      <c r="H397" s="16" t="s">
        <v>23</v>
      </c>
      <c r="I397" s="3" t="e">
        <f t="shared" ref="I397:I399" si="1095">AVERAGE(D397:H397)</f>
        <v>#DIV/0!</v>
      </c>
      <c r="J397" s="3" t="e">
        <f>STDEV(D397:H397)</f>
        <v>#DIV/0!</v>
      </c>
      <c r="K397" s="16" t="s">
        <v>23</v>
      </c>
      <c r="L397" s="16" t="s">
        <v>23</v>
      </c>
      <c r="M397" s="16" t="s">
        <v>23</v>
      </c>
      <c r="N397" s="16" t="s">
        <v>23</v>
      </c>
      <c r="O397" s="16" t="s">
        <v>23</v>
      </c>
      <c r="P397" s="3" t="e">
        <f t="shared" ref="P397:P399" si="1096">AVERAGE(K397:O397)</f>
        <v>#DIV/0!</v>
      </c>
      <c r="Q397" s="3" t="e">
        <f>STDEV(K397:O397)</f>
        <v>#DIV/0!</v>
      </c>
      <c r="R397" s="16" t="s">
        <v>23</v>
      </c>
      <c r="S397" s="16" t="s">
        <v>23</v>
      </c>
      <c r="T397" s="16" t="s">
        <v>23</v>
      </c>
      <c r="U397" s="16" t="s">
        <v>23</v>
      </c>
      <c r="V397" s="16" t="s">
        <v>23</v>
      </c>
      <c r="W397" s="3" t="e">
        <f t="shared" ref="W397:W399" si="1097">AVERAGE(R397:V397)</f>
        <v>#DIV/0!</v>
      </c>
      <c r="X397" s="3" t="e">
        <f>STDEV(R397:V397)</f>
        <v>#DIV/0!</v>
      </c>
      <c r="Y397" s="16">
        <v>96</v>
      </c>
      <c r="Z397" s="16">
        <v>77</v>
      </c>
      <c r="AA397" s="16">
        <v>84</v>
      </c>
      <c r="AB397" s="16">
        <v>80</v>
      </c>
      <c r="AC397" s="16">
        <v>76</v>
      </c>
      <c r="AD397" s="3">
        <f t="shared" ref="AD397:AD399" si="1098">AVERAGE(Y397:AC397)</f>
        <v>82.6</v>
      </c>
      <c r="AE397" s="3">
        <f>STDEV(Y397:AC397)</f>
        <v>8.1117199162692994</v>
      </c>
      <c r="AF397" s="16">
        <v>8</v>
      </c>
      <c r="AG397" s="16">
        <v>5</v>
      </c>
      <c r="AH397" s="16">
        <v>4</v>
      </c>
      <c r="AI397" s="16">
        <v>7</v>
      </c>
      <c r="AJ397" s="16">
        <v>6</v>
      </c>
      <c r="AK397" s="3">
        <f t="shared" ref="AK397:AK399" si="1099">AVERAGE(AF397:AJ397)</f>
        <v>6</v>
      </c>
      <c r="AL397" s="3">
        <f>STDEV(AF397:AJ397)</f>
        <v>1.5811388300841898</v>
      </c>
      <c r="AM397" s="16">
        <v>0</v>
      </c>
      <c r="AN397" s="16">
        <v>0</v>
      </c>
      <c r="AO397" s="16">
        <v>0</v>
      </c>
      <c r="AP397" s="16">
        <v>1</v>
      </c>
      <c r="AQ397" s="16">
        <v>0</v>
      </c>
      <c r="AR397" s="3">
        <f t="shared" ref="AR397:AR399" si="1100">AVERAGE(AM397:AQ397)</f>
        <v>0.2</v>
      </c>
      <c r="AS397" s="3">
        <f>STDEV(AM397:AQ397)</f>
        <v>0.44721359549995793</v>
      </c>
      <c r="AT397" s="16">
        <v>0</v>
      </c>
      <c r="AU397" s="16">
        <v>0</v>
      </c>
      <c r="AV397" s="16">
        <v>0</v>
      </c>
      <c r="AW397" s="16">
        <v>0</v>
      </c>
      <c r="AX397" s="16">
        <v>1</v>
      </c>
      <c r="AY397" s="3">
        <f t="shared" ref="AY397:AY399" si="1101">AVERAGE(AT397:AX397)</f>
        <v>0.2</v>
      </c>
      <c r="AZ397" s="3">
        <f>STDEV(AT397:AX397)</f>
        <v>0.44721359549995793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3">
        <f t="shared" ref="BF397:BF399" si="1102">AVERAGE(BA397:BE397)</f>
        <v>0</v>
      </c>
      <c r="BG397" s="3">
        <f>STDEV(BA397:BE397)</f>
        <v>0</v>
      </c>
    </row>
    <row r="398" spans="1:59" x14ac:dyDescent="0.35">
      <c r="B398" s="22">
        <v>2</v>
      </c>
      <c r="D398" s="16" t="s">
        <v>23</v>
      </c>
      <c r="E398" s="16" t="s">
        <v>23</v>
      </c>
      <c r="F398" s="16" t="s">
        <v>23</v>
      </c>
      <c r="G398" s="16" t="s">
        <v>23</v>
      </c>
      <c r="H398" s="16" t="s">
        <v>23</v>
      </c>
      <c r="I398" s="3" t="e">
        <f t="shared" si="1095"/>
        <v>#DIV/0!</v>
      </c>
      <c r="J398" s="3" t="e">
        <f t="shared" ref="J398:J399" si="1103">STDEV(D398:H398)</f>
        <v>#DIV/0!</v>
      </c>
      <c r="K398" s="16" t="s">
        <v>23</v>
      </c>
      <c r="L398" s="16" t="s">
        <v>23</v>
      </c>
      <c r="M398" s="16" t="s">
        <v>23</v>
      </c>
      <c r="N398" s="16" t="s">
        <v>23</v>
      </c>
      <c r="O398" s="16" t="s">
        <v>23</v>
      </c>
      <c r="P398" s="3" t="e">
        <f t="shared" si="1096"/>
        <v>#DIV/0!</v>
      </c>
      <c r="Q398" s="3" t="e">
        <f t="shared" ref="Q398:Q399" si="1104">STDEV(K398:O398)</f>
        <v>#DIV/0!</v>
      </c>
      <c r="R398" s="16" t="s">
        <v>23</v>
      </c>
      <c r="S398" s="16" t="s">
        <v>23</v>
      </c>
      <c r="T398" s="16" t="s">
        <v>23</v>
      </c>
      <c r="U398" s="16" t="s">
        <v>23</v>
      </c>
      <c r="V398" s="16" t="s">
        <v>23</v>
      </c>
      <c r="W398" s="3" t="e">
        <f t="shared" si="1097"/>
        <v>#DIV/0!</v>
      </c>
      <c r="X398" s="3" t="e">
        <f t="shared" ref="X398:X399" si="1105">STDEV(R398:V398)</f>
        <v>#DIV/0!</v>
      </c>
      <c r="Y398" s="16">
        <v>22</v>
      </c>
      <c r="Z398" s="16">
        <v>17</v>
      </c>
      <c r="AA398" s="16">
        <v>21</v>
      </c>
      <c r="AB398" s="16">
        <v>24</v>
      </c>
      <c r="AC398" s="16">
        <v>34</v>
      </c>
      <c r="AD398" s="3">
        <f t="shared" si="1098"/>
        <v>23.6</v>
      </c>
      <c r="AE398" s="3">
        <f t="shared" ref="AE398:AE399" si="1106">STDEV(Y398:AC398)</f>
        <v>6.3482280992415481</v>
      </c>
      <c r="AF398" s="16">
        <v>1</v>
      </c>
      <c r="AG398" s="16">
        <v>2</v>
      </c>
      <c r="AH398" s="16">
        <v>4</v>
      </c>
      <c r="AI398" s="16">
        <v>2</v>
      </c>
      <c r="AJ398" s="16">
        <v>3</v>
      </c>
      <c r="AK398" s="3">
        <f t="shared" si="1099"/>
        <v>2.4</v>
      </c>
      <c r="AL398" s="3">
        <f t="shared" ref="AL398:AL399" si="1107">STDEV(AF398:AJ398)</f>
        <v>1.1401754250991378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3">
        <f t="shared" si="1100"/>
        <v>0</v>
      </c>
      <c r="AS398" s="3">
        <f t="shared" ref="AS398:AS399" si="1108">STDEV(AM398:AQ398)</f>
        <v>0</v>
      </c>
      <c r="AT398" s="16">
        <v>0</v>
      </c>
      <c r="AU398" s="16">
        <v>0</v>
      </c>
      <c r="AV398" s="16">
        <v>0</v>
      </c>
      <c r="AW398" s="16">
        <v>0</v>
      </c>
      <c r="AX398" s="16">
        <v>0</v>
      </c>
      <c r="AY398" s="3">
        <f t="shared" si="1101"/>
        <v>0</v>
      </c>
      <c r="AZ398" s="3">
        <f t="shared" ref="AZ398:AZ399" si="1109">STDEV(AT398:AX398)</f>
        <v>0</v>
      </c>
      <c r="BA398" s="16">
        <v>0</v>
      </c>
      <c r="BB398" s="16">
        <v>0</v>
      </c>
      <c r="BC398" s="16">
        <v>0</v>
      </c>
      <c r="BD398" s="16">
        <v>0</v>
      </c>
      <c r="BE398" s="16">
        <v>0</v>
      </c>
      <c r="BF398" s="3">
        <f t="shared" si="1102"/>
        <v>0</v>
      </c>
      <c r="BG398" s="3">
        <f t="shared" ref="BG398:BG399" si="1110">STDEV(BA398:BE398)</f>
        <v>0</v>
      </c>
    </row>
    <row r="399" spans="1:59" x14ac:dyDescent="0.35">
      <c r="B399" s="22">
        <v>3</v>
      </c>
      <c r="D399" s="16" t="s">
        <v>23</v>
      </c>
      <c r="E399" s="16" t="s">
        <v>23</v>
      </c>
      <c r="F399" s="16" t="s">
        <v>23</v>
      </c>
      <c r="G399" s="16" t="s">
        <v>23</v>
      </c>
      <c r="H399" s="16" t="s">
        <v>23</v>
      </c>
      <c r="I399" s="3" t="e">
        <f t="shared" si="1095"/>
        <v>#DIV/0!</v>
      </c>
      <c r="J399" s="3" t="e">
        <f t="shared" si="1103"/>
        <v>#DIV/0!</v>
      </c>
      <c r="K399" s="16" t="s">
        <v>23</v>
      </c>
      <c r="L399" s="16" t="s">
        <v>23</v>
      </c>
      <c r="M399" s="16" t="s">
        <v>23</v>
      </c>
      <c r="N399" s="16" t="s">
        <v>23</v>
      </c>
      <c r="O399" s="16" t="s">
        <v>23</v>
      </c>
      <c r="P399" s="3" t="e">
        <f t="shared" si="1096"/>
        <v>#DIV/0!</v>
      </c>
      <c r="Q399" s="3" t="e">
        <f t="shared" si="1104"/>
        <v>#DIV/0!</v>
      </c>
      <c r="R399" s="16" t="s">
        <v>23</v>
      </c>
      <c r="S399" s="16" t="s">
        <v>23</v>
      </c>
      <c r="T399" s="16" t="s">
        <v>23</v>
      </c>
      <c r="U399" s="16" t="s">
        <v>23</v>
      </c>
      <c r="V399" s="16" t="s">
        <v>23</v>
      </c>
      <c r="W399" s="3" t="e">
        <f t="shared" si="1097"/>
        <v>#DIV/0!</v>
      </c>
      <c r="X399" s="3" t="e">
        <f t="shared" si="1105"/>
        <v>#DIV/0!</v>
      </c>
      <c r="Y399" s="16">
        <v>77</v>
      </c>
      <c r="Z399" s="16">
        <v>68</v>
      </c>
      <c r="AA399" s="16">
        <v>79</v>
      </c>
      <c r="AB399" s="16">
        <v>78</v>
      </c>
      <c r="AC399" s="16">
        <v>70</v>
      </c>
      <c r="AD399" s="3">
        <f t="shared" si="1098"/>
        <v>74.400000000000006</v>
      </c>
      <c r="AE399" s="3">
        <f t="shared" si="1106"/>
        <v>5.0299105359837162</v>
      </c>
      <c r="AF399" s="16">
        <v>11</v>
      </c>
      <c r="AG399" s="16">
        <v>15</v>
      </c>
      <c r="AH399" s="16">
        <v>13</v>
      </c>
      <c r="AI399" s="16">
        <v>11</v>
      </c>
      <c r="AJ399" s="16">
        <v>18</v>
      </c>
      <c r="AK399" s="3">
        <f t="shared" si="1099"/>
        <v>13.6</v>
      </c>
      <c r="AL399" s="3">
        <f t="shared" si="1107"/>
        <v>2.9664793948382671</v>
      </c>
      <c r="AM399" s="16">
        <v>0</v>
      </c>
      <c r="AN399" s="16">
        <v>0</v>
      </c>
      <c r="AO399" s="16">
        <v>1</v>
      </c>
      <c r="AP399" s="16">
        <v>0</v>
      </c>
      <c r="AQ399" s="16">
        <v>3</v>
      </c>
      <c r="AR399" s="3">
        <f t="shared" si="1100"/>
        <v>0.8</v>
      </c>
      <c r="AS399" s="3">
        <f t="shared" si="1108"/>
        <v>1.3038404810405297</v>
      </c>
      <c r="AT399" s="16">
        <v>0</v>
      </c>
      <c r="AU399" s="16">
        <v>0</v>
      </c>
      <c r="AV399" s="16">
        <v>0</v>
      </c>
      <c r="AW399" s="16">
        <v>0</v>
      </c>
      <c r="AX399" s="16">
        <v>0</v>
      </c>
      <c r="AY399" s="3">
        <f t="shared" si="1101"/>
        <v>0</v>
      </c>
      <c r="AZ399" s="3">
        <f t="shared" si="1109"/>
        <v>0</v>
      </c>
      <c r="BA399" s="16">
        <v>0</v>
      </c>
      <c r="BB399" s="16">
        <v>0</v>
      </c>
      <c r="BC399" s="16">
        <v>0</v>
      </c>
      <c r="BD399" s="16">
        <v>0</v>
      </c>
      <c r="BE399" s="16">
        <v>0</v>
      </c>
      <c r="BF399" s="3">
        <f t="shared" si="1102"/>
        <v>0</v>
      </c>
      <c r="BG399" s="3">
        <f t="shared" si="1110"/>
        <v>0</v>
      </c>
    </row>
    <row r="400" spans="1:59" x14ac:dyDescent="0.35">
      <c r="A400" s="24" t="s">
        <v>25</v>
      </c>
      <c r="I400" s="28" t="e">
        <f>AVERAGE(I397:I399)</f>
        <v>#DIV/0!</v>
      </c>
      <c r="J400" s="28"/>
      <c r="K400" s="16"/>
      <c r="L400" s="16"/>
      <c r="M400" s="16"/>
      <c r="N400" s="16"/>
      <c r="O400" s="16"/>
      <c r="P400" s="28" t="e">
        <f>AVERAGE(P397:P399)</f>
        <v>#DIV/0!</v>
      </c>
      <c r="Q400" s="28"/>
      <c r="R400" s="16"/>
      <c r="S400" s="16"/>
      <c r="T400" s="16"/>
      <c r="U400" s="16"/>
      <c r="V400" s="16"/>
      <c r="W400" s="28" t="e">
        <f>AVERAGE(W397:W399)</f>
        <v>#DIV/0!</v>
      </c>
      <c r="X400" s="28"/>
      <c r="Y400" s="16"/>
      <c r="Z400" s="16"/>
      <c r="AA400" s="16"/>
      <c r="AB400" s="16"/>
      <c r="AC400" s="16"/>
      <c r="AD400" s="28">
        <f>AVERAGE(AD397:AD399)</f>
        <v>60.199999999999996</v>
      </c>
      <c r="AE400" s="28"/>
      <c r="AF400" s="16"/>
      <c r="AG400" s="16"/>
      <c r="AH400" s="16"/>
      <c r="AI400" s="16"/>
      <c r="AJ400" s="16"/>
      <c r="AK400" s="28">
        <f>AVERAGE(AK397:AK399)</f>
        <v>7.333333333333333</v>
      </c>
      <c r="AL400" s="28"/>
      <c r="AM400" s="16"/>
      <c r="AN400" s="16"/>
      <c r="AO400" s="16"/>
      <c r="AP400" s="16"/>
      <c r="AQ400" s="16"/>
      <c r="AR400" s="28">
        <f>AVERAGE(AR397:AR399)</f>
        <v>0.33333333333333331</v>
      </c>
      <c r="AS400" s="28"/>
      <c r="AT400" s="16"/>
      <c r="AU400" s="16"/>
      <c r="AV400" s="16"/>
      <c r="AW400" s="16"/>
      <c r="AX400" s="16"/>
      <c r="AY400" s="28">
        <f>AVERAGE(AY397:AY399)</f>
        <v>6.6666666666666666E-2</v>
      </c>
      <c r="AZ400" s="28"/>
      <c r="BA400" s="16"/>
      <c r="BB400" s="16"/>
      <c r="BC400" s="16"/>
      <c r="BD400" s="16"/>
      <c r="BE400" s="16"/>
      <c r="BF400" s="28">
        <f>AVERAGE(BF397:BF399)</f>
        <v>0</v>
      </c>
      <c r="BG400" s="28"/>
    </row>
    <row r="401" spans="1:59" x14ac:dyDescent="0.35">
      <c r="A401" s="24" t="s">
        <v>26</v>
      </c>
      <c r="I401" s="28" t="e">
        <f>1/3*(SUM(J397:J399))</f>
        <v>#DIV/0!</v>
      </c>
      <c r="J401" s="28"/>
      <c r="K401" s="16"/>
      <c r="L401" s="16"/>
      <c r="M401" s="16"/>
      <c r="N401" s="16"/>
      <c r="O401" s="16"/>
      <c r="P401" s="28" t="e">
        <f>SUM(Q397:Q399)</f>
        <v>#DIV/0!</v>
      </c>
      <c r="Q401" s="28"/>
      <c r="R401" s="16"/>
      <c r="S401" s="16"/>
      <c r="T401" s="16"/>
      <c r="U401" s="16"/>
      <c r="V401" s="16"/>
      <c r="W401" s="28" t="e">
        <f>SUM(X397:X399)</f>
        <v>#DIV/0!</v>
      </c>
      <c r="X401" s="28"/>
      <c r="Y401" s="16"/>
      <c r="Z401" s="16"/>
      <c r="AA401" s="16"/>
      <c r="AB401" s="16"/>
      <c r="AC401" s="16"/>
      <c r="AD401" s="28">
        <f>SUM(AE397:AE399)</f>
        <v>19.489858551494564</v>
      </c>
      <c r="AE401" s="28"/>
      <c r="AF401" s="16"/>
      <c r="AG401" s="16"/>
      <c r="AH401" s="16"/>
      <c r="AI401" s="16"/>
      <c r="AJ401" s="16"/>
      <c r="AK401" s="28">
        <f>SUM(AL397:AL399)</f>
        <v>5.6877936500215949</v>
      </c>
      <c r="AL401" s="28"/>
      <c r="AM401" s="16"/>
      <c r="AN401" s="16"/>
      <c r="AO401" s="16"/>
      <c r="AP401" s="16"/>
      <c r="AQ401" s="16"/>
      <c r="AR401" s="28">
        <f>SUM(AS397:AS398)</f>
        <v>0.44721359549995793</v>
      </c>
      <c r="AS401" s="28"/>
      <c r="AT401" s="16"/>
      <c r="AU401" s="16"/>
      <c r="AV401" s="16"/>
      <c r="AW401" s="16"/>
      <c r="AX401" s="16"/>
      <c r="AY401" s="28">
        <f>SUM(AZ397:AZ398)</f>
        <v>0.44721359549995793</v>
      </c>
      <c r="AZ401" s="28"/>
      <c r="BA401" s="16"/>
      <c r="BB401" s="16"/>
      <c r="BC401" s="16"/>
      <c r="BD401" s="16"/>
      <c r="BE401" s="16"/>
      <c r="BF401" s="28">
        <f>SUM(BG397:BG399)</f>
        <v>0</v>
      </c>
      <c r="BG401" s="28"/>
    </row>
    <row r="404" spans="1:59" x14ac:dyDescent="0.35">
      <c r="A404" s="21" t="s">
        <v>38</v>
      </c>
      <c r="B404" s="26">
        <v>42925</v>
      </c>
    </row>
    <row r="405" spans="1:59" x14ac:dyDescent="0.35">
      <c r="A405" s="21" t="s">
        <v>18</v>
      </c>
      <c r="B405" s="22" t="s">
        <v>39</v>
      </c>
      <c r="D405" s="21">
        <v>1</v>
      </c>
      <c r="I405" s="23" t="s">
        <v>20</v>
      </c>
      <c r="J405" s="23"/>
      <c r="K405" s="30">
        <f>10^-1</f>
        <v>0.1</v>
      </c>
      <c r="P405" s="23" t="s">
        <v>20</v>
      </c>
      <c r="Q405" s="23"/>
      <c r="R405" s="30">
        <f>10^-2</f>
        <v>0.01</v>
      </c>
      <c r="W405" s="23" t="s">
        <v>20</v>
      </c>
      <c r="X405" s="23"/>
      <c r="Y405" s="30">
        <f>10^-3</f>
        <v>1E-3</v>
      </c>
      <c r="AD405" s="23" t="s">
        <v>20</v>
      </c>
      <c r="AE405" s="23"/>
      <c r="AF405" s="30">
        <f>10^-4</f>
        <v>1E-4</v>
      </c>
      <c r="AK405" s="23" t="s">
        <v>20</v>
      </c>
      <c r="AL405" s="23"/>
      <c r="AM405" s="21">
        <f>10^-5</f>
        <v>1.0000000000000001E-5</v>
      </c>
      <c r="AR405" s="23" t="s">
        <v>20</v>
      </c>
      <c r="AS405" s="23"/>
      <c r="AT405" s="21">
        <f>10^-5</f>
        <v>1.0000000000000001E-5</v>
      </c>
      <c r="AY405" s="23" t="s">
        <v>20</v>
      </c>
      <c r="AZ405" s="23"/>
      <c r="BA405" s="21">
        <f>10^-5</f>
        <v>1.0000000000000001E-5</v>
      </c>
      <c r="BF405" s="23" t="s">
        <v>20</v>
      </c>
      <c r="BG405" s="23"/>
    </row>
    <row r="406" spans="1:59" x14ac:dyDescent="0.35">
      <c r="A406" s="21" t="s">
        <v>22</v>
      </c>
      <c r="B406" s="22">
        <v>1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3">
        <f>AVERAGE(D406:H406)</f>
        <v>0</v>
      </c>
      <c r="J406" s="3">
        <f>STDEV(D406:H406)</f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3">
        <f>AVERAGE(K406:O406)</f>
        <v>0</v>
      </c>
      <c r="Q406" s="3">
        <f>STDEV(K406:O406)</f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3">
        <f>AVERAGE(R406:V406)</f>
        <v>0</v>
      </c>
      <c r="X406" s="3">
        <f>STDEV(R406:V406)</f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3">
        <f>AVERAGE(Y406:AC406)</f>
        <v>0</v>
      </c>
      <c r="AE406" s="3">
        <f>STDEV(Y406:AC406)</f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3">
        <f>AVERAGE(AF406:AJ406)</f>
        <v>0</v>
      </c>
      <c r="AL406" s="3">
        <f>STDEV(AF406:AJ406)</f>
        <v>0</v>
      </c>
      <c r="AM406" s="16">
        <v>0</v>
      </c>
      <c r="AN406" s="16">
        <v>0</v>
      </c>
      <c r="AO406" s="16">
        <v>0</v>
      </c>
      <c r="AP406" s="16">
        <v>0</v>
      </c>
      <c r="AQ406" s="16">
        <v>0</v>
      </c>
      <c r="AR406" s="3">
        <f>AVERAGE(AM406:AQ406)</f>
        <v>0</v>
      </c>
      <c r="AS406" s="3">
        <f>STDEV(AM406:AQ406)</f>
        <v>0</v>
      </c>
      <c r="AT406" s="16">
        <v>0</v>
      </c>
      <c r="AU406" s="16">
        <v>0</v>
      </c>
      <c r="AV406" s="16">
        <v>0</v>
      </c>
      <c r="AW406" s="16">
        <v>0</v>
      </c>
      <c r="AX406" s="16">
        <v>0</v>
      </c>
      <c r="AY406" s="3">
        <f>AVERAGE(AT406:AX406)</f>
        <v>0</v>
      </c>
      <c r="AZ406" s="3">
        <f>STDEV(AT406:AX406)</f>
        <v>0</v>
      </c>
      <c r="BA406" s="16">
        <v>0</v>
      </c>
      <c r="BB406" s="16">
        <v>0</v>
      </c>
      <c r="BC406" s="16">
        <v>0</v>
      </c>
      <c r="BD406" s="16">
        <v>0</v>
      </c>
      <c r="BE406" s="16">
        <v>0</v>
      </c>
      <c r="BF406" s="3">
        <f>AVERAGE(BA406:BE406)</f>
        <v>0</v>
      </c>
      <c r="BG406" s="3">
        <f>STDEV(BA406:BE406)</f>
        <v>0</v>
      </c>
    </row>
    <row r="407" spans="1:59" x14ac:dyDescent="0.35">
      <c r="B407" s="22">
        <v>2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3">
        <f t="shared" ref="I407:I408" si="1111">AVERAGE(D407:H407)</f>
        <v>0</v>
      </c>
      <c r="J407" s="3">
        <f t="shared" ref="J407:J408" si="1112">STDEV(D407:H407)</f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3">
        <f t="shared" ref="P407:P408" si="1113">AVERAGE(K407:O407)</f>
        <v>0</v>
      </c>
      <c r="Q407" s="3">
        <f t="shared" ref="Q407:Q408" si="1114">STDEV(K407:O407)</f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3">
        <f t="shared" ref="W407:W408" si="1115">AVERAGE(R407:V407)</f>
        <v>0</v>
      </c>
      <c r="X407" s="3">
        <f t="shared" ref="X407:X408" si="1116">STDEV(R407:V407)</f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3">
        <f t="shared" ref="AD407:AD408" si="1117">AVERAGE(Y407:AC407)</f>
        <v>0</v>
      </c>
      <c r="AE407" s="3">
        <f t="shared" ref="AE407:AE408" si="1118">STDEV(Y407:AC407)</f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3">
        <f t="shared" ref="AK407:AK408" si="1119">AVERAGE(AF407:AJ407)</f>
        <v>0</v>
      </c>
      <c r="AL407" s="3">
        <f t="shared" ref="AL407:AL408" si="1120">STDEV(AF407:AJ407)</f>
        <v>0</v>
      </c>
      <c r="AM407" s="16">
        <v>0</v>
      </c>
      <c r="AN407" s="16">
        <v>0</v>
      </c>
      <c r="AO407" s="16">
        <v>0</v>
      </c>
      <c r="AP407" s="16">
        <v>0</v>
      </c>
      <c r="AQ407" s="16">
        <v>0</v>
      </c>
      <c r="AR407" s="3">
        <f t="shared" ref="AR407:AR408" si="1121">AVERAGE(AM407:AQ407)</f>
        <v>0</v>
      </c>
      <c r="AS407" s="3">
        <f t="shared" ref="AS407:AS408" si="1122">STDEV(AM407:AQ407)</f>
        <v>0</v>
      </c>
      <c r="AT407" s="16">
        <v>0</v>
      </c>
      <c r="AU407" s="16">
        <v>0</v>
      </c>
      <c r="AV407" s="16">
        <v>0</v>
      </c>
      <c r="AW407" s="16">
        <v>0</v>
      </c>
      <c r="AX407" s="16">
        <v>0</v>
      </c>
      <c r="AY407" s="3">
        <f t="shared" ref="AY407:AY408" si="1123">AVERAGE(AT407:AX407)</f>
        <v>0</v>
      </c>
      <c r="AZ407" s="3">
        <f t="shared" ref="AZ407:AZ408" si="1124">STDEV(AT407:AX407)</f>
        <v>0</v>
      </c>
      <c r="BA407" s="16">
        <v>0</v>
      </c>
      <c r="BB407" s="16">
        <v>0</v>
      </c>
      <c r="BC407" s="16">
        <v>0</v>
      </c>
      <c r="BD407" s="16">
        <v>0</v>
      </c>
      <c r="BE407" s="16">
        <v>0</v>
      </c>
      <c r="BF407" s="3">
        <f t="shared" ref="BF407:BF408" si="1125">AVERAGE(BA407:BE407)</f>
        <v>0</v>
      </c>
      <c r="BG407" s="3">
        <f t="shared" ref="BG407:BG408" si="1126">STDEV(BA407:BE407)</f>
        <v>0</v>
      </c>
    </row>
    <row r="408" spans="1:59" x14ac:dyDescent="0.35">
      <c r="B408" s="22">
        <v>3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3">
        <f t="shared" si="1111"/>
        <v>0</v>
      </c>
      <c r="J408" s="3">
        <f t="shared" si="1112"/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3">
        <f t="shared" si="1113"/>
        <v>0</v>
      </c>
      <c r="Q408" s="3">
        <f t="shared" si="1114"/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3">
        <f t="shared" si="1115"/>
        <v>0</v>
      </c>
      <c r="X408" s="3">
        <f t="shared" si="1116"/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3">
        <f t="shared" si="1117"/>
        <v>0</v>
      </c>
      <c r="AE408" s="3">
        <f t="shared" si="1118"/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3">
        <f t="shared" si="1119"/>
        <v>0</v>
      </c>
      <c r="AL408" s="3">
        <f t="shared" si="1120"/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3">
        <f t="shared" si="1121"/>
        <v>0</v>
      </c>
      <c r="AS408" s="3">
        <f t="shared" si="1122"/>
        <v>0</v>
      </c>
      <c r="AT408" s="16">
        <v>0</v>
      </c>
      <c r="AU408" s="16">
        <v>0</v>
      </c>
      <c r="AV408" s="16">
        <v>0</v>
      </c>
      <c r="AW408" s="16">
        <v>0</v>
      </c>
      <c r="AX408" s="16">
        <v>0</v>
      </c>
      <c r="AY408" s="3">
        <f t="shared" si="1123"/>
        <v>0</v>
      </c>
      <c r="AZ408" s="3">
        <f t="shared" si="1124"/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3">
        <f t="shared" si="1125"/>
        <v>0</v>
      </c>
      <c r="BG408" s="3">
        <f t="shared" si="1126"/>
        <v>0</v>
      </c>
    </row>
    <row r="409" spans="1:59" x14ac:dyDescent="0.35">
      <c r="D409" s="16"/>
      <c r="E409" s="16"/>
      <c r="F409" s="16"/>
      <c r="G409" s="16"/>
      <c r="H409" s="16"/>
      <c r="I409" s="28">
        <f>AVERAGE(I406:I408)</f>
        <v>0</v>
      </c>
      <c r="J409" s="28"/>
      <c r="K409" s="16"/>
      <c r="L409" s="16"/>
      <c r="M409" s="16"/>
      <c r="N409" s="16"/>
      <c r="O409" s="16"/>
      <c r="P409" s="28">
        <f>AVERAGE(P406:P408)</f>
        <v>0</v>
      </c>
      <c r="Q409" s="28"/>
      <c r="R409" s="16"/>
      <c r="S409" s="16"/>
      <c r="T409" s="16"/>
      <c r="U409" s="16"/>
      <c r="V409" s="16"/>
      <c r="W409" s="28">
        <f>AVERAGE(W406:W408)</f>
        <v>0</v>
      </c>
      <c r="X409" s="28"/>
      <c r="Y409" s="16"/>
      <c r="Z409" s="16"/>
      <c r="AA409" s="16"/>
      <c r="AB409" s="16"/>
      <c r="AC409" s="16"/>
      <c r="AD409" s="28">
        <f>AVERAGE(AD406:AD408)</f>
        <v>0</v>
      </c>
      <c r="AE409" s="28"/>
      <c r="AF409" s="16"/>
      <c r="AG409" s="16"/>
      <c r="AH409" s="16"/>
      <c r="AI409" s="16"/>
      <c r="AJ409" s="16"/>
      <c r="AK409" s="28">
        <f>AVERAGE(AK406:AK408)</f>
        <v>0</v>
      </c>
      <c r="AL409" s="28"/>
      <c r="AM409" s="16"/>
      <c r="AN409" s="16"/>
      <c r="AO409" s="16"/>
      <c r="AP409" s="16"/>
      <c r="AQ409" s="16"/>
      <c r="AR409" s="28">
        <f>AVERAGE(AR406:AR408)</f>
        <v>0</v>
      </c>
      <c r="AS409" s="28"/>
      <c r="AT409" s="16"/>
      <c r="AU409" s="16"/>
      <c r="AV409" s="16"/>
      <c r="AW409" s="16"/>
      <c r="AX409" s="16"/>
      <c r="AY409" s="28">
        <f>AVERAGE(AY406:AY408)</f>
        <v>0</v>
      </c>
      <c r="AZ409" s="28"/>
      <c r="BA409" s="16"/>
      <c r="BB409" s="16"/>
      <c r="BC409" s="16"/>
      <c r="BD409" s="16"/>
      <c r="BE409" s="16"/>
      <c r="BF409" s="28">
        <f>AVERAGE(BF406:BF408)</f>
        <v>0</v>
      </c>
      <c r="BG409" s="28"/>
    </row>
    <row r="410" spans="1:59" x14ac:dyDescent="0.35">
      <c r="D410" s="16"/>
      <c r="E410" s="16"/>
      <c r="F410" s="16"/>
      <c r="G410" s="16"/>
      <c r="H410" s="16"/>
      <c r="I410" s="28">
        <f>1/3*(SUM(J406:J408))</f>
        <v>0</v>
      </c>
      <c r="J410" s="28"/>
      <c r="K410" s="16"/>
      <c r="L410" s="16"/>
      <c r="M410" s="16"/>
      <c r="N410" s="16"/>
      <c r="O410" s="16"/>
      <c r="P410" s="28">
        <f>SUM(Q406:Q408)</f>
        <v>0</v>
      </c>
      <c r="Q410" s="28"/>
      <c r="R410" s="16"/>
      <c r="S410" s="16"/>
      <c r="T410" s="16"/>
      <c r="U410" s="16"/>
      <c r="V410" s="16"/>
      <c r="W410" s="28">
        <f>SUM(X406:X408)</f>
        <v>0</v>
      </c>
      <c r="X410" s="28"/>
      <c r="Y410" s="16"/>
      <c r="Z410" s="16"/>
      <c r="AA410" s="16"/>
      <c r="AB410" s="16"/>
      <c r="AC410" s="16"/>
      <c r="AD410" s="28">
        <f>SUM(AE406:AE408)</f>
        <v>0</v>
      </c>
      <c r="AE410" s="28"/>
      <c r="AF410" s="16"/>
      <c r="AG410" s="16"/>
      <c r="AH410" s="16"/>
      <c r="AI410" s="16"/>
      <c r="AJ410" s="16"/>
      <c r="AK410" s="28">
        <f>SUM(AL406:AL408)</f>
        <v>0</v>
      </c>
      <c r="AL410" s="28"/>
      <c r="AM410" s="16"/>
      <c r="AN410" s="16"/>
      <c r="AO410" s="16"/>
      <c r="AP410" s="16"/>
      <c r="AQ410" s="16"/>
      <c r="AR410" s="28">
        <f>SUM(AS406:AS407)</f>
        <v>0</v>
      </c>
      <c r="AS410" s="28"/>
      <c r="AT410" s="16"/>
      <c r="AU410" s="16"/>
      <c r="AV410" s="16"/>
      <c r="AW410" s="16"/>
      <c r="AX410" s="16"/>
      <c r="AY410" s="28">
        <f>SUM(AZ406:AZ407)</f>
        <v>0</v>
      </c>
      <c r="AZ410" s="28"/>
      <c r="BA410" s="16"/>
      <c r="BB410" s="16"/>
      <c r="BC410" s="16"/>
      <c r="BD410" s="16"/>
      <c r="BE410" s="16"/>
      <c r="BF410" s="28">
        <f>SUM(BG406:BG408)</f>
        <v>0</v>
      </c>
      <c r="BG410" s="28"/>
    </row>
    <row r="411" spans="1:59" x14ac:dyDescent="0.35">
      <c r="A411" s="21" t="s">
        <v>24</v>
      </c>
      <c r="B411" s="22">
        <v>1</v>
      </c>
      <c r="D411" s="16" t="s">
        <v>23</v>
      </c>
      <c r="E411" s="16" t="s">
        <v>23</v>
      </c>
      <c r="F411" s="16" t="s">
        <v>23</v>
      </c>
      <c r="G411" s="16" t="s">
        <v>23</v>
      </c>
      <c r="H411" s="16" t="s">
        <v>23</v>
      </c>
      <c r="I411" s="3" t="e">
        <f>AVERAGE(D411:H411)</f>
        <v>#DIV/0!</v>
      </c>
      <c r="J411" s="3" t="e">
        <f>STDEV(D411:H411)</f>
        <v>#DIV/0!</v>
      </c>
      <c r="K411" s="16" t="s">
        <v>23</v>
      </c>
      <c r="L411" s="16" t="s">
        <v>23</v>
      </c>
      <c r="M411" s="16" t="s">
        <v>23</v>
      </c>
      <c r="N411" s="16" t="s">
        <v>23</v>
      </c>
      <c r="O411" s="16" t="s">
        <v>23</v>
      </c>
      <c r="P411" s="3" t="e">
        <f t="shared" ref="P411:P413" si="1127">AVERAGE(K411:O411)</f>
        <v>#DIV/0!</v>
      </c>
      <c r="Q411" s="3" t="e">
        <f>STDEV(K411:O411)</f>
        <v>#DIV/0!</v>
      </c>
      <c r="R411" s="16">
        <v>119</v>
      </c>
      <c r="S411" s="16">
        <v>129</v>
      </c>
      <c r="T411" s="16">
        <v>137</v>
      </c>
      <c r="U411" s="16">
        <v>135</v>
      </c>
      <c r="V411" s="16">
        <v>130</v>
      </c>
      <c r="W411" s="3">
        <f t="shared" ref="W411:W413" si="1128">AVERAGE(R411:V411)</f>
        <v>130</v>
      </c>
      <c r="X411" s="3">
        <f>STDEV(R411:V411)</f>
        <v>7</v>
      </c>
      <c r="Y411" s="16">
        <v>15</v>
      </c>
      <c r="Z411" s="16">
        <v>19</v>
      </c>
      <c r="AA411" s="16">
        <v>8</v>
      </c>
      <c r="AB411" s="16">
        <v>8</v>
      </c>
      <c r="AC411" s="16">
        <v>14</v>
      </c>
      <c r="AD411" s="3">
        <f t="shared" ref="AD411:AD413" si="1129">AVERAGE(Y411:AC411)</f>
        <v>12.8</v>
      </c>
      <c r="AE411" s="3">
        <f>STDEV(Y411:AC411)</f>
        <v>4.764451699828637</v>
      </c>
      <c r="AF411" s="16">
        <v>2</v>
      </c>
      <c r="AG411" s="16">
        <v>2</v>
      </c>
      <c r="AH411" s="16">
        <v>1</v>
      </c>
      <c r="AI411" s="16">
        <v>0</v>
      </c>
      <c r="AJ411" s="16">
        <v>2</v>
      </c>
      <c r="AK411" s="3">
        <f t="shared" ref="AK411:AK413" si="1130">AVERAGE(AF411:AJ411)</f>
        <v>1.4</v>
      </c>
      <c r="AL411" s="3">
        <f>STDEV(AF411:AJ411)</f>
        <v>0.89442719099991574</v>
      </c>
      <c r="AM411" s="16">
        <v>0</v>
      </c>
      <c r="AN411" s="16">
        <v>0</v>
      </c>
      <c r="AO411" s="16">
        <v>0</v>
      </c>
      <c r="AP411" s="16">
        <v>2</v>
      </c>
      <c r="AQ411" s="16">
        <v>0</v>
      </c>
      <c r="AR411" s="3">
        <f t="shared" ref="AR411:AR413" si="1131">AVERAGE(AM411:AQ411)</f>
        <v>0.4</v>
      </c>
      <c r="AS411" s="3">
        <f>STDEV(AM411:AQ411)</f>
        <v>0.89442719099991586</v>
      </c>
      <c r="AT411" s="16">
        <v>0</v>
      </c>
      <c r="AU411" s="16">
        <v>0</v>
      </c>
      <c r="AV411" s="16">
        <v>0</v>
      </c>
      <c r="AW411" s="16">
        <v>0</v>
      </c>
      <c r="AX411" s="16">
        <v>0</v>
      </c>
      <c r="AY411" s="3">
        <f t="shared" ref="AY411:AY413" si="1132">AVERAGE(AT411:AX411)</f>
        <v>0</v>
      </c>
      <c r="AZ411" s="3">
        <f>STDEV(AT411:AX411)</f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3">
        <f t="shared" ref="BF411:BF413" si="1133">AVERAGE(BA411:BE411)</f>
        <v>0</v>
      </c>
      <c r="BG411" s="3">
        <f>STDEV(BA411:BE411)</f>
        <v>0</v>
      </c>
    </row>
    <row r="412" spans="1:59" x14ac:dyDescent="0.35">
      <c r="B412" s="22">
        <v>2</v>
      </c>
      <c r="D412" s="16" t="s">
        <v>23</v>
      </c>
      <c r="E412" s="16" t="s">
        <v>23</v>
      </c>
      <c r="F412" s="16" t="s">
        <v>23</v>
      </c>
      <c r="G412" s="16" t="s">
        <v>23</v>
      </c>
      <c r="H412" s="16" t="s">
        <v>23</v>
      </c>
      <c r="I412" s="3" t="e">
        <f t="shared" ref="I412:I413" si="1134">AVERAGE(D412:H412)</f>
        <v>#DIV/0!</v>
      </c>
      <c r="J412" s="3" t="e">
        <f t="shared" ref="J412:J413" si="1135">STDEV(D412:H412)</f>
        <v>#DIV/0!</v>
      </c>
      <c r="K412" s="16" t="s">
        <v>23</v>
      </c>
      <c r="L412" s="16" t="s">
        <v>23</v>
      </c>
      <c r="M412" s="16" t="s">
        <v>23</v>
      </c>
      <c r="N412" s="16" t="s">
        <v>23</v>
      </c>
      <c r="O412" s="16" t="s">
        <v>23</v>
      </c>
      <c r="P412" s="3" t="e">
        <f t="shared" si="1127"/>
        <v>#DIV/0!</v>
      </c>
      <c r="Q412" s="3" t="e">
        <f t="shared" ref="Q412:Q413" si="1136">STDEV(K412:O412)</f>
        <v>#DIV/0!</v>
      </c>
      <c r="R412" s="16">
        <v>192</v>
      </c>
      <c r="S412" s="16">
        <v>195</v>
      </c>
      <c r="T412" s="16" t="s">
        <v>23</v>
      </c>
      <c r="U412" s="16" t="s">
        <v>23</v>
      </c>
      <c r="V412" s="16" t="s">
        <v>23</v>
      </c>
      <c r="W412" s="3">
        <f t="shared" si="1128"/>
        <v>193.5</v>
      </c>
      <c r="X412" s="3">
        <f t="shared" ref="X412:X413" si="1137">STDEV(R412:V412)</f>
        <v>2.1213203435596424</v>
      </c>
      <c r="Y412" s="16">
        <v>30</v>
      </c>
      <c r="Z412" s="16">
        <v>34</v>
      </c>
      <c r="AA412" s="16">
        <v>35</v>
      </c>
      <c r="AB412" s="16">
        <v>31</v>
      </c>
      <c r="AC412" s="16">
        <v>24</v>
      </c>
      <c r="AD412" s="3">
        <f t="shared" si="1129"/>
        <v>30.8</v>
      </c>
      <c r="AE412" s="3">
        <f t="shared" ref="AE412:AE413" si="1138">STDEV(Y412:AC412)</f>
        <v>4.3243496620879363</v>
      </c>
      <c r="AF412" s="16">
        <v>2</v>
      </c>
      <c r="AG412" s="16">
        <v>6</v>
      </c>
      <c r="AH412" s="16">
        <v>3</v>
      </c>
      <c r="AI412" s="16">
        <v>3</v>
      </c>
      <c r="AJ412" s="16">
        <v>1</v>
      </c>
      <c r="AK412" s="3">
        <f t="shared" si="1130"/>
        <v>3</v>
      </c>
      <c r="AL412" s="3">
        <f t="shared" ref="AL412:AL413" si="1139">STDEV(AF412:AJ412)</f>
        <v>1.8708286933869707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3">
        <f t="shared" si="1131"/>
        <v>0</v>
      </c>
      <c r="AS412" s="3">
        <f t="shared" ref="AS412:AS413" si="1140">STDEV(AM412:AQ412)</f>
        <v>0</v>
      </c>
      <c r="AT412" s="16">
        <v>0</v>
      </c>
      <c r="AU412" s="16">
        <v>0</v>
      </c>
      <c r="AV412" s="16">
        <v>0</v>
      </c>
      <c r="AW412" s="16">
        <v>0</v>
      </c>
      <c r="AX412" s="16">
        <v>0</v>
      </c>
      <c r="AY412" s="3">
        <f t="shared" si="1132"/>
        <v>0</v>
      </c>
      <c r="AZ412" s="3">
        <f t="shared" ref="AZ412:AZ413" si="1141">STDEV(AT412:AX412)</f>
        <v>0</v>
      </c>
      <c r="BA412" s="16">
        <v>0</v>
      </c>
      <c r="BB412" s="16">
        <v>0</v>
      </c>
      <c r="BC412" s="16">
        <v>0</v>
      </c>
      <c r="BD412" s="16">
        <v>0</v>
      </c>
      <c r="BE412" s="16">
        <v>0</v>
      </c>
      <c r="BF412" s="3">
        <f t="shared" si="1133"/>
        <v>0</v>
      </c>
      <c r="BG412" s="3">
        <f t="shared" ref="BG412:BG413" si="1142">STDEV(BA412:BE412)</f>
        <v>0</v>
      </c>
    </row>
    <row r="413" spans="1:59" x14ac:dyDescent="0.35">
      <c r="B413" s="22">
        <v>3</v>
      </c>
      <c r="D413" s="16" t="s">
        <v>23</v>
      </c>
      <c r="E413" s="16" t="s">
        <v>23</v>
      </c>
      <c r="F413" s="16" t="s">
        <v>23</v>
      </c>
      <c r="G413" s="16" t="s">
        <v>23</v>
      </c>
      <c r="H413" s="16" t="s">
        <v>23</v>
      </c>
      <c r="I413" s="3" t="e">
        <f t="shared" si="1134"/>
        <v>#DIV/0!</v>
      </c>
      <c r="J413" s="3" t="e">
        <f t="shared" si="1135"/>
        <v>#DIV/0!</v>
      </c>
      <c r="K413" s="16" t="s">
        <v>23</v>
      </c>
      <c r="L413" s="16" t="s">
        <v>23</v>
      </c>
      <c r="M413" s="16" t="s">
        <v>23</v>
      </c>
      <c r="N413" s="16" t="s">
        <v>23</v>
      </c>
      <c r="O413" s="16" t="s">
        <v>23</v>
      </c>
      <c r="P413" s="3" t="e">
        <f t="shared" si="1127"/>
        <v>#DIV/0!</v>
      </c>
      <c r="Q413" s="3" t="e">
        <f t="shared" si="1136"/>
        <v>#DIV/0!</v>
      </c>
      <c r="R413" s="16">
        <v>199</v>
      </c>
      <c r="S413" s="16">
        <v>212</v>
      </c>
      <c r="T413" s="16" t="s">
        <v>23</v>
      </c>
      <c r="U413" s="16" t="s">
        <v>23</v>
      </c>
      <c r="V413" s="16" t="s">
        <v>23</v>
      </c>
      <c r="W413" s="3">
        <f t="shared" si="1128"/>
        <v>205.5</v>
      </c>
      <c r="X413" s="3">
        <f t="shared" si="1137"/>
        <v>9.1923881554251174</v>
      </c>
      <c r="Y413" s="16">
        <v>43</v>
      </c>
      <c r="Z413" s="16">
        <v>42</v>
      </c>
      <c r="AA413" s="16">
        <v>42</v>
      </c>
      <c r="AB413" s="16">
        <v>45</v>
      </c>
      <c r="AC413" s="16">
        <v>40</v>
      </c>
      <c r="AD413" s="3">
        <f t="shared" si="1129"/>
        <v>42.4</v>
      </c>
      <c r="AE413" s="3">
        <f t="shared" si="1138"/>
        <v>1.8165902124584952</v>
      </c>
      <c r="AF413" s="16">
        <v>6</v>
      </c>
      <c r="AG413" s="16">
        <v>1</v>
      </c>
      <c r="AH413" s="16">
        <v>4</v>
      </c>
      <c r="AI413" s="16">
        <v>2</v>
      </c>
      <c r="AJ413" s="16">
        <v>4</v>
      </c>
      <c r="AK413" s="3">
        <f t="shared" si="1130"/>
        <v>3.4</v>
      </c>
      <c r="AL413" s="3">
        <f t="shared" si="1139"/>
        <v>1.9493588689617929</v>
      </c>
      <c r="AM413" s="16">
        <v>0</v>
      </c>
      <c r="AN413" s="16">
        <v>0</v>
      </c>
      <c r="AO413" s="16">
        <v>0</v>
      </c>
      <c r="AP413" s="16">
        <v>1</v>
      </c>
      <c r="AQ413" s="16">
        <v>2</v>
      </c>
      <c r="AR413" s="3">
        <f t="shared" si="1131"/>
        <v>0.6</v>
      </c>
      <c r="AS413" s="3">
        <f t="shared" si="1140"/>
        <v>0.89442719099991586</v>
      </c>
      <c r="AT413" s="16">
        <v>0</v>
      </c>
      <c r="AU413" s="16">
        <v>0</v>
      </c>
      <c r="AV413" s="16">
        <v>0</v>
      </c>
      <c r="AW413" s="16">
        <v>0</v>
      </c>
      <c r="AX413" s="16">
        <v>0</v>
      </c>
      <c r="AY413" s="3">
        <f t="shared" si="1132"/>
        <v>0</v>
      </c>
      <c r="AZ413" s="3">
        <f t="shared" si="1141"/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3">
        <f t="shared" si="1133"/>
        <v>0</v>
      </c>
      <c r="BG413" s="3">
        <f t="shared" si="1142"/>
        <v>0</v>
      </c>
    </row>
    <row r="414" spans="1:59" x14ac:dyDescent="0.35">
      <c r="A414" s="24" t="s">
        <v>25</v>
      </c>
      <c r="D414" s="16"/>
      <c r="E414" s="16"/>
      <c r="F414" s="16"/>
      <c r="G414" s="16"/>
      <c r="H414" s="16"/>
      <c r="I414" s="28" t="e">
        <f>AVERAGE(I411:I413)</f>
        <v>#DIV/0!</v>
      </c>
      <c r="J414" s="28"/>
      <c r="K414" s="16"/>
      <c r="L414" s="16"/>
      <c r="M414" s="16"/>
      <c r="N414" s="16"/>
      <c r="O414" s="16"/>
      <c r="P414" s="28" t="e">
        <f>AVERAGE(P411:P413)</f>
        <v>#DIV/0!</v>
      </c>
      <c r="Q414" s="28"/>
      <c r="R414" s="16"/>
      <c r="S414" s="16"/>
      <c r="T414" s="16"/>
      <c r="U414" s="16"/>
      <c r="V414" s="16"/>
      <c r="W414" s="28">
        <f>AVERAGE(W411:W413)</f>
        <v>176.33333333333334</v>
      </c>
      <c r="X414" s="28"/>
      <c r="Y414" s="16"/>
      <c r="Z414" s="16"/>
      <c r="AA414" s="16"/>
      <c r="AB414" s="16"/>
      <c r="AC414" s="16"/>
      <c r="AD414" s="28">
        <f>AVERAGE(AD412:AD413)</f>
        <v>36.6</v>
      </c>
      <c r="AE414" s="28"/>
      <c r="AF414" s="16"/>
      <c r="AG414" s="16"/>
      <c r="AH414" s="16"/>
      <c r="AI414" s="16"/>
      <c r="AJ414" s="16"/>
      <c r="AK414" s="28">
        <f>AVERAGE(AK412:AK413)</f>
        <v>3.2</v>
      </c>
      <c r="AL414" s="28"/>
      <c r="AM414" s="16"/>
      <c r="AN414" s="16"/>
      <c r="AO414" s="16"/>
      <c r="AP414" s="16"/>
      <c r="AQ414" s="16"/>
      <c r="AR414" s="28">
        <f>AVERAGE(AR412:AR413)</f>
        <v>0.3</v>
      </c>
      <c r="AS414" s="28"/>
      <c r="AT414" s="16"/>
      <c r="AU414" s="16"/>
      <c r="AV414" s="16"/>
      <c r="AW414" s="16"/>
      <c r="AX414" s="16"/>
      <c r="AY414" s="28">
        <f>AVERAGE(AY412:AY413)</f>
        <v>0</v>
      </c>
      <c r="AZ414" s="28"/>
      <c r="BA414" s="16"/>
      <c r="BB414" s="16"/>
      <c r="BC414" s="16"/>
      <c r="BD414" s="16"/>
      <c r="BE414" s="16"/>
      <c r="BF414" s="28">
        <f>AVERAGE(BF412:BF413)</f>
        <v>0</v>
      </c>
      <c r="BG414" s="28"/>
    </row>
    <row r="415" spans="1:59" x14ac:dyDescent="0.35">
      <c r="A415" s="24" t="s">
        <v>26</v>
      </c>
      <c r="D415" s="16"/>
      <c r="E415" s="16"/>
      <c r="F415" s="16"/>
      <c r="G415" s="16"/>
      <c r="H415" s="16"/>
      <c r="I415" s="28" t="e">
        <f>1/3*(SUM(J411:J413))</f>
        <v>#DIV/0!</v>
      </c>
      <c r="J415" s="28"/>
      <c r="K415" s="16"/>
      <c r="L415" s="16"/>
      <c r="M415" s="16"/>
      <c r="N415" s="16"/>
      <c r="O415" s="16"/>
      <c r="P415" s="28" t="e">
        <f>SUM(Q411:Q413)</f>
        <v>#DIV/0!</v>
      </c>
      <c r="Q415" s="28"/>
      <c r="R415" s="16"/>
      <c r="S415" s="16"/>
      <c r="T415" s="16"/>
      <c r="U415" s="16"/>
      <c r="V415" s="16"/>
      <c r="W415" s="28">
        <f>SUM(X411:X413)</f>
        <v>18.313708498984759</v>
      </c>
      <c r="X415" s="28"/>
      <c r="Y415" s="16"/>
      <c r="Z415" s="16"/>
      <c r="AA415" s="16"/>
      <c r="AB415" s="16"/>
      <c r="AC415" s="16"/>
      <c r="AD415" s="28">
        <f>SUM(AE411:AE413)</f>
        <v>10.905391574375068</v>
      </c>
      <c r="AE415" s="28"/>
      <c r="AF415" s="16"/>
      <c r="AG415" s="16"/>
      <c r="AH415" s="16"/>
      <c r="AI415" s="16"/>
      <c r="AJ415" s="16"/>
      <c r="AK415" s="28">
        <f>SUM(AL411:AL413)</f>
        <v>4.7146147533486786</v>
      </c>
      <c r="AL415" s="28"/>
      <c r="AM415" s="16"/>
      <c r="AN415" s="16"/>
      <c r="AO415" s="16"/>
      <c r="AP415" s="16"/>
      <c r="AQ415" s="16"/>
      <c r="AR415" s="28">
        <f>SUM(AS411:AS412)</f>
        <v>0.89442719099991586</v>
      </c>
      <c r="AS415" s="28"/>
      <c r="AT415" s="16"/>
      <c r="AU415" s="16"/>
      <c r="AV415" s="16"/>
      <c r="AW415" s="16"/>
      <c r="AX415" s="16"/>
      <c r="AY415" s="28">
        <f>SUM(AZ411:AZ412)</f>
        <v>0</v>
      </c>
      <c r="AZ415" s="28"/>
      <c r="BA415" s="16"/>
      <c r="BB415" s="16"/>
      <c r="BC415" s="16"/>
      <c r="BD415" s="16"/>
      <c r="BE415" s="16"/>
      <c r="BF415" s="28">
        <f>SUM(BG411:BG413)</f>
        <v>0</v>
      </c>
      <c r="BG415" s="28"/>
    </row>
    <row r="416" spans="1:59" x14ac:dyDescent="0.35">
      <c r="A416" s="21" t="s">
        <v>27</v>
      </c>
      <c r="B416" s="22">
        <v>1</v>
      </c>
      <c r="D416" s="16" t="s">
        <v>23</v>
      </c>
      <c r="E416" s="16" t="s">
        <v>23</v>
      </c>
      <c r="F416" s="16" t="s">
        <v>23</v>
      </c>
      <c r="G416" s="16" t="s">
        <v>23</v>
      </c>
      <c r="H416" s="16" t="s">
        <v>23</v>
      </c>
      <c r="I416" s="3" t="e">
        <f t="shared" ref="I416:I418" si="1143">AVERAGE(D416:H416)</f>
        <v>#DIV/0!</v>
      </c>
      <c r="J416" s="3" t="e">
        <f>STDEV(D416:H416)</f>
        <v>#DIV/0!</v>
      </c>
      <c r="K416" s="16" t="s">
        <v>23</v>
      </c>
      <c r="L416" s="16" t="s">
        <v>23</v>
      </c>
      <c r="M416" s="16" t="s">
        <v>23</v>
      </c>
      <c r="N416" s="16" t="s">
        <v>23</v>
      </c>
      <c r="O416" s="16" t="s">
        <v>23</v>
      </c>
      <c r="P416" s="3" t="e">
        <f t="shared" ref="P416:P418" si="1144">AVERAGE(K416:O416)</f>
        <v>#DIV/0!</v>
      </c>
      <c r="Q416" s="3" t="e">
        <f>STDEV(K416:O416)</f>
        <v>#DIV/0!</v>
      </c>
      <c r="R416" s="16">
        <v>130</v>
      </c>
      <c r="S416" s="16">
        <v>169</v>
      </c>
      <c r="T416" s="16">
        <v>183</v>
      </c>
      <c r="U416" s="16">
        <v>153</v>
      </c>
      <c r="V416" s="16">
        <v>172</v>
      </c>
      <c r="W416" s="3">
        <f t="shared" ref="W416:W418" si="1145">AVERAGE(R416:V416)</f>
        <v>161.4</v>
      </c>
      <c r="X416" s="3">
        <f>STDEV(R416:V416)</f>
        <v>20.574255758107004</v>
      </c>
      <c r="Y416" s="16">
        <v>35</v>
      </c>
      <c r="Z416" s="16">
        <v>25</v>
      </c>
      <c r="AA416" s="16">
        <v>36</v>
      </c>
      <c r="AB416" s="16">
        <v>30</v>
      </c>
      <c r="AC416" s="16">
        <v>32</v>
      </c>
      <c r="AD416" s="3">
        <f t="shared" ref="AD416:AD418" si="1146">AVERAGE(Y416:AC416)</f>
        <v>31.6</v>
      </c>
      <c r="AE416" s="3">
        <f>STDEV(Y416:AC416)</f>
        <v>4.3931765272977543</v>
      </c>
      <c r="AF416" s="16">
        <v>2</v>
      </c>
      <c r="AG416" s="16">
        <v>3</v>
      </c>
      <c r="AH416" s="16">
        <v>4</v>
      </c>
      <c r="AI416" s="16">
        <v>4</v>
      </c>
      <c r="AJ416" s="16">
        <v>4</v>
      </c>
      <c r="AK416" s="3">
        <f t="shared" ref="AK416:AK418" si="1147">AVERAGE(AF416:AJ416)</f>
        <v>3.4</v>
      </c>
      <c r="AL416" s="3">
        <f>STDEV(AF416:AJ416)</f>
        <v>0.8944271909999163</v>
      </c>
      <c r="AM416" s="16">
        <v>1</v>
      </c>
      <c r="AN416" s="16">
        <v>1</v>
      </c>
      <c r="AO416" s="16">
        <v>0</v>
      </c>
      <c r="AP416" s="16">
        <v>1</v>
      </c>
      <c r="AQ416" s="16">
        <v>0</v>
      </c>
      <c r="AR416" s="3">
        <f t="shared" ref="AR416:AR418" si="1148">AVERAGE(AM416:AQ416)</f>
        <v>0.6</v>
      </c>
      <c r="AS416" s="3">
        <f>STDEV(AM416:AQ416)</f>
        <v>0.54772255750516607</v>
      </c>
      <c r="AT416" s="16">
        <v>0</v>
      </c>
      <c r="AU416" s="16">
        <v>0</v>
      </c>
      <c r="AV416" s="16">
        <v>0</v>
      </c>
      <c r="AW416" s="16">
        <v>0</v>
      </c>
      <c r="AX416" s="16">
        <v>0</v>
      </c>
      <c r="AY416" s="3">
        <f t="shared" ref="AY416:AY418" si="1149">AVERAGE(AT416:AX416)</f>
        <v>0</v>
      </c>
      <c r="AZ416" s="3">
        <f>STDEV(AT416:AX416)</f>
        <v>0</v>
      </c>
      <c r="BA416" s="16">
        <v>0</v>
      </c>
      <c r="BB416" s="16">
        <v>0</v>
      </c>
      <c r="BC416" s="16">
        <v>0</v>
      </c>
      <c r="BD416" s="16">
        <v>0</v>
      </c>
      <c r="BE416" s="16">
        <v>0</v>
      </c>
      <c r="BF416" s="3">
        <f t="shared" ref="BF416:BF418" si="1150">AVERAGE(BA416:BE416)</f>
        <v>0</v>
      </c>
      <c r="BG416" s="3">
        <f>STDEV(BA416:BE416)</f>
        <v>0</v>
      </c>
    </row>
    <row r="417" spans="1:59" x14ac:dyDescent="0.35">
      <c r="A417" s="21" t="s">
        <v>15</v>
      </c>
      <c r="B417" s="22">
        <v>2</v>
      </c>
      <c r="D417" s="16" t="s">
        <v>23</v>
      </c>
      <c r="E417" s="16" t="s">
        <v>23</v>
      </c>
      <c r="F417" s="16" t="s">
        <v>23</v>
      </c>
      <c r="G417" s="16" t="s">
        <v>23</v>
      </c>
      <c r="H417" s="16" t="s">
        <v>23</v>
      </c>
      <c r="I417" s="3" t="e">
        <f t="shared" si="1143"/>
        <v>#DIV/0!</v>
      </c>
      <c r="J417" s="3" t="e">
        <f t="shared" ref="J417:J418" si="1151">STDEV(D417:H417)</f>
        <v>#DIV/0!</v>
      </c>
      <c r="K417" s="16" t="s">
        <v>23</v>
      </c>
      <c r="L417" s="16" t="s">
        <v>23</v>
      </c>
      <c r="M417" s="16" t="s">
        <v>23</v>
      </c>
      <c r="N417" s="16" t="s">
        <v>23</v>
      </c>
      <c r="O417" s="16" t="s">
        <v>23</v>
      </c>
      <c r="P417" s="3" t="e">
        <f t="shared" si="1144"/>
        <v>#DIV/0!</v>
      </c>
      <c r="Q417" s="3" t="e">
        <f t="shared" ref="Q417:Q418" si="1152">STDEV(K417:O417)</f>
        <v>#DIV/0!</v>
      </c>
      <c r="R417" s="16" t="s">
        <v>23</v>
      </c>
      <c r="S417" s="16" t="s">
        <v>23</v>
      </c>
      <c r="T417" s="16" t="s">
        <v>23</v>
      </c>
      <c r="U417" s="16" t="s">
        <v>23</v>
      </c>
      <c r="V417" s="16" t="s">
        <v>23</v>
      </c>
      <c r="W417" s="3" t="e">
        <f t="shared" si="1145"/>
        <v>#DIV/0!</v>
      </c>
      <c r="X417" s="3" t="e">
        <f t="shared" ref="X417:X418" si="1153">STDEV(R417:V417)</f>
        <v>#DIV/0!</v>
      </c>
      <c r="Y417" s="16">
        <v>33</v>
      </c>
      <c r="Z417" s="16">
        <v>31</v>
      </c>
      <c r="AA417" s="16">
        <v>26</v>
      </c>
      <c r="AB417" s="16">
        <v>21</v>
      </c>
      <c r="AC417" s="16">
        <v>32</v>
      </c>
      <c r="AD417" s="3">
        <f t="shared" si="1146"/>
        <v>28.6</v>
      </c>
      <c r="AE417" s="3">
        <f>STDEV(Y417:AC417)</f>
        <v>5.0299105359837117</v>
      </c>
      <c r="AF417" s="16">
        <v>6</v>
      </c>
      <c r="AG417" s="16">
        <v>0</v>
      </c>
      <c r="AH417" s="16">
        <v>1</v>
      </c>
      <c r="AI417" s="16">
        <v>4</v>
      </c>
      <c r="AJ417" s="16">
        <v>2</v>
      </c>
      <c r="AK417" s="3">
        <f t="shared" si="1147"/>
        <v>2.6</v>
      </c>
      <c r="AL417" s="3">
        <f t="shared" ref="AL417:AL418" si="1154">STDEV(AF417:AJ417)</f>
        <v>2.4083189157584592</v>
      </c>
      <c r="AM417" s="16">
        <v>0</v>
      </c>
      <c r="AN417" s="16">
        <v>0</v>
      </c>
      <c r="AO417" s="16">
        <v>0</v>
      </c>
      <c r="AP417" s="16">
        <v>1</v>
      </c>
      <c r="AQ417" s="16">
        <v>0</v>
      </c>
      <c r="AR417" s="3">
        <f t="shared" si="1148"/>
        <v>0.2</v>
      </c>
      <c r="AS417" s="3">
        <f t="shared" ref="AS417:AS418" si="1155">STDEV(AM417:AQ417)</f>
        <v>0.44721359549995793</v>
      </c>
      <c r="AT417" s="16">
        <v>0</v>
      </c>
      <c r="AU417" s="16">
        <v>0</v>
      </c>
      <c r="AV417" s="16">
        <v>0</v>
      </c>
      <c r="AW417" s="16">
        <v>0</v>
      </c>
      <c r="AX417" s="16">
        <v>0</v>
      </c>
      <c r="AY417" s="3">
        <f t="shared" si="1149"/>
        <v>0</v>
      </c>
      <c r="AZ417" s="3">
        <f t="shared" ref="AZ417:AZ418" si="1156">STDEV(AT417:AX417)</f>
        <v>0</v>
      </c>
      <c r="BA417" s="16">
        <v>0</v>
      </c>
      <c r="BB417" s="16">
        <v>0</v>
      </c>
      <c r="BC417" s="16">
        <v>0</v>
      </c>
      <c r="BD417" s="16">
        <v>0</v>
      </c>
      <c r="BE417" s="16">
        <v>0</v>
      </c>
      <c r="BF417" s="3">
        <f t="shared" si="1150"/>
        <v>0</v>
      </c>
      <c r="BG417" s="3">
        <f t="shared" ref="BG417:BG418" si="1157">STDEV(BA417:BE417)</f>
        <v>0</v>
      </c>
    </row>
    <row r="418" spans="1:59" x14ac:dyDescent="0.35">
      <c r="B418" s="22">
        <v>3</v>
      </c>
      <c r="D418" s="16" t="s">
        <v>23</v>
      </c>
      <c r="E418" s="16" t="s">
        <v>23</v>
      </c>
      <c r="F418" s="16" t="s">
        <v>23</v>
      </c>
      <c r="G418" s="16" t="s">
        <v>23</v>
      </c>
      <c r="H418" s="16" t="s">
        <v>23</v>
      </c>
      <c r="I418" s="3" t="e">
        <f t="shared" si="1143"/>
        <v>#DIV/0!</v>
      </c>
      <c r="J418" s="3" t="e">
        <f t="shared" si="1151"/>
        <v>#DIV/0!</v>
      </c>
      <c r="K418" s="16" t="s">
        <v>23</v>
      </c>
      <c r="L418" s="16" t="s">
        <v>23</v>
      </c>
      <c r="M418" s="16" t="s">
        <v>23</v>
      </c>
      <c r="N418" s="16" t="s">
        <v>23</v>
      </c>
      <c r="O418" s="16" t="s">
        <v>23</v>
      </c>
      <c r="P418" s="3" t="e">
        <f t="shared" si="1144"/>
        <v>#DIV/0!</v>
      </c>
      <c r="Q418" s="3" t="e">
        <f t="shared" si="1152"/>
        <v>#DIV/0!</v>
      </c>
      <c r="R418" s="16">
        <v>168</v>
      </c>
      <c r="S418" s="16">
        <v>181</v>
      </c>
      <c r="T418" s="16">
        <v>162</v>
      </c>
      <c r="U418" s="16">
        <v>139</v>
      </c>
      <c r="V418" s="16">
        <v>164</v>
      </c>
      <c r="W418" s="3">
        <f t="shared" si="1145"/>
        <v>162.80000000000001</v>
      </c>
      <c r="X418" s="3">
        <f t="shared" si="1153"/>
        <v>15.22169504358828</v>
      </c>
      <c r="Y418" s="16">
        <v>18</v>
      </c>
      <c r="Z418" s="16">
        <v>21</v>
      </c>
      <c r="AA418" s="16">
        <v>20</v>
      </c>
      <c r="AB418" s="16">
        <v>17</v>
      </c>
      <c r="AC418" s="16">
        <v>22</v>
      </c>
      <c r="AD418" s="3">
        <f t="shared" si="1146"/>
        <v>19.600000000000001</v>
      </c>
      <c r="AE418" s="3">
        <f t="shared" ref="AE418" si="1158">STDEV(Y418:AC418)</f>
        <v>2.0736441353327724</v>
      </c>
      <c r="AF418" s="16">
        <v>1</v>
      </c>
      <c r="AG418" s="16">
        <v>0</v>
      </c>
      <c r="AH418" s="16">
        <v>4</v>
      </c>
      <c r="AI418" s="16">
        <v>2</v>
      </c>
      <c r="AJ418" s="16">
        <v>3</v>
      </c>
      <c r="AK418" s="3">
        <f t="shared" si="1147"/>
        <v>2</v>
      </c>
      <c r="AL418" s="3">
        <f t="shared" si="1154"/>
        <v>1.5811388300841898</v>
      </c>
      <c r="AM418" s="16">
        <v>1</v>
      </c>
      <c r="AN418" s="16">
        <v>0</v>
      </c>
      <c r="AO418" s="16">
        <v>1</v>
      </c>
      <c r="AP418" s="16">
        <v>0</v>
      </c>
      <c r="AQ418" s="16">
        <v>0</v>
      </c>
      <c r="AR418" s="3">
        <f t="shared" si="1148"/>
        <v>0.4</v>
      </c>
      <c r="AS418" s="3">
        <f t="shared" si="1155"/>
        <v>0.54772255750516607</v>
      </c>
      <c r="AT418" s="16">
        <v>0</v>
      </c>
      <c r="AU418" s="16">
        <v>0</v>
      </c>
      <c r="AV418" s="16">
        <v>0</v>
      </c>
      <c r="AW418" s="16">
        <v>0</v>
      </c>
      <c r="AX418" s="16">
        <v>0</v>
      </c>
      <c r="AY418" s="3">
        <f t="shared" si="1149"/>
        <v>0</v>
      </c>
      <c r="AZ418" s="3">
        <f t="shared" si="1156"/>
        <v>0</v>
      </c>
      <c r="BA418" s="16">
        <v>0</v>
      </c>
      <c r="BB418" s="16">
        <v>0</v>
      </c>
      <c r="BC418" s="16">
        <v>0</v>
      </c>
      <c r="BD418" s="16">
        <v>0</v>
      </c>
      <c r="BE418" s="16">
        <v>0</v>
      </c>
      <c r="BF418" s="3">
        <f t="shared" si="1150"/>
        <v>0</v>
      </c>
      <c r="BG418" s="3">
        <f t="shared" si="1157"/>
        <v>0</v>
      </c>
    </row>
    <row r="419" spans="1:59" x14ac:dyDescent="0.35">
      <c r="A419" s="24" t="s">
        <v>25</v>
      </c>
      <c r="D419" s="16"/>
      <c r="E419" s="16"/>
      <c r="F419" s="16"/>
      <c r="G419" s="16"/>
      <c r="H419" s="16"/>
      <c r="I419" s="28" t="e">
        <f>AVERAGE(I416:I418)</f>
        <v>#DIV/0!</v>
      </c>
      <c r="J419" s="28"/>
      <c r="K419" s="16"/>
      <c r="L419" s="16"/>
      <c r="M419" s="16"/>
      <c r="N419" s="16"/>
      <c r="O419" s="16"/>
      <c r="P419" s="28" t="e">
        <f>AVERAGE(P416:P418)</f>
        <v>#DIV/0!</v>
      </c>
      <c r="Q419" s="28"/>
      <c r="R419" s="16"/>
      <c r="S419" s="16"/>
      <c r="T419" s="16"/>
      <c r="U419" s="16"/>
      <c r="V419" s="16"/>
      <c r="W419" s="28">
        <f>AVERAGE(W416,W418)</f>
        <v>162.10000000000002</v>
      </c>
      <c r="X419" s="28"/>
      <c r="Y419" s="16"/>
      <c r="Z419" s="16"/>
      <c r="AA419" s="16"/>
      <c r="AB419" s="16"/>
      <c r="AC419" s="16"/>
      <c r="AD419" s="28">
        <f>AVERAGE(AD416:AD418)</f>
        <v>26.600000000000005</v>
      </c>
      <c r="AE419" s="28"/>
      <c r="AF419" s="16"/>
      <c r="AG419" s="16"/>
      <c r="AH419" s="16"/>
      <c r="AI419" s="16"/>
      <c r="AJ419" s="16"/>
      <c r="AK419" s="28">
        <f>AVERAGE(AK416:AK418)</f>
        <v>2.6666666666666665</v>
      </c>
      <c r="AL419" s="28"/>
      <c r="AM419" s="16"/>
      <c r="AN419" s="16"/>
      <c r="AO419" s="16"/>
      <c r="AP419" s="16"/>
      <c r="AQ419" s="16"/>
      <c r="AR419" s="28">
        <f>AVERAGE(AR416:AR418)</f>
        <v>0.40000000000000008</v>
      </c>
      <c r="AS419" s="28"/>
      <c r="AT419" s="16"/>
      <c r="AU419" s="16"/>
      <c r="AV419" s="16"/>
      <c r="AW419" s="16"/>
      <c r="AX419" s="16"/>
      <c r="AY419" s="28">
        <f>AVERAGE(AY416:AY418)</f>
        <v>0</v>
      </c>
      <c r="AZ419" s="28"/>
      <c r="BA419" s="16"/>
      <c r="BB419" s="16"/>
      <c r="BC419" s="16"/>
      <c r="BD419" s="16"/>
      <c r="BE419" s="16"/>
      <c r="BF419" s="28">
        <f>AVERAGE(BF416:BF418)</f>
        <v>0</v>
      </c>
      <c r="BG419" s="28"/>
    </row>
    <row r="420" spans="1:59" x14ac:dyDescent="0.35">
      <c r="A420" s="24" t="s">
        <v>26</v>
      </c>
      <c r="D420" s="16"/>
      <c r="E420" s="16"/>
      <c r="F420" s="16"/>
      <c r="G420" s="16"/>
      <c r="H420" s="16"/>
      <c r="I420" s="28" t="e">
        <f>1/3*(SUM(J416:J418))</f>
        <v>#DIV/0!</v>
      </c>
      <c r="J420" s="28"/>
      <c r="K420" s="16"/>
      <c r="L420" s="16"/>
      <c r="M420" s="16"/>
      <c r="N420" s="16"/>
      <c r="O420" s="16"/>
      <c r="P420" s="28" t="e">
        <f>SUM(Q416:Q418)</f>
        <v>#DIV/0!</v>
      </c>
      <c r="Q420" s="28"/>
      <c r="R420" s="16"/>
      <c r="S420" s="16"/>
      <c r="T420" s="16"/>
      <c r="U420" s="16"/>
      <c r="V420" s="16"/>
      <c r="W420" s="28">
        <f>SUM(X416,X418)</f>
        <v>35.795950801695284</v>
      </c>
      <c r="X420" s="28"/>
      <c r="Y420" s="16"/>
      <c r="Z420" s="16"/>
      <c r="AA420" s="16"/>
      <c r="AB420" s="16"/>
      <c r="AC420" s="16"/>
      <c r="AD420" s="28">
        <f>SUM(AE416:AE418)</f>
        <v>11.496731198614238</v>
      </c>
      <c r="AE420" s="28"/>
      <c r="AF420" s="16"/>
      <c r="AG420" s="16"/>
      <c r="AH420" s="16"/>
      <c r="AI420" s="16"/>
      <c r="AJ420" s="16"/>
      <c r="AK420" s="28">
        <f>SUM(AL416:AL418)</f>
        <v>4.8838849368425654</v>
      </c>
      <c r="AL420" s="28"/>
      <c r="AM420" s="16"/>
      <c r="AN420" s="16"/>
      <c r="AO420" s="16"/>
      <c r="AP420" s="16"/>
      <c r="AQ420" s="16"/>
      <c r="AR420" s="28">
        <f>SUM(AS416:AS417)</f>
        <v>0.99493615300512395</v>
      </c>
      <c r="AS420" s="28"/>
      <c r="AT420" s="16"/>
      <c r="AU420" s="16"/>
      <c r="AV420" s="16"/>
      <c r="AW420" s="16"/>
      <c r="AX420" s="16"/>
      <c r="AY420" s="28">
        <f>SUM(AZ416:AZ417)</f>
        <v>0</v>
      </c>
      <c r="AZ420" s="28"/>
      <c r="BA420" s="16"/>
      <c r="BB420" s="16"/>
      <c r="BC420" s="16"/>
      <c r="BD420" s="16"/>
      <c r="BE420" s="16"/>
      <c r="BF420" s="28">
        <f>SUM(BG416:BG418)</f>
        <v>0</v>
      </c>
      <c r="BG420" s="28"/>
    </row>
    <row r="421" spans="1:59" x14ac:dyDescent="0.35">
      <c r="A421" s="21" t="s">
        <v>16</v>
      </c>
      <c r="B421" s="22">
        <v>1</v>
      </c>
      <c r="D421" s="16" t="s">
        <v>23</v>
      </c>
      <c r="E421" s="16" t="s">
        <v>23</v>
      </c>
      <c r="F421" s="16" t="s">
        <v>23</v>
      </c>
      <c r="G421" s="16" t="s">
        <v>23</v>
      </c>
      <c r="H421" s="16" t="s">
        <v>23</v>
      </c>
      <c r="I421" s="3" t="e">
        <f t="shared" ref="I421:I423" si="1159">AVERAGE(D421:H421)</f>
        <v>#DIV/0!</v>
      </c>
      <c r="J421" s="3" t="e">
        <f>STDEV(D421:H421)</f>
        <v>#DIV/0!</v>
      </c>
      <c r="K421" s="16" t="s">
        <v>23</v>
      </c>
      <c r="L421" s="16" t="s">
        <v>23</v>
      </c>
      <c r="M421" s="16" t="s">
        <v>23</v>
      </c>
      <c r="N421" s="16" t="s">
        <v>23</v>
      </c>
      <c r="O421" s="16" t="s">
        <v>23</v>
      </c>
      <c r="P421" s="3" t="e">
        <f t="shared" ref="P421:P423" si="1160">AVERAGE(K421:O421)</f>
        <v>#DIV/0!</v>
      </c>
      <c r="Q421" s="3" t="e">
        <f>STDEV(K421:O421)</f>
        <v>#DIV/0!</v>
      </c>
      <c r="R421" s="16" t="s">
        <v>23</v>
      </c>
      <c r="S421" s="16" t="s">
        <v>23</v>
      </c>
      <c r="T421" s="16" t="s">
        <v>23</v>
      </c>
      <c r="U421" s="16" t="s">
        <v>23</v>
      </c>
      <c r="V421" s="16" t="s">
        <v>23</v>
      </c>
      <c r="W421" s="3" t="e">
        <f t="shared" ref="W421:W423" si="1161">AVERAGE(R421:V421)</f>
        <v>#DIV/0!</v>
      </c>
      <c r="X421" s="3" t="e">
        <f>STDEV(R421:V421)</f>
        <v>#DIV/0!</v>
      </c>
      <c r="Y421" s="16">
        <v>45</v>
      </c>
      <c r="Z421" s="16">
        <v>26</v>
      </c>
      <c r="AA421" s="16">
        <v>35</v>
      </c>
      <c r="AB421" s="16">
        <v>31</v>
      </c>
      <c r="AC421" s="16">
        <v>26</v>
      </c>
      <c r="AD421" s="3">
        <f t="shared" ref="AD421:AD423" si="1162">AVERAGE(Y421:AC421)</f>
        <v>32.6</v>
      </c>
      <c r="AE421" s="3">
        <f>STDEV(Y421:AC421)</f>
        <v>7.8930349042684433</v>
      </c>
      <c r="AF421" s="16">
        <v>3</v>
      </c>
      <c r="AG421" s="16">
        <v>10</v>
      </c>
      <c r="AH421" s="16">
        <v>6</v>
      </c>
      <c r="AI421" s="16">
        <v>1</v>
      </c>
      <c r="AJ421" s="16">
        <v>5</v>
      </c>
      <c r="AK421" s="3">
        <f t="shared" ref="AK421:AK423" si="1163">AVERAGE(AF421:AJ421)</f>
        <v>5</v>
      </c>
      <c r="AL421" s="3">
        <f>STDEV(AF421:AJ421)</f>
        <v>3.3911649915626341</v>
      </c>
      <c r="AM421" s="16">
        <v>0</v>
      </c>
      <c r="AN421" s="16">
        <v>0</v>
      </c>
      <c r="AO421" s="16">
        <v>2</v>
      </c>
      <c r="AP421" s="16">
        <v>0</v>
      </c>
      <c r="AQ421" s="16">
        <v>0</v>
      </c>
      <c r="AR421" s="3">
        <f t="shared" ref="AR421:AR423" si="1164">AVERAGE(AM421:AQ421)</f>
        <v>0.4</v>
      </c>
      <c r="AS421" s="3">
        <f>STDEV(AM421:AQ421)</f>
        <v>0.89442719099991586</v>
      </c>
      <c r="AT421" s="16">
        <v>0</v>
      </c>
      <c r="AU421" s="16">
        <v>0</v>
      </c>
      <c r="AV421" s="16">
        <v>0</v>
      </c>
      <c r="AW421" s="16">
        <v>0</v>
      </c>
      <c r="AX421" s="16">
        <v>1</v>
      </c>
      <c r="AY421" s="3">
        <f t="shared" ref="AY421:AY423" si="1165">AVERAGE(AT421:AX421)</f>
        <v>0.2</v>
      </c>
      <c r="AZ421" s="3">
        <f>STDEV(AT421:AX421)</f>
        <v>0.44721359549995793</v>
      </c>
      <c r="BA421" s="16">
        <v>0</v>
      </c>
      <c r="BB421" s="16">
        <v>0</v>
      </c>
      <c r="BC421" s="16">
        <v>0</v>
      </c>
      <c r="BD421" s="16">
        <v>0</v>
      </c>
      <c r="BE421" s="16">
        <v>0</v>
      </c>
      <c r="BF421" s="3">
        <f t="shared" ref="BF421:BF423" si="1166">AVERAGE(BA421:BE421)</f>
        <v>0</v>
      </c>
      <c r="BG421" s="3">
        <f>STDEV(BA421:BE421)</f>
        <v>0</v>
      </c>
    </row>
    <row r="422" spans="1:59" x14ac:dyDescent="0.35">
      <c r="B422" s="22">
        <v>2</v>
      </c>
      <c r="D422" s="16" t="s">
        <v>23</v>
      </c>
      <c r="E422" s="16" t="s">
        <v>23</v>
      </c>
      <c r="F422" s="16" t="s">
        <v>23</v>
      </c>
      <c r="G422" s="16" t="s">
        <v>23</v>
      </c>
      <c r="H422" s="16" t="s">
        <v>23</v>
      </c>
      <c r="I422" s="3" t="e">
        <f t="shared" si="1159"/>
        <v>#DIV/0!</v>
      </c>
      <c r="J422" s="3" t="e">
        <f t="shared" ref="J422:J423" si="1167">STDEV(D422:H422)</f>
        <v>#DIV/0!</v>
      </c>
      <c r="K422" s="16" t="s">
        <v>23</v>
      </c>
      <c r="L422" s="16" t="s">
        <v>23</v>
      </c>
      <c r="M422" s="16" t="s">
        <v>23</v>
      </c>
      <c r="N422" s="16" t="s">
        <v>23</v>
      </c>
      <c r="O422" s="16" t="s">
        <v>23</v>
      </c>
      <c r="P422" s="3" t="e">
        <f t="shared" si="1160"/>
        <v>#DIV/0!</v>
      </c>
      <c r="Q422" s="3" t="e">
        <f t="shared" ref="Q422:Q423" si="1168">STDEV(K422:O422)</f>
        <v>#DIV/0!</v>
      </c>
      <c r="R422" s="16">
        <v>158</v>
      </c>
      <c r="S422" s="16">
        <v>143</v>
      </c>
      <c r="T422" s="16">
        <v>158</v>
      </c>
      <c r="U422" s="16">
        <v>143</v>
      </c>
      <c r="V422" s="16">
        <v>165</v>
      </c>
      <c r="W422" s="3">
        <f t="shared" si="1161"/>
        <v>153.4</v>
      </c>
      <c r="X422" s="3">
        <f t="shared" ref="X422:X423" si="1169">STDEV(R422:V422)</f>
        <v>9.9146356463563503</v>
      </c>
      <c r="Y422" s="16">
        <v>15</v>
      </c>
      <c r="Z422" s="16">
        <v>21</v>
      </c>
      <c r="AA422" s="16">
        <v>16</v>
      </c>
      <c r="AB422" s="16">
        <v>23</v>
      </c>
      <c r="AC422" s="16">
        <v>19</v>
      </c>
      <c r="AD422" s="3">
        <f t="shared" si="1162"/>
        <v>18.8</v>
      </c>
      <c r="AE422" s="3">
        <f t="shared" ref="AE422:AE423" si="1170">STDEV(Y422:AC422)</f>
        <v>3.3466401061363005</v>
      </c>
      <c r="AF422" s="16">
        <v>1</v>
      </c>
      <c r="AG422" s="16">
        <v>0</v>
      </c>
      <c r="AH422" s="16">
        <v>2</v>
      </c>
      <c r="AI422" s="16">
        <v>1</v>
      </c>
      <c r="AJ422" s="16">
        <v>2</v>
      </c>
      <c r="AK422" s="3">
        <f t="shared" si="1163"/>
        <v>1.2</v>
      </c>
      <c r="AL422" s="3">
        <f t="shared" ref="AL422:AL423" si="1171">STDEV(AF422:AJ422)</f>
        <v>0.83666002653407556</v>
      </c>
      <c r="AM422" s="16">
        <v>0</v>
      </c>
      <c r="AN422" s="16">
        <v>1</v>
      </c>
      <c r="AO422" s="16">
        <v>0</v>
      </c>
      <c r="AP422" s="16">
        <v>0</v>
      </c>
      <c r="AQ422" s="16">
        <v>1</v>
      </c>
      <c r="AR422" s="3">
        <f t="shared" si="1164"/>
        <v>0.4</v>
      </c>
      <c r="AS422" s="3">
        <f t="shared" ref="AS422:AS423" si="1172">STDEV(AM422:AQ422)</f>
        <v>0.54772255750516607</v>
      </c>
      <c r="AT422" s="16">
        <v>0</v>
      </c>
      <c r="AU422" s="16">
        <v>0</v>
      </c>
      <c r="AV422" s="16">
        <v>0</v>
      </c>
      <c r="AW422" s="16">
        <v>0</v>
      </c>
      <c r="AX422" s="16">
        <v>0</v>
      </c>
      <c r="AY422" s="3">
        <f t="shared" si="1165"/>
        <v>0</v>
      </c>
      <c r="AZ422" s="3">
        <f t="shared" ref="AZ422:AZ423" si="1173">STDEV(AT422:AX422)</f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3">
        <f t="shared" si="1166"/>
        <v>0</v>
      </c>
      <c r="BG422" s="3">
        <f t="shared" ref="BG422:BG423" si="1174">STDEV(BA422:BE422)</f>
        <v>0</v>
      </c>
    </row>
    <row r="423" spans="1:59" x14ac:dyDescent="0.35">
      <c r="B423" s="22">
        <v>3</v>
      </c>
      <c r="D423" s="16" t="s">
        <v>23</v>
      </c>
      <c r="E423" s="16" t="s">
        <v>23</v>
      </c>
      <c r="F423" s="16" t="s">
        <v>23</v>
      </c>
      <c r="G423" s="16" t="s">
        <v>23</v>
      </c>
      <c r="H423" s="16" t="s">
        <v>23</v>
      </c>
      <c r="I423" s="3" t="e">
        <f t="shared" si="1159"/>
        <v>#DIV/0!</v>
      </c>
      <c r="J423" s="3" t="e">
        <f t="shared" si="1167"/>
        <v>#DIV/0!</v>
      </c>
      <c r="K423" s="16" t="s">
        <v>23</v>
      </c>
      <c r="L423" s="16" t="s">
        <v>23</v>
      </c>
      <c r="M423" s="16" t="s">
        <v>23</v>
      </c>
      <c r="N423" s="16" t="s">
        <v>23</v>
      </c>
      <c r="O423" s="16" t="s">
        <v>23</v>
      </c>
      <c r="P423" s="3" t="e">
        <f t="shared" si="1160"/>
        <v>#DIV/0!</v>
      </c>
      <c r="Q423" s="3" t="e">
        <f t="shared" si="1168"/>
        <v>#DIV/0!</v>
      </c>
      <c r="R423" s="16" t="s">
        <v>23</v>
      </c>
      <c r="S423" s="16" t="s">
        <v>23</v>
      </c>
      <c r="T423" s="16" t="s">
        <v>23</v>
      </c>
      <c r="U423" s="16" t="s">
        <v>23</v>
      </c>
      <c r="V423" s="16" t="s">
        <v>23</v>
      </c>
      <c r="W423" s="3" t="e">
        <f t="shared" si="1161"/>
        <v>#DIV/0!</v>
      </c>
      <c r="X423" s="3" t="e">
        <f t="shared" si="1169"/>
        <v>#DIV/0!</v>
      </c>
      <c r="Y423" s="16">
        <v>77</v>
      </c>
      <c r="Z423" s="16">
        <v>53</v>
      </c>
      <c r="AA423" s="16">
        <v>65</v>
      </c>
      <c r="AB423" s="16">
        <v>61</v>
      </c>
      <c r="AC423" s="16">
        <v>64</v>
      </c>
      <c r="AD423" s="3">
        <f t="shared" si="1162"/>
        <v>64</v>
      </c>
      <c r="AE423" s="3">
        <f t="shared" si="1170"/>
        <v>8.6602540378443873</v>
      </c>
      <c r="AF423" s="16">
        <v>9</v>
      </c>
      <c r="AG423" s="16">
        <v>11</v>
      </c>
      <c r="AH423" s="16">
        <v>8</v>
      </c>
      <c r="AI423" s="16">
        <v>6</v>
      </c>
      <c r="AJ423" s="16">
        <v>3</v>
      </c>
      <c r="AK423" s="3">
        <f t="shared" si="1163"/>
        <v>7.4</v>
      </c>
      <c r="AL423" s="3">
        <f t="shared" si="1171"/>
        <v>3.0495901363953806</v>
      </c>
      <c r="AM423" s="16">
        <v>1</v>
      </c>
      <c r="AN423" s="16">
        <v>0</v>
      </c>
      <c r="AO423" s="16">
        <v>0</v>
      </c>
      <c r="AP423" s="16">
        <v>1</v>
      </c>
      <c r="AQ423" s="16">
        <v>0</v>
      </c>
      <c r="AR423" s="3">
        <f t="shared" si="1164"/>
        <v>0.4</v>
      </c>
      <c r="AS423" s="3">
        <f t="shared" si="1172"/>
        <v>0.54772255750516607</v>
      </c>
      <c r="AT423" s="16">
        <v>0</v>
      </c>
      <c r="AU423" s="16">
        <v>0</v>
      </c>
      <c r="AV423" s="16">
        <v>0</v>
      </c>
      <c r="AW423" s="16">
        <v>0</v>
      </c>
      <c r="AX423" s="16">
        <v>0</v>
      </c>
      <c r="AY423" s="3">
        <f t="shared" si="1165"/>
        <v>0</v>
      </c>
      <c r="AZ423" s="3">
        <f t="shared" si="1173"/>
        <v>0</v>
      </c>
      <c r="BA423" s="16">
        <v>0</v>
      </c>
      <c r="BB423" s="16">
        <v>0</v>
      </c>
      <c r="BC423" s="16">
        <v>0</v>
      </c>
      <c r="BD423" s="16">
        <v>0</v>
      </c>
      <c r="BE423" s="16">
        <v>0</v>
      </c>
      <c r="BF423" s="3">
        <f t="shared" si="1166"/>
        <v>0</v>
      </c>
      <c r="BG423" s="3">
        <f t="shared" si="1174"/>
        <v>0</v>
      </c>
    </row>
    <row r="424" spans="1:59" x14ac:dyDescent="0.35">
      <c r="A424" s="24" t="s">
        <v>25</v>
      </c>
      <c r="D424" s="16"/>
      <c r="E424" s="16"/>
      <c r="F424" s="16"/>
      <c r="G424" s="16"/>
      <c r="H424" s="16"/>
      <c r="I424" s="28" t="e">
        <f>AVERAGE(I421:I423)</f>
        <v>#DIV/0!</v>
      </c>
      <c r="J424" s="28"/>
      <c r="K424" s="16"/>
      <c r="L424" s="16"/>
      <c r="M424" s="16"/>
      <c r="N424" s="16"/>
      <c r="O424" s="16"/>
      <c r="P424" s="28" t="e">
        <f>AVERAGE(P421:P423)</f>
        <v>#DIV/0!</v>
      </c>
      <c r="Q424" s="28"/>
      <c r="R424" s="16"/>
      <c r="S424" s="16"/>
      <c r="T424" s="16"/>
      <c r="U424" s="16"/>
      <c r="V424" s="16"/>
      <c r="W424" s="28">
        <f>AVERAGE(W422)</f>
        <v>153.4</v>
      </c>
      <c r="X424" s="28"/>
      <c r="Y424" s="16"/>
      <c r="Z424" s="16"/>
      <c r="AA424" s="16"/>
      <c r="AB424" s="16"/>
      <c r="AC424" s="16"/>
      <c r="AD424" s="28">
        <f>AVERAGE(AD421:AD423)</f>
        <v>38.466666666666669</v>
      </c>
      <c r="AE424" s="28"/>
      <c r="AF424" s="16"/>
      <c r="AG424" s="16"/>
      <c r="AH424" s="16"/>
      <c r="AI424" s="16"/>
      <c r="AJ424" s="16"/>
      <c r="AK424" s="28">
        <f>AVERAGE(AK421:AK423)</f>
        <v>4.5333333333333341</v>
      </c>
      <c r="AL424" s="28"/>
      <c r="AM424" s="16"/>
      <c r="AN424" s="16"/>
      <c r="AO424" s="16"/>
      <c r="AP424" s="16"/>
      <c r="AQ424" s="16"/>
      <c r="AR424" s="28">
        <f>AVERAGE(AR421:AR423)</f>
        <v>0.40000000000000008</v>
      </c>
      <c r="AS424" s="28"/>
      <c r="AT424" s="16"/>
      <c r="AU424" s="16"/>
      <c r="AV424" s="16"/>
      <c r="AW424" s="16"/>
      <c r="AX424" s="16"/>
      <c r="AY424" s="28">
        <f>AVERAGE(AY421:AY423)</f>
        <v>6.6666666666666666E-2</v>
      </c>
      <c r="AZ424" s="28"/>
      <c r="BA424" s="16"/>
      <c r="BB424" s="16"/>
      <c r="BC424" s="16"/>
      <c r="BD424" s="16"/>
      <c r="BE424" s="16"/>
      <c r="BF424" s="28">
        <f>AVERAGE(BF421:BF423)</f>
        <v>0</v>
      </c>
      <c r="BG424" s="28"/>
    </row>
    <row r="425" spans="1:59" x14ac:dyDescent="0.35">
      <c r="A425" s="24" t="s">
        <v>26</v>
      </c>
      <c r="D425" s="16"/>
      <c r="E425" s="16"/>
      <c r="F425" s="16"/>
      <c r="G425" s="16"/>
      <c r="H425" s="16"/>
      <c r="I425" s="28" t="e">
        <f>1/3*(SUM(J421:J423))</f>
        <v>#DIV/0!</v>
      </c>
      <c r="J425" s="28"/>
      <c r="K425" s="16"/>
      <c r="L425" s="16"/>
      <c r="M425" s="16"/>
      <c r="N425" s="16"/>
      <c r="O425" s="16"/>
      <c r="P425" s="28" t="e">
        <f>SUM(Q421:Q423)</f>
        <v>#DIV/0!</v>
      </c>
      <c r="Q425" s="28"/>
      <c r="R425" s="16"/>
      <c r="S425" s="16"/>
      <c r="T425" s="16"/>
      <c r="U425" s="16"/>
      <c r="V425" s="16"/>
      <c r="W425" s="28">
        <f>SUM(X422)</f>
        <v>9.9146356463563503</v>
      </c>
      <c r="X425" s="28"/>
      <c r="Y425" s="16"/>
      <c r="Z425" s="16"/>
      <c r="AA425" s="16"/>
      <c r="AB425" s="16"/>
      <c r="AC425" s="16"/>
      <c r="AD425" s="28">
        <f>SUM(AE421:AE423)</f>
        <v>19.899929048249131</v>
      </c>
      <c r="AE425" s="28"/>
      <c r="AF425" s="16"/>
      <c r="AG425" s="16"/>
      <c r="AH425" s="16"/>
      <c r="AI425" s="16"/>
      <c r="AJ425" s="16"/>
      <c r="AK425" s="28">
        <f>SUM(AL421:AL423)</f>
        <v>7.2774151544920898</v>
      </c>
      <c r="AL425" s="28"/>
      <c r="AM425" s="16"/>
      <c r="AN425" s="16"/>
      <c r="AO425" s="16"/>
      <c r="AP425" s="16"/>
      <c r="AQ425" s="16"/>
      <c r="AR425" s="28">
        <f>SUM(AS421:AS422)</f>
        <v>1.442149748505082</v>
      </c>
      <c r="AS425" s="28"/>
      <c r="AT425" s="16"/>
      <c r="AU425" s="16"/>
      <c r="AV425" s="16"/>
      <c r="AW425" s="16"/>
      <c r="AX425" s="16"/>
      <c r="AY425" s="28">
        <f>SUM(AZ421:AZ422)</f>
        <v>0.44721359549995793</v>
      </c>
      <c r="AZ425" s="28"/>
      <c r="BA425" s="16"/>
      <c r="BB425" s="16"/>
      <c r="BC425" s="16"/>
      <c r="BD425" s="16"/>
      <c r="BE425" s="16"/>
      <c r="BF425" s="28">
        <f>SUM(BG421:BG423)</f>
        <v>0</v>
      </c>
      <c r="BG425" s="28"/>
    </row>
    <row r="426" spans="1:59" x14ac:dyDescent="0.35">
      <c r="A426" s="21" t="s">
        <v>13</v>
      </c>
      <c r="B426" s="22">
        <v>1</v>
      </c>
      <c r="D426" s="16" t="s">
        <v>23</v>
      </c>
      <c r="E426" s="16" t="s">
        <v>23</v>
      </c>
      <c r="F426" s="16" t="s">
        <v>23</v>
      </c>
      <c r="G426" s="16" t="s">
        <v>23</v>
      </c>
      <c r="H426" s="16" t="s">
        <v>23</v>
      </c>
      <c r="I426" s="3" t="e">
        <f t="shared" ref="I426:I428" si="1175">AVERAGE(D426:H426)</f>
        <v>#DIV/0!</v>
      </c>
      <c r="J426" s="3" t="e">
        <f>STDEV(D426:H426)</f>
        <v>#DIV/0!</v>
      </c>
      <c r="K426" s="16" t="s">
        <v>23</v>
      </c>
      <c r="L426" s="16" t="s">
        <v>23</v>
      </c>
      <c r="M426" s="16" t="s">
        <v>23</v>
      </c>
      <c r="N426" s="16" t="s">
        <v>23</v>
      </c>
      <c r="O426" s="16" t="s">
        <v>23</v>
      </c>
      <c r="P426" s="3" t="e">
        <f t="shared" ref="P426:P428" si="1176">AVERAGE(K426:O426)</f>
        <v>#DIV/0!</v>
      </c>
      <c r="Q426" s="3" t="e">
        <f>STDEV(K426:O426)</f>
        <v>#DIV/0!</v>
      </c>
      <c r="R426" s="16">
        <v>139</v>
      </c>
      <c r="S426" s="16">
        <v>244</v>
      </c>
      <c r="T426" s="16" t="s">
        <v>23</v>
      </c>
      <c r="U426" s="16">
        <v>157</v>
      </c>
      <c r="V426" s="16">
        <v>137</v>
      </c>
      <c r="W426" s="3">
        <f t="shared" ref="W426:W428" si="1177">AVERAGE(R426:V426)</f>
        <v>169.25</v>
      </c>
      <c r="X426" s="3">
        <f>STDEV(R426:V426)</f>
        <v>50.638424146096803</v>
      </c>
      <c r="Y426" s="16">
        <v>14</v>
      </c>
      <c r="Z426" s="16">
        <v>29</v>
      </c>
      <c r="AA426" s="16">
        <v>25</v>
      </c>
      <c r="AB426" s="16">
        <v>19</v>
      </c>
      <c r="AC426" s="16">
        <v>31</v>
      </c>
      <c r="AD426" s="3">
        <f t="shared" ref="AD426:AD427" si="1178">AVERAGE(Y426:AC426)</f>
        <v>23.6</v>
      </c>
      <c r="AE426" s="3">
        <f>STDEV(Y426:AC426)</f>
        <v>7.0569115057509366</v>
      </c>
      <c r="AF426" s="16">
        <v>0</v>
      </c>
      <c r="AG426" s="16">
        <v>0</v>
      </c>
      <c r="AH426" s="16">
        <v>0</v>
      </c>
      <c r="AI426" s="16">
        <v>1</v>
      </c>
      <c r="AJ426" s="16">
        <v>3</v>
      </c>
      <c r="AK426" s="3">
        <f t="shared" ref="AK426:AK427" si="1179">AVERAGE(AF426:AJ426)</f>
        <v>0.8</v>
      </c>
      <c r="AL426" s="3">
        <f>STDEV(AF426:AJ426)</f>
        <v>1.3038404810405297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3">
        <f t="shared" ref="AR426:AR427" si="1180">AVERAGE(AM426:AQ426)</f>
        <v>0</v>
      </c>
      <c r="AS426" s="3">
        <f>STDEV(AM426:AQ426)</f>
        <v>0</v>
      </c>
      <c r="AT426" s="16">
        <v>0</v>
      </c>
      <c r="AU426" s="16">
        <v>0</v>
      </c>
      <c r="AV426" s="16">
        <v>0</v>
      </c>
      <c r="AW426" s="16">
        <v>0</v>
      </c>
      <c r="AX426" s="16">
        <v>0</v>
      </c>
      <c r="AY426" s="3">
        <f t="shared" ref="AY426:AY427" si="1181">AVERAGE(AT426:AX426)</f>
        <v>0</v>
      </c>
      <c r="AZ426" s="3">
        <f>STDEV(AT426:AX426)</f>
        <v>0</v>
      </c>
      <c r="BA426" s="16">
        <v>0</v>
      </c>
      <c r="BB426" s="16">
        <v>0</v>
      </c>
      <c r="BC426" s="16">
        <v>0</v>
      </c>
      <c r="BD426" s="16">
        <v>0</v>
      </c>
      <c r="BE426" s="16">
        <v>1</v>
      </c>
      <c r="BF426" s="3">
        <f t="shared" ref="BF426:BF427" si="1182">AVERAGE(BA426:BE426)</f>
        <v>0.2</v>
      </c>
      <c r="BG426" s="3">
        <f>STDEV(BA426:BE426)</f>
        <v>0.44721359549995793</v>
      </c>
    </row>
    <row r="427" spans="1:59" x14ac:dyDescent="0.35">
      <c r="A427" s="21" t="s">
        <v>15</v>
      </c>
      <c r="B427" s="22">
        <v>2</v>
      </c>
      <c r="D427" s="16" t="s">
        <v>23</v>
      </c>
      <c r="E427" s="16" t="s">
        <v>23</v>
      </c>
      <c r="F427" s="16" t="s">
        <v>23</v>
      </c>
      <c r="G427" s="16" t="s">
        <v>23</v>
      </c>
      <c r="H427" s="16" t="s">
        <v>23</v>
      </c>
      <c r="I427" s="3" t="e">
        <f t="shared" si="1175"/>
        <v>#DIV/0!</v>
      </c>
      <c r="J427" s="3" t="e">
        <f t="shared" ref="J427:J428" si="1183">STDEV(D427:H427)</f>
        <v>#DIV/0!</v>
      </c>
      <c r="K427" s="16" t="s">
        <v>23</v>
      </c>
      <c r="L427" s="16" t="s">
        <v>23</v>
      </c>
      <c r="M427" s="16" t="s">
        <v>23</v>
      </c>
      <c r="N427" s="16" t="s">
        <v>23</v>
      </c>
      <c r="O427" s="16" t="s">
        <v>23</v>
      </c>
      <c r="P427" s="3" t="e">
        <f t="shared" si="1176"/>
        <v>#DIV/0!</v>
      </c>
      <c r="Q427" s="3" t="e">
        <f t="shared" ref="Q427:Q428" si="1184">STDEV(K427:O427)</f>
        <v>#DIV/0!</v>
      </c>
      <c r="R427" s="16">
        <v>127</v>
      </c>
      <c r="S427" s="16">
        <v>176</v>
      </c>
      <c r="T427" s="16" t="s">
        <v>23</v>
      </c>
      <c r="U427" s="16">
        <v>123</v>
      </c>
      <c r="V427" s="16">
        <v>85</v>
      </c>
      <c r="W427" s="3">
        <f t="shared" si="1177"/>
        <v>127.75</v>
      </c>
      <c r="X427" s="3">
        <f>STDEV(R427:V427)</f>
        <v>37.321798813383403</v>
      </c>
      <c r="Y427" s="16">
        <v>19</v>
      </c>
      <c r="Z427" s="16">
        <v>12</v>
      </c>
      <c r="AA427" s="16">
        <v>19</v>
      </c>
      <c r="AB427" s="16">
        <v>16</v>
      </c>
      <c r="AC427" s="16">
        <v>17</v>
      </c>
      <c r="AD427" s="3">
        <f t="shared" si="1178"/>
        <v>16.600000000000001</v>
      </c>
      <c r="AE427" s="3">
        <f t="shared" ref="AE427:AE428" si="1185">STDEV(Y427:AC427)</f>
        <v>2.8809720581775888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3">
        <f t="shared" si="1179"/>
        <v>0</v>
      </c>
      <c r="AL427" s="3">
        <f t="shared" ref="AL427:AL428" si="1186">STDEV(AF427:AJ427)</f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3">
        <f t="shared" si="1180"/>
        <v>0</v>
      </c>
      <c r="AS427" s="3">
        <f t="shared" ref="AS427:AS428" si="1187">STDEV(AM427:AQ427)</f>
        <v>0</v>
      </c>
      <c r="AT427" s="16">
        <v>0</v>
      </c>
      <c r="AU427" s="16">
        <v>0</v>
      </c>
      <c r="AV427" s="16">
        <v>0</v>
      </c>
      <c r="AW427" s="16">
        <v>0</v>
      </c>
      <c r="AX427" s="16">
        <v>0</v>
      </c>
      <c r="AY427" s="3">
        <f t="shared" si="1181"/>
        <v>0</v>
      </c>
      <c r="AZ427" s="3">
        <f t="shared" ref="AZ427:AZ428" si="1188">STDEV(AT427:AX427)</f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3">
        <f t="shared" si="1182"/>
        <v>0</v>
      </c>
      <c r="BG427" s="3">
        <f t="shared" ref="BG427:BG428" si="1189">STDEV(BA427:BE427)</f>
        <v>0</v>
      </c>
    </row>
    <row r="428" spans="1:59" x14ac:dyDescent="0.35">
      <c r="B428" s="22">
        <v>3</v>
      </c>
      <c r="D428" s="16" t="s">
        <v>23</v>
      </c>
      <c r="E428" s="16" t="s">
        <v>23</v>
      </c>
      <c r="F428" s="16" t="s">
        <v>23</v>
      </c>
      <c r="G428" s="16" t="s">
        <v>23</v>
      </c>
      <c r="H428" s="16" t="s">
        <v>23</v>
      </c>
      <c r="I428" s="3" t="e">
        <f t="shared" si="1175"/>
        <v>#DIV/0!</v>
      </c>
      <c r="J428" s="3" t="e">
        <f t="shared" si="1183"/>
        <v>#DIV/0!</v>
      </c>
      <c r="K428" s="16" t="s">
        <v>23</v>
      </c>
      <c r="L428" s="16" t="s">
        <v>23</v>
      </c>
      <c r="M428" s="16" t="s">
        <v>23</v>
      </c>
      <c r="N428" s="16" t="s">
        <v>23</v>
      </c>
      <c r="O428" s="16" t="s">
        <v>23</v>
      </c>
      <c r="P428" s="3" t="e">
        <f t="shared" si="1176"/>
        <v>#DIV/0!</v>
      </c>
      <c r="Q428" s="3" t="e">
        <f t="shared" si="1184"/>
        <v>#DIV/0!</v>
      </c>
      <c r="R428" s="16">
        <v>89</v>
      </c>
      <c r="S428" s="16">
        <v>103</v>
      </c>
      <c r="T428" s="16">
        <v>109</v>
      </c>
      <c r="U428" s="16">
        <v>109</v>
      </c>
      <c r="V428" s="16">
        <v>135</v>
      </c>
      <c r="W428" s="3">
        <f t="shared" si="1177"/>
        <v>109</v>
      </c>
      <c r="X428" s="3">
        <f t="shared" ref="X428" si="1190">STDEV(R428:V428)</f>
        <v>16.673332000533065</v>
      </c>
      <c r="Y428" s="16">
        <v>15</v>
      </c>
      <c r="Z428" s="16">
        <v>8</v>
      </c>
      <c r="AA428" s="16">
        <v>17</v>
      </c>
      <c r="AB428" s="16">
        <v>13</v>
      </c>
      <c r="AC428" s="16">
        <v>9</v>
      </c>
      <c r="AD428" s="3">
        <f>AVERAGE(Y428:AC428)</f>
        <v>12.4</v>
      </c>
      <c r="AE428" s="3">
        <f t="shared" si="1185"/>
        <v>3.8470768123342705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3">
        <f>AVERAGE(AF428:AJ428)</f>
        <v>0</v>
      </c>
      <c r="AL428" s="3">
        <f t="shared" si="1186"/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3">
        <f>AVERAGE(AM428:AQ428)</f>
        <v>0</v>
      </c>
      <c r="AS428" s="3">
        <f t="shared" si="1187"/>
        <v>0</v>
      </c>
      <c r="AT428" s="16">
        <v>0</v>
      </c>
      <c r="AU428" s="16">
        <v>0</v>
      </c>
      <c r="AV428" s="16">
        <v>0</v>
      </c>
      <c r="AW428" s="16">
        <v>0</v>
      </c>
      <c r="AX428" s="16">
        <v>0</v>
      </c>
      <c r="AY428" s="3">
        <f>AVERAGE(AT428:AX428)</f>
        <v>0</v>
      </c>
      <c r="AZ428" s="3">
        <f t="shared" si="1188"/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3">
        <f>AVERAGE(BA428:BE428)</f>
        <v>0</v>
      </c>
      <c r="BG428" s="3">
        <f t="shared" si="1189"/>
        <v>0</v>
      </c>
    </row>
    <row r="429" spans="1:59" x14ac:dyDescent="0.35">
      <c r="A429" s="24" t="s">
        <v>25</v>
      </c>
      <c r="D429" s="16"/>
      <c r="E429" s="16"/>
      <c r="F429" s="16"/>
      <c r="G429" s="16"/>
      <c r="H429" s="16"/>
      <c r="I429" s="28" t="e">
        <f>AVERAGE(I426:I428)</f>
        <v>#DIV/0!</v>
      </c>
      <c r="J429" s="28"/>
      <c r="K429" s="16"/>
      <c r="L429" s="16"/>
      <c r="M429" s="16"/>
      <c r="N429" s="16"/>
      <c r="O429" s="16"/>
      <c r="P429" s="28" t="e">
        <f>AVERAGE(P426:P428)</f>
        <v>#DIV/0!</v>
      </c>
      <c r="Q429" s="28"/>
      <c r="R429" s="16"/>
      <c r="S429" s="16"/>
      <c r="T429" s="16"/>
      <c r="U429" s="16"/>
      <c r="V429" s="16"/>
      <c r="W429" s="28">
        <f>AVERAGE(W426:W428)</f>
        <v>135.33333333333334</v>
      </c>
      <c r="X429" s="28"/>
      <c r="Y429" s="16"/>
      <c r="Z429" s="16"/>
      <c r="AA429" s="16"/>
      <c r="AB429" s="16"/>
      <c r="AC429" s="16"/>
      <c r="AD429" s="28">
        <f>AVERAGE(AD426:AD428)</f>
        <v>17.533333333333335</v>
      </c>
      <c r="AE429" s="28"/>
      <c r="AF429" s="16"/>
      <c r="AG429" s="16"/>
      <c r="AH429" s="16"/>
      <c r="AI429" s="16"/>
      <c r="AJ429" s="16"/>
      <c r="AK429" s="28">
        <f>AVERAGE(AK426:AK428)</f>
        <v>0.26666666666666666</v>
      </c>
      <c r="AL429" s="28"/>
      <c r="AM429" s="16"/>
      <c r="AN429" s="16"/>
      <c r="AO429" s="16"/>
      <c r="AP429" s="16"/>
      <c r="AQ429" s="16"/>
      <c r="AR429" s="28">
        <f>AVERAGE(AR426:AR428)</f>
        <v>0</v>
      </c>
      <c r="AS429" s="28"/>
      <c r="AT429" s="16"/>
      <c r="AU429" s="16"/>
      <c r="AV429" s="16"/>
      <c r="AW429" s="16"/>
      <c r="AX429" s="16"/>
      <c r="AY429" s="28">
        <f>AVERAGE(AY426:AY428)</f>
        <v>0</v>
      </c>
      <c r="AZ429" s="28"/>
      <c r="BA429" s="16"/>
      <c r="BB429" s="16"/>
      <c r="BC429" s="16"/>
      <c r="BD429" s="16"/>
      <c r="BE429" s="16"/>
      <c r="BF429" s="28">
        <f>AVERAGE(BF426:BF428)</f>
        <v>6.6666666666666666E-2</v>
      </c>
      <c r="BG429" s="28"/>
    </row>
    <row r="430" spans="1:59" x14ac:dyDescent="0.35">
      <c r="A430" s="24" t="s">
        <v>26</v>
      </c>
      <c r="D430" s="16"/>
      <c r="E430" s="16"/>
      <c r="F430" s="16"/>
      <c r="G430" s="16"/>
      <c r="H430" s="16"/>
      <c r="I430" s="28" t="e">
        <f>1/3*(SUM(J426:J428))</f>
        <v>#DIV/0!</v>
      </c>
      <c r="J430" s="28"/>
      <c r="K430" s="16"/>
      <c r="L430" s="16"/>
      <c r="M430" s="16"/>
      <c r="N430" s="16"/>
      <c r="O430" s="16"/>
      <c r="P430" s="28" t="e">
        <f>SUM(Q426:Q428)</f>
        <v>#DIV/0!</v>
      </c>
      <c r="Q430" s="28"/>
      <c r="R430" s="16"/>
      <c r="S430" s="16"/>
      <c r="T430" s="16"/>
      <c r="U430" s="16"/>
      <c r="V430" s="16"/>
      <c r="W430" s="28">
        <f>SUM(X426:X428)</f>
        <v>104.63355496001327</v>
      </c>
      <c r="X430" s="28"/>
      <c r="Y430" s="16"/>
      <c r="Z430" s="16"/>
      <c r="AA430" s="16"/>
      <c r="AB430" s="16"/>
      <c r="AC430" s="16"/>
      <c r="AD430" s="28">
        <f>SUM(AE426:AE428)</f>
        <v>13.784960376262797</v>
      </c>
      <c r="AE430" s="28"/>
      <c r="AF430" s="16"/>
      <c r="AG430" s="16"/>
      <c r="AH430" s="16"/>
      <c r="AI430" s="16"/>
      <c r="AJ430" s="16"/>
      <c r="AK430" s="28">
        <f>SUM(AL426:AL428)</f>
        <v>1.3038404810405297</v>
      </c>
      <c r="AL430" s="28"/>
      <c r="AM430" s="16"/>
      <c r="AN430" s="16"/>
      <c r="AO430" s="16"/>
      <c r="AP430" s="16"/>
      <c r="AQ430" s="16"/>
      <c r="AR430" s="28">
        <f>SUM(AS426:AS427)</f>
        <v>0</v>
      </c>
      <c r="AS430" s="28"/>
      <c r="AT430" s="16"/>
      <c r="AU430" s="16"/>
      <c r="AV430" s="16"/>
      <c r="AW430" s="16"/>
      <c r="AX430" s="16"/>
      <c r="AY430" s="28">
        <f>SUM(AZ426:AZ427)</f>
        <v>0</v>
      </c>
      <c r="AZ430" s="28"/>
      <c r="BA430" s="16"/>
      <c r="BB430" s="16"/>
      <c r="BC430" s="16"/>
      <c r="BD430" s="16"/>
      <c r="BE430" s="16"/>
      <c r="BF430" s="28">
        <f>SUM(BG426:BG428)</f>
        <v>0.44721359549995793</v>
      </c>
      <c r="BG430" s="28"/>
    </row>
    <row r="431" spans="1:59" x14ac:dyDescent="0.35">
      <c r="A431" s="21" t="s">
        <v>16</v>
      </c>
      <c r="B431" s="22">
        <v>1</v>
      </c>
      <c r="D431" s="16" t="s">
        <v>23</v>
      </c>
      <c r="E431" s="16" t="s">
        <v>23</v>
      </c>
      <c r="F431" s="16" t="s">
        <v>23</v>
      </c>
      <c r="G431" s="16" t="s">
        <v>23</v>
      </c>
      <c r="H431" s="16" t="s">
        <v>23</v>
      </c>
      <c r="I431" s="3" t="e">
        <f t="shared" ref="I431:I433" si="1191">AVERAGE(D431:H431)</f>
        <v>#DIV/0!</v>
      </c>
      <c r="J431" s="3" t="e">
        <f>STDEV(D431:H431)</f>
        <v>#DIV/0!</v>
      </c>
      <c r="K431" s="16" t="s">
        <v>23</v>
      </c>
      <c r="L431" s="16" t="s">
        <v>23</v>
      </c>
      <c r="M431" s="16" t="s">
        <v>23</v>
      </c>
      <c r="N431" s="16" t="s">
        <v>23</v>
      </c>
      <c r="O431" s="16" t="s">
        <v>23</v>
      </c>
      <c r="P431" s="3" t="e">
        <f t="shared" ref="P431:P433" si="1192">AVERAGE(K431:O431)</f>
        <v>#DIV/0!</v>
      </c>
      <c r="Q431" s="3" t="e">
        <f>STDEV(K431:O431)</f>
        <v>#DIV/0!</v>
      </c>
      <c r="R431" s="16">
        <v>86</v>
      </c>
      <c r="S431" s="16">
        <v>109</v>
      </c>
      <c r="T431" s="16">
        <v>101</v>
      </c>
      <c r="U431" s="16">
        <v>95</v>
      </c>
      <c r="V431" s="16">
        <v>98</v>
      </c>
      <c r="W431" s="3">
        <f t="shared" ref="W431:W433" si="1193">AVERAGE(R431:V431)</f>
        <v>97.8</v>
      </c>
      <c r="X431" s="3">
        <f>STDEV(R431:V431)</f>
        <v>8.4083292038311637</v>
      </c>
      <c r="Y431" s="16">
        <v>13</v>
      </c>
      <c r="Z431" s="16">
        <v>10</v>
      </c>
      <c r="AA431" s="16">
        <v>11</v>
      </c>
      <c r="AB431" s="16">
        <v>15</v>
      </c>
      <c r="AC431" s="16">
        <v>16</v>
      </c>
      <c r="AD431" s="3">
        <f t="shared" ref="AD431:AD433" si="1194">AVERAGE(Y431:AC431)</f>
        <v>13</v>
      </c>
      <c r="AE431" s="3">
        <f>STDEV(Y431:AC431)</f>
        <v>2.5495097567963922</v>
      </c>
      <c r="AF431" s="16">
        <v>2</v>
      </c>
      <c r="AG431" s="16">
        <v>0</v>
      </c>
      <c r="AH431" s="16">
        <v>1</v>
      </c>
      <c r="AI431" s="16">
        <v>0</v>
      </c>
      <c r="AJ431" s="16">
        <v>2</v>
      </c>
      <c r="AK431" s="3">
        <f>AVERAGE(AF431:AJ431)</f>
        <v>1</v>
      </c>
      <c r="AL431" s="3">
        <f>STDEV(AF431:AJ431)</f>
        <v>1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3">
        <f t="shared" ref="AR431:AR433" si="1195">AVERAGE(AM431:AQ431)</f>
        <v>0</v>
      </c>
      <c r="AS431" s="3">
        <f>STDEV(AM431:AQ431)</f>
        <v>0</v>
      </c>
      <c r="AT431" s="16">
        <v>0</v>
      </c>
      <c r="AU431" s="16">
        <v>0</v>
      </c>
      <c r="AV431" s="16">
        <v>0</v>
      </c>
      <c r="AW431" s="16">
        <v>0</v>
      </c>
      <c r="AX431" s="16">
        <v>0</v>
      </c>
      <c r="AY431" s="3">
        <f t="shared" ref="AY431:AY433" si="1196">AVERAGE(AT431:AX431)</f>
        <v>0</v>
      </c>
      <c r="AZ431" s="3">
        <f>STDEV(AT431:AX431)</f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3">
        <f t="shared" ref="BF431:BF433" si="1197">AVERAGE(BA431:BE431)</f>
        <v>0</v>
      </c>
      <c r="BG431" s="3">
        <f>STDEV(BA431:BE431)</f>
        <v>0</v>
      </c>
    </row>
    <row r="432" spans="1:59" x14ac:dyDescent="0.35">
      <c r="B432" s="22">
        <v>2</v>
      </c>
      <c r="D432" s="16" t="s">
        <v>23</v>
      </c>
      <c r="E432" s="16" t="s">
        <v>23</v>
      </c>
      <c r="F432" s="16" t="s">
        <v>23</v>
      </c>
      <c r="G432" s="16" t="s">
        <v>23</v>
      </c>
      <c r="H432" s="16" t="s">
        <v>23</v>
      </c>
      <c r="I432" s="3" t="e">
        <f t="shared" si="1191"/>
        <v>#DIV/0!</v>
      </c>
      <c r="J432" s="3" t="e">
        <f t="shared" ref="J432:J433" si="1198">STDEV(D432:H432)</f>
        <v>#DIV/0!</v>
      </c>
      <c r="K432" s="16" t="s">
        <v>23</v>
      </c>
      <c r="L432" s="16" t="s">
        <v>23</v>
      </c>
      <c r="M432" s="16" t="s">
        <v>23</v>
      </c>
      <c r="N432" s="16" t="s">
        <v>23</v>
      </c>
      <c r="O432" s="16" t="s">
        <v>23</v>
      </c>
      <c r="P432" s="3" t="e">
        <f t="shared" si="1192"/>
        <v>#DIV/0!</v>
      </c>
      <c r="Q432" s="3" t="e">
        <f t="shared" ref="Q432:Q433" si="1199">STDEV(K432:O432)</f>
        <v>#DIV/0!</v>
      </c>
      <c r="R432" s="16">
        <v>71</v>
      </c>
      <c r="S432" s="16">
        <v>110</v>
      </c>
      <c r="T432" s="16">
        <v>108</v>
      </c>
      <c r="U432" s="16">
        <v>114</v>
      </c>
      <c r="V432" s="16">
        <v>78</v>
      </c>
      <c r="W432" s="3">
        <f t="shared" si="1193"/>
        <v>96.2</v>
      </c>
      <c r="X432" s="3">
        <f t="shared" ref="X432:X433" si="1200">STDEV(R432:V432)</f>
        <v>20.079840636817831</v>
      </c>
      <c r="Y432" s="16">
        <v>11</v>
      </c>
      <c r="Z432" s="16">
        <v>12</v>
      </c>
      <c r="AA432" s="16">
        <v>6</v>
      </c>
      <c r="AB432" s="16">
        <v>9</v>
      </c>
      <c r="AC432" s="16">
        <v>7</v>
      </c>
      <c r="AD432" s="3">
        <f t="shared" si="1194"/>
        <v>9</v>
      </c>
      <c r="AE432" s="3">
        <f t="shared" ref="AE432:AE433" si="1201">STDEV(Y432:AC432)</f>
        <v>2.5495097567963922</v>
      </c>
      <c r="AF432" s="16">
        <v>1</v>
      </c>
      <c r="AG432" s="16">
        <v>2</v>
      </c>
      <c r="AH432" s="16">
        <v>1</v>
      </c>
      <c r="AI432" s="16">
        <v>0</v>
      </c>
      <c r="AJ432" s="16">
        <v>0</v>
      </c>
      <c r="AK432" s="3">
        <f t="shared" ref="AK432:AK433" si="1202">AVERAGE(AF432:AJ432)</f>
        <v>0.8</v>
      </c>
      <c r="AL432" s="3">
        <f t="shared" ref="AL432:AL433" si="1203">STDEV(AF432:AJ432)</f>
        <v>0.83666002653407556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3">
        <f t="shared" si="1195"/>
        <v>0</v>
      </c>
      <c r="AS432" s="3">
        <f t="shared" ref="AS432:AS433" si="1204">STDEV(AM432:AQ432)</f>
        <v>0</v>
      </c>
      <c r="AT432" s="16">
        <v>0</v>
      </c>
      <c r="AU432" s="16">
        <v>0</v>
      </c>
      <c r="AV432" s="16">
        <v>0</v>
      </c>
      <c r="AW432" s="16">
        <v>0</v>
      </c>
      <c r="AX432" s="16">
        <v>0</v>
      </c>
      <c r="AY432" s="3">
        <f t="shared" si="1196"/>
        <v>0</v>
      </c>
      <c r="AZ432" s="3">
        <f t="shared" ref="AZ432:AZ433" si="1205">STDEV(AT432:AX432)</f>
        <v>0</v>
      </c>
      <c r="BA432" s="16">
        <v>0</v>
      </c>
      <c r="BB432" s="16">
        <v>0</v>
      </c>
      <c r="BC432" s="16">
        <v>0</v>
      </c>
      <c r="BD432" s="16">
        <v>0</v>
      </c>
      <c r="BE432" s="16">
        <v>0</v>
      </c>
      <c r="BF432" s="3">
        <f t="shared" si="1197"/>
        <v>0</v>
      </c>
      <c r="BG432" s="3">
        <f t="shared" ref="BG432:BG433" si="1206">STDEV(BA432:BE432)</f>
        <v>0</v>
      </c>
    </row>
    <row r="433" spans="1:59" x14ac:dyDescent="0.35">
      <c r="B433" s="22">
        <v>3</v>
      </c>
      <c r="D433" s="16" t="s">
        <v>23</v>
      </c>
      <c r="E433" s="16" t="s">
        <v>23</v>
      </c>
      <c r="F433" s="16" t="s">
        <v>23</v>
      </c>
      <c r="G433" s="16" t="s">
        <v>23</v>
      </c>
      <c r="H433" s="16" t="s">
        <v>23</v>
      </c>
      <c r="I433" s="3" t="e">
        <f t="shared" si="1191"/>
        <v>#DIV/0!</v>
      </c>
      <c r="J433" s="3" t="e">
        <f t="shared" si="1198"/>
        <v>#DIV/0!</v>
      </c>
      <c r="K433" s="16" t="s">
        <v>23</v>
      </c>
      <c r="L433" s="16" t="s">
        <v>23</v>
      </c>
      <c r="M433" s="16" t="s">
        <v>23</v>
      </c>
      <c r="N433" s="16" t="s">
        <v>23</v>
      </c>
      <c r="O433" s="16" t="s">
        <v>23</v>
      </c>
      <c r="P433" s="3" t="e">
        <f t="shared" si="1192"/>
        <v>#DIV/0!</v>
      </c>
      <c r="Q433" s="3" t="e">
        <f t="shared" si="1199"/>
        <v>#DIV/0!</v>
      </c>
      <c r="R433" s="16">
        <v>110</v>
      </c>
      <c r="S433" s="16">
        <v>104</v>
      </c>
      <c r="T433" s="16">
        <v>104</v>
      </c>
      <c r="U433" s="16">
        <v>106</v>
      </c>
      <c r="V433" s="16">
        <v>111</v>
      </c>
      <c r="W433" s="3">
        <f t="shared" si="1193"/>
        <v>107</v>
      </c>
      <c r="X433" s="3">
        <f t="shared" si="1200"/>
        <v>3.3166247903553998</v>
      </c>
      <c r="Y433" s="16">
        <v>16</v>
      </c>
      <c r="Z433" s="16">
        <v>18</v>
      </c>
      <c r="AA433" s="16">
        <v>14</v>
      </c>
      <c r="AB433" s="16">
        <v>9</v>
      </c>
      <c r="AC433" s="16">
        <v>15</v>
      </c>
      <c r="AD433" s="3">
        <f t="shared" si="1194"/>
        <v>14.4</v>
      </c>
      <c r="AE433" s="3">
        <f t="shared" si="1201"/>
        <v>3.3615472627943239</v>
      </c>
      <c r="AF433" s="16">
        <v>2</v>
      </c>
      <c r="AG433" s="16">
        <v>2</v>
      </c>
      <c r="AH433" s="16">
        <v>1</v>
      </c>
      <c r="AI433" s="16">
        <v>1</v>
      </c>
      <c r="AJ433" s="16">
        <v>0</v>
      </c>
      <c r="AK433" s="3">
        <f t="shared" si="1202"/>
        <v>1.2</v>
      </c>
      <c r="AL433" s="3">
        <f t="shared" si="1203"/>
        <v>0.83666002653407556</v>
      </c>
      <c r="AM433" s="16">
        <v>0</v>
      </c>
      <c r="AN433" s="16">
        <v>0</v>
      </c>
      <c r="AO433" s="16">
        <v>0</v>
      </c>
      <c r="AP433" s="16">
        <v>2</v>
      </c>
      <c r="AQ433" s="16">
        <v>0</v>
      </c>
      <c r="AR433" s="3">
        <f t="shared" si="1195"/>
        <v>0.4</v>
      </c>
      <c r="AS433" s="3">
        <f t="shared" si="1204"/>
        <v>0.89442719099991586</v>
      </c>
      <c r="AT433" s="16">
        <v>0</v>
      </c>
      <c r="AU433" s="16">
        <v>0</v>
      </c>
      <c r="AV433" s="16">
        <v>0</v>
      </c>
      <c r="AW433" s="16">
        <v>0</v>
      </c>
      <c r="AX433" s="16">
        <v>0</v>
      </c>
      <c r="AY433" s="3">
        <f t="shared" si="1196"/>
        <v>0</v>
      </c>
      <c r="AZ433" s="3">
        <f t="shared" si="1205"/>
        <v>0</v>
      </c>
      <c r="BA433" s="16">
        <v>0</v>
      </c>
      <c r="BB433" s="16">
        <v>0</v>
      </c>
      <c r="BC433" s="16">
        <v>0</v>
      </c>
      <c r="BD433" s="16">
        <v>0</v>
      </c>
      <c r="BE433" s="16">
        <v>0</v>
      </c>
      <c r="BF433" s="3">
        <f t="shared" si="1197"/>
        <v>0</v>
      </c>
      <c r="BG433" s="3">
        <f t="shared" si="1206"/>
        <v>0</v>
      </c>
    </row>
    <row r="434" spans="1:59" x14ac:dyDescent="0.35">
      <c r="A434" s="24" t="s">
        <v>25</v>
      </c>
      <c r="D434" s="16"/>
      <c r="E434" s="16"/>
      <c r="F434" s="16"/>
      <c r="G434" s="16"/>
      <c r="H434" s="16"/>
      <c r="I434" s="28" t="e">
        <f>AVERAGE(I431:I433)</f>
        <v>#DIV/0!</v>
      </c>
      <c r="J434" s="28"/>
      <c r="K434" s="16"/>
      <c r="L434" s="16"/>
      <c r="M434" s="16"/>
      <c r="N434" s="16"/>
      <c r="O434" s="16"/>
      <c r="P434" s="28" t="e">
        <f>AVERAGE(P431:P433)</f>
        <v>#DIV/0!</v>
      </c>
      <c r="Q434" s="28"/>
      <c r="R434" s="16"/>
      <c r="S434" s="16"/>
      <c r="T434" s="16"/>
      <c r="U434" s="16"/>
      <c r="V434" s="16"/>
      <c r="W434" s="28">
        <f>AVERAGE(W431:W433)</f>
        <v>100.33333333333333</v>
      </c>
      <c r="X434" s="28"/>
      <c r="Y434" s="16"/>
      <c r="Z434" s="16"/>
      <c r="AA434" s="16"/>
      <c r="AB434" s="16"/>
      <c r="AC434" s="16"/>
      <c r="AD434" s="28">
        <f>AVERAGE(AD431:AD433)</f>
        <v>12.133333333333333</v>
      </c>
      <c r="AE434" s="28"/>
      <c r="AF434" s="16"/>
      <c r="AG434" s="16"/>
      <c r="AH434" s="16"/>
      <c r="AI434" s="16"/>
      <c r="AJ434" s="16"/>
      <c r="AK434" s="28">
        <f>AVERAGE(AK431:AK433)</f>
        <v>1</v>
      </c>
      <c r="AL434" s="28"/>
      <c r="AM434" s="16"/>
      <c r="AN434" s="16"/>
      <c r="AO434" s="16"/>
      <c r="AP434" s="16"/>
      <c r="AQ434" s="16"/>
      <c r="AR434" s="28">
        <f>AVERAGE(AR431:AR433)</f>
        <v>0.13333333333333333</v>
      </c>
      <c r="AS434" s="28"/>
      <c r="AT434" s="16"/>
      <c r="AU434" s="16"/>
      <c r="AV434" s="16"/>
      <c r="AW434" s="16"/>
      <c r="AX434" s="16"/>
      <c r="AY434" s="28">
        <f>AVERAGE(AY431:AY433)</f>
        <v>0</v>
      </c>
      <c r="AZ434" s="28"/>
      <c r="BA434" s="16"/>
      <c r="BB434" s="16"/>
      <c r="BC434" s="16"/>
      <c r="BD434" s="16"/>
      <c r="BE434" s="16"/>
      <c r="BF434" s="28">
        <f>AVERAGE(BF431:BF433)</f>
        <v>0</v>
      </c>
      <c r="BG434" s="28"/>
    </row>
    <row r="435" spans="1:59" x14ac:dyDescent="0.35">
      <c r="A435" s="24" t="s">
        <v>26</v>
      </c>
      <c r="D435" s="16"/>
      <c r="E435" s="16"/>
      <c r="F435" s="16"/>
      <c r="G435" s="16"/>
      <c r="H435" s="16"/>
      <c r="I435" s="28" t="e">
        <f>1/3*(SUM(J431:J433))</f>
        <v>#DIV/0!</v>
      </c>
      <c r="J435" s="28"/>
      <c r="K435" s="16"/>
      <c r="L435" s="16"/>
      <c r="M435" s="16"/>
      <c r="N435" s="16"/>
      <c r="O435" s="16"/>
      <c r="P435" s="28" t="e">
        <f>SUM(Q431:Q433)</f>
        <v>#DIV/0!</v>
      </c>
      <c r="Q435" s="28"/>
      <c r="R435" s="16"/>
      <c r="S435" s="16"/>
      <c r="T435" s="16"/>
      <c r="U435" s="16"/>
      <c r="V435" s="16"/>
      <c r="W435" s="28">
        <f>SUM(X431:X433)</f>
        <v>31.804794631004391</v>
      </c>
      <c r="X435" s="28"/>
      <c r="Y435" s="16"/>
      <c r="Z435" s="16"/>
      <c r="AA435" s="16"/>
      <c r="AB435" s="16"/>
      <c r="AC435" s="16"/>
      <c r="AD435" s="28">
        <f>SUM(AE431:AE433)</f>
        <v>8.4605667763871075</v>
      </c>
      <c r="AE435" s="28"/>
      <c r="AF435" s="16"/>
      <c r="AG435" s="16"/>
      <c r="AH435" s="16"/>
      <c r="AI435" s="16"/>
      <c r="AJ435" s="16"/>
      <c r="AK435" s="28">
        <f>SUM(AL431:AL433)</f>
        <v>2.6733200530681511</v>
      </c>
      <c r="AL435" s="28"/>
      <c r="AM435" s="16"/>
      <c r="AN435" s="16"/>
      <c r="AO435" s="16"/>
      <c r="AP435" s="16"/>
      <c r="AQ435" s="16"/>
      <c r="AR435" s="28">
        <f>SUM(AS431:AS432)</f>
        <v>0</v>
      </c>
      <c r="AS435" s="28"/>
      <c r="AT435" s="16"/>
      <c r="AU435" s="16"/>
      <c r="AV435" s="16"/>
      <c r="AW435" s="16"/>
      <c r="AX435" s="16"/>
      <c r="AY435" s="28">
        <f>SUM(AZ431:AZ432)</f>
        <v>0</v>
      </c>
      <c r="AZ435" s="28"/>
      <c r="BA435" s="16"/>
      <c r="BB435" s="16"/>
      <c r="BC435" s="16"/>
      <c r="BD435" s="16"/>
      <c r="BE435" s="16"/>
      <c r="BF435" s="28">
        <f>SUM(BG431:BG433)</f>
        <v>0</v>
      </c>
      <c r="BG435" s="28"/>
    </row>
    <row r="436" spans="1:59" x14ac:dyDescent="0.35">
      <c r="A436" s="21" t="s">
        <v>14</v>
      </c>
      <c r="B436" s="22">
        <v>1</v>
      </c>
      <c r="D436" s="16" t="s">
        <v>23</v>
      </c>
      <c r="E436" s="16" t="s">
        <v>23</v>
      </c>
      <c r="F436" s="16" t="s">
        <v>23</v>
      </c>
      <c r="G436" s="16" t="s">
        <v>23</v>
      </c>
      <c r="H436" s="16" t="s">
        <v>23</v>
      </c>
      <c r="I436" s="3" t="e">
        <f t="shared" ref="I436:I438" si="1207">AVERAGE(D436:H436)</f>
        <v>#DIV/0!</v>
      </c>
      <c r="J436" s="3" t="e">
        <f>STDEV(D436:H436)</f>
        <v>#DIV/0!</v>
      </c>
      <c r="K436" s="16" t="s">
        <v>23</v>
      </c>
      <c r="L436" s="16" t="s">
        <v>23</v>
      </c>
      <c r="M436" s="16" t="s">
        <v>23</v>
      </c>
      <c r="N436" s="16" t="s">
        <v>23</v>
      </c>
      <c r="O436" s="16" t="s">
        <v>23</v>
      </c>
      <c r="P436" s="3" t="e">
        <f t="shared" ref="P436:P438" si="1208">AVERAGE(K436:O436)</f>
        <v>#DIV/0!</v>
      </c>
      <c r="Q436" s="3" t="e">
        <f>STDEV(K436:O436)</f>
        <v>#DIV/0!</v>
      </c>
      <c r="R436" s="16">
        <v>127</v>
      </c>
      <c r="S436" s="16">
        <v>120</v>
      </c>
      <c r="T436" s="16">
        <v>116</v>
      </c>
      <c r="U436" s="16">
        <v>127</v>
      </c>
      <c r="V436" s="16">
        <v>125</v>
      </c>
      <c r="W436" s="3">
        <f t="shared" ref="W436:W438" si="1209">AVERAGE(R436:V436)</f>
        <v>123</v>
      </c>
      <c r="X436" s="3">
        <f>STDEV(R436:V436)</f>
        <v>4.8476798574163293</v>
      </c>
      <c r="Y436" s="16">
        <v>23</v>
      </c>
      <c r="Z436" s="16">
        <v>15</v>
      </c>
      <c r="AA436" s="16">
        <v>13</v>
      </c>
      <c r="AB436" s="16">
        <v>13</v>
      </c>
      <c r="AC436" s="16">
        <v>15</v>
      </c>
      <c r="AD436" s="3">
        <f t="shared" ref="AD436:AD438" si="1210">AVERAGE(Y436:AC436)</f>
        <v>15.8</v>
      </c>
      <c r="AE436" s="3">
        <f>STDEV(Y436:AC436)</f>
        <v>4.147288270665543</v>
      </c>
      <c r="AF436" s="16">
        <v>1</v>
      </c>
      <c r="AG436" s="16">
        <v>0</v>
      </c>
      <c r="AH436" s="16">
        <v>0</v>
      </c>
      <c r="AI436" s="16">
        <v>0</v>
      </c>
      <c r="AJ436" s="16">
        <v>0</v>
      </c>
      <c r="AK436" s="3">
        <f>AVERAGE(AF436:AJ436)</f>
        <v>0.2</v>
      </c>
      <c r="AL436" s="3">
        <f>STDEV(AF436:AJ436)</f>
        <v>0.44721359549995793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3">
        <f t="shared" ref="AR436:AR438" si="1211">AVERAGE(AM436:AQ436)</f>
        <v>0</v>
      </c>
      <c r="AS436" s="3">
        <f>STDEV(AM436:AQ436)</f>
        <v>0</v>
      </c>
      <c r="AT436" s="16">
        <v>0</v>
      </c>
      <c r="AU436" s="16">
        <v>0</v>
      </c>
      <c r="AV436" s="16">
        <v>0</v>
      </c>
      <c r="AW436" s="16">
        <v>0</v>
      </c>
      <c r="AX436" s="16">
        <v>0</v>
      </c>
      <c r="AY436" s="3">
        <f t="shared" ref="AY436:AY438" si="1212">AVERAGE(AT436:AX436)</f>
        <v>0</v>
      </c>
      <c r="AZ436" s="3">
        <f>STDEV(AT436:AX436)</f>
        <v>0</v>
      </c>
      <c r="BA436" s="16">
        <v>0</v>
      </c>
      <c r="BB436" s="16">
        <v>0</v>
      </c>
      <c r="BC436" s="16">
        <v>0</v>
      </c>
      <c r="BD436" s="16">
        <v>0</v>
      </c>
      <c r="BE436" s="16">
        <v>0</v>
      </c>
      <c r="BF436" s="3">
        <f t="shared" ref="BF436:BF438" si="1213">AVERAGE(BA436:BE436)</f>
        <v>0</v>
      </c>
      <c r="BG436" s="3">
        <f>STDEV(BA436:BE436)</f>
        <v>0</v>
      </c>
    </row>
    <row r="437" spans="1:59" x14ac:dyDescent="0.35">
      <c r="A437" s="21" t="s">
        <v>15</v>
      </c>
      <c r="B437" s="22">
        <v>2</v>
      </c>
      <c r="D437" s="16" t="s">
        <v>23</v>
      </c>
      <c r="E437" s="16" t="s">
        <v>23</v>
      </c>
      <c r="F437" s="16" t="s">
        <v>23</v>
      </c>
      <c r="G437" s="16" t="s">
        <v>23</v>
      </c>
      <c r="H437" s="16" t="s">
        <v>23</v>
      </c>
      <c r="I437" s="3" t="e">
        <f t="shared" si="1207"/>
        <v>#DIV/0!</v>
      </c>
      <c r="J437" s="3" t="e">
        <f t="shared" ref="J437:J438" si="1214">STDEV(D437:H437)</f>
        <v>#DIV/0!</v>
      </c>
      <c r="K437" s="16" t="s">
        <v>23</v>
      </c>
      <c r="L437" s="16" t="s">
        <v>23</v>
      </c>
      <c r="M437" s="16" t="s">
        <v>23</v>
      </c>
      <c r="N437" s="16" t="s">
        <v>23</v>
      </c>
      <c r="O437" s="16" t="s">
        <v>23</v>
      </c>
      <c r="P437" s="3" t="e">
        <f t="shared" si="1208"/>
        <v>#DIV/0!</v>
      </c>
      <c r="Q437" s="3" t="e">
        <f t="shared" ref="Q437:Q438" si="1215">STDEV(K437:O437)</f>
        <v>#DIV/0!</v>
      </c>
      <c r="R437" s="16" t="s">
        <v>23</v>
      </c>
      <c r="S437" s="16" t="s">
        <v>23</v>
      </c>
      <c r="T437" s="16" t="s">
        <v>23</v>
      </c>
      <c r="U437" s="16" t="s">
        <v>23</v>
      </c>
      <c r="V437" s="16" t="s">
        <v>23</v>
      </c>
      <c r="W437" s="3" t="e">
        <f t="shared" si="1209"/>
        <v>#DIV/0!</v>
      </c>
      <c r="X437" s="3" t="e">
        <f t="shared" ref="X437:X438" si="1216">STDEV(R437:V437)</f>
        <v>#DIV/0!</v>
      </c>
      <c r="Y437" s="16">
        <v>25</v>
      </c>
      <c r="Z437" s="16">
        <v>33</v>
      </c>
      <c r="AA437" s="16">
        <v>28</v>
      </c>
      <c r="AB437" s="16">
        <v>27</v>
      </c>
      <c r="AC437" s="16">
        <v>33</v>
      </c>
      <c r="AD437" s="3">
        <f t="shared" si="1210"/>
        <v>29.2</v>
      </c>
      <c r="AE437" s="3">
        <f t="shared" ref="AE437:AE438" si="1217">STDEV(Y437:AC437)</f>
        <v>3.6331804249169961</v>
      </c>
      <c r="AF437" s="16">
        <v>5</v>
      </c>
      <c r="AG437" s="16">
        <v>2</v>
      </c>
      <c r="AH437" s="16">
        <v>1</v>
      </c>
      <c r="AI437" s="16">
        <v>1</v>
      </c>
      <c r="AJ437" s="16">
        <v>2</v>
      </c>
      <c r="AK437" s="3">
        <f t="shared" ref="AK437:AK438" si="1218">AVERAGE(AF437:AJ437)</f>
        <v>2.2000000000000002</v>
      </c>
      <c r="AL437" s="3">
        <f t="shared" ref="AL437:AL438" si="1219">STDEV(AF437:AJ437)</f>
        <v>1.6431676725154984</v>
      </c>
      <c r="AM437" s="16">
        <v>0</v>
      </c>
      <c r="AN437" s="16">
        <v>0</v>
      </c>
      <c r="AO437" s="16">
        <v>0</v>
      </c>
      <c r="AP437" s="16">
        <v>1</v>
      </c>
      <c r="AQ437" s="16">
        <v>1</v>
      </c>
      <c r="AR437" s="3">
        <f t="shared" si="1211"/>
        <v>0.4</v>
      </c>
      <c r="AS437" s="3">
        <f t="shared" ref="AS437:AS438" si="1220">STDEV(AM437:AQ437)</f>
        <v>0.54772255750516607</v>
      </c>
      <c r="AT437" s="16">
        <v>0</v>
      </c>
      <c r="AU437" s="16">
        <v>0</v>
      </c>
      <c r="AV437" s="16">
        <v>0</v>
      </c>
      <c r="AW437" s="16">
        <v>0</v>
      </c>
      <c r="AX437" s="16">
        <v>0</v>
      </c>
      <c r="AY437" s="3">
        <f t="shared" si="1212"/>
        <v>0</v>
      </c>
      <c r="AZ437" s="3">
        <f t="shared" ref="AZ437:AZ438" si="1221">STDEV(AT437:AX437)</f>
        <v>0</v>
      </c>
      <c r="BA437" s="16">
        <v>0</v>
      </c>
      <c r="BB437" s="16">
        <v>0</v>
      </c>
      <c r="BC437" s="16">
        <v>0</v>
      </c>
      <c r="BD437" s="16">
        <v>0</v>
      </c>
      <c r="BE437" s="16">
        <v>0</v>
      </c>
      <c r="BF437" s="3">
        <f t="shared" si="1213"/>
        <v>0</v>
      </c>
      <c r="BG437" s="3">
        <f t="shared" ref="BG437:BG438" si="1222">STDEV(BA437:BE437)</f>
        <v>0</v>
      </c>
    </row>
    <row r="438" spans="1:59" x14ac:dyDescent="0.35">
      <c r="B438" s="22">
        <v>3</v>
      </c>
      <c r="D438" s="16" t="s">
        <v>23</v>
      </c>
      <c r="E438" s="16" t="s">
        <v>23</v>
      </c>
      <c r="F438" s="16" t="s">
        <v>23</v>
      </c>
      <c r="G438" s="16" t="s">
        <v>23</v>
      </c>
      <c r="H438" s="16" t="s">
        <v>23</v>
      </c>
      <c r="I438" s="3" t="e">
        <f t="shared" si="1207"/>
        <v>#DIV/0!</v>
      </c>
      <c r="J438" s="3" t="e">
        <f t="shared" si="1214"/>
        <v>#DIV/0!</v>
      </c>
      <c r="K438" s="16" t="s">
        <v>23</v>
      </c>
      <c r="L438" s="16" t="s">
        <v>23</v>
      </c>
      <c r="M438" s="16" t="s">
        <v>23</v>
      </c>
      <c r="N438" s="16" t="s">
        <v>23</v>
      </c>
      <c r="O438" s="16" t="s">
        <v>23</v>
      </c>
      <c r="P438" s="3" t="e">
        <f t="shared" si="1208"/>
        <v>#DIV/0!</v>
      </c>
      <c r="Q438" s="3" t="e">
        <f t="shared" si="1215"/>
        <v>#DIV/0!</v>
      </c>
      <c r="R438" s="16" t="s">
        <v>23</v>
      </c>
      <c r="S438" s="16" t="s">
        <v>23</v>
      </c>
      <c r="T438" s="16" t="s">
        <v>23</v>
      </c>
      <c r="U438" s="16" t="s">
        <v>23</v>
      </c>
      <c r="V438" s="16" t="s">
        <v>23</v>
      </c>
      <c r="W438" s="3" t="e">
        <f t="shared" si="1209"/>
        <v>#DIV/0!</v>
      </c>
      <c r="X438" s="3" t="e">
        <f t="shared" si="1216"/>
        <v>#DIV/0!</v>
      </c>
      <c r="Y438" s="16">
        <v>28</v>
      </c>
      <c r="Z438" s="16">
        <v>33</v>
      </c>
      <c r="AA438" s="16">
        <v>38</v>
      </c>
      <c r="AB438" s="16">
        <v>45</v>
      </c>
      <c r="AC438" s="16">
        <v>33</v>
      </c>
      <c r="AD438" s="3">
        <f t="shared" si="1210"/>
        <v>35.4</v>
      </c>
      <c r="AE438" s="3">
        <f t="shared" si="1217"/>
        <v>6.4265076052238479</v>
      </c>
      <c r="AF438" s="16">
        <v>5</v>
      </c>
      <c r="AG438" s="16">
        <v>2</v>
      </c>
      <c r="AH438" s="16">
        <v>3</v>
      </c>
      <c r="AI438" s="16">
        <v>0</v>
      </c>
      <c r="AJ438" s="16">
        <v>4</v>
      </c>
      <c r="AK438" s="3">
        <f t="shared" si="1218"/>
        <v>2.8</v>
      </c>
      <c r="AL438" s="3">
        <f t="shared" si="1219"/>
        <v>1.9235384061671343</v>
      </c>
      <c r="AM438" s="16">
        <v>0</v>
      </c>
      <c r="AN438" s="16">
        <v>0</v>
      </c>
      <c r="AO438" s="16">
        <v>0</v>
      </c>
      <c r="AP438" s="16">
        <v>1</v>
      </c>
      <c r="AQ438" s="16">
        <v>0</v>
      </c>
      <c r="AR438" s="3">
        <f t="shared" si="1211"/>
        <v>0.2</v>
      </c>
      <c r="AS438" s="3">
        <f t="shared" si="1220"/>
        <v>0.44721359549995793</v>
      </c>
      <c r="AT438" s="16">
        <v>0</v>
      </c>
      <c r="AU438" s="16">
        <v>0</v>
      </c>
      <c r="AV438" s="16">
        <v>0</v>
      </c>
      <c r="AW438" s="16">
        <v>0</v>
      </c>
      <c r="AX438" s="16">
        <v>0</v>
      </c>
      <c r="AY438" s="3">
        <f t="shared" si="1212"/>
        <v>0</v>
      </c>
      <c r="AZ438" s="3">
        <f t="shared" si="1221"/>
        <v>0</v>
      </c>
      <c r="BA438" s="16">
        <v>0</v>
      </c>
      <c r="BB438" s="16">
        <v>0</v>
      </c>
      <c r="BC438" s="16">
        <v>0</v>
      </c>
      <c r="BD438" s="16">
        <v>0</v>
      </c>
      <c r="BE438" s="16">
        <v>0</v>
      </c>
      <c r="BF438" s="3">
        <f t="shared" si="1213"/>
        <v>0</v>
      </c>
      <c r="BG438" s="3">
        <f t="shared" si="1222"/>
        <v>0</v>
      </c>
    </row>
    <row r="439" spans="1:59" x14ac:dyDescent="0.35">
      <c r="A439" s="24" t="s">
        <v>25</v>
      </c>
      <c r="D439" s="16"/>
      <c r="E439" s="16"/>
      <c r="F439" s="16"/>
      <c r="G439" s="16"/>
      <c r="H439" s="16"/>
      <c r="I439" s="28" t="e">
        <f>AVERAGE(I436:I438)</f>
        <v>#DIV/0!</v>
      </c>
      <c r="J439" s="28"/>
      <c r="K439" s="16"/>
      <c r="L439" s="16"/>
      <c r="M439" s="16"/>
      <c r="N439" s="16"/>
      <c r="O439" s="16"/>
      <c r="P439" s="28" t="e">
        <f>AVERAGE(P436:P438)</f>
        <v>#DIV/0!</v>
      </c>
      <c r="Q439" s="28"/>
      <c r="R439" s="16"/>
      <c r="S439" s="16"/>
      <c r="T439" s="16"/>
      <c r="U439" s="16"/>
      <c r="V439" s="16"/>
      <c r="W439" s="28">
        <f>AVERAGE(W436)</f>
        <v>123</v>
      </c>
      <c r="X439" s="28"/>
      <c r="Y439" s="16"/>
      <c r="Z439" s="16"/>
      <c r="AA439" s="16"/>
      <c r="AB439" s="16"/>
      <c r="AC439" s="16"/>
      <c r="AD439" s="28">
        <f>AVERAGE(AD436)</f>
        <v>15.8</v>
      </c>
      <c r="AE439" s="28"/>
      <c r="AF439" s="16"/>
      <c r="AG439" s="16"/>
      <c r="AH439" s="16"/>
      <c r="AI439" s="16"/>
      <c r="AJ439" s="16"/>
      <c r="AK439" s="28">
        <f>AVERAGE(AK436:AK438)</f>
        <v>1.7333333333333334</v>
      </c>
      <c r="AL439" s="28"/>
      <c r="AM439" s="16"/>
      <c r="AN439" s="16"/>
      <c r="AO439" s="16"/>
      <c r="AP439" s="16"/>
      <c r="AQ439" s="16"/>
      <c r="AR439" s="28">
        <f>AVERAGE(AR436:AR438)</f>
        <v>0.20000000000000004</v>
      </c>
      <c r="AS439" s="28"/>
      <c r="AT439" s="16"/>
      <c r="AU439" s="16"/>
      <c r="AV439" s="16"/>
      <c r="AW439" s="16"/>
      <c r="AX439" s="16"/>
      <c r="AY439" s="28">
        <f>AVERAGE(AY436:AY438)</f>
        <v>0</v>
      </c>
      <c r="AZ439" s="28"/>
      <c r="BA439" s="16"/>
      <c r="BB439" s="16"/>
      <c r="BC439" s="16"/>
      <c r="BD439" s="16"/>
      <c r="BE439" s="16"/>
      <c r="BF439" s="28">
        <f>AVERAGE(BF436:BF438)</f>
        <v>0</v>
      </c>
      <c r="BG439" s="28"/>
    </row>
    <row r="440" spans="1:59" x14ac:dyDescent="0.35">
      <c r="A440" s="24" t="s">
        <v>26</v>
      </c>
      <c r="D440" s="16"/>
      <c r="E440" s="16"/>
      <c r="F440" s="16"/>
      <c r="G440" s="16"/>
      <c r="H440" s="16"/>
      <c r="I440" s="28" t="e">
        <f>1/3*(SUM(J436:J438))</f>
        <v>#DIV/0!</v>
      </c>
      <c r="J440" s="28"/>
      <c r="K440" s="16"/>
      <c r="L440" s="16"/>
      <c r="M440" s="16"/>
      <c r="N440" s="16"/>
      <c r="O440" s="16"/>
      <c r="P440" s="28" t="e">
        <f>SUM(Q436:Q438)</f>
        <v>#DIV/0!</v>
      </c>
      <c r="Q440" s="28"/>
      <c r="R440" s="16"/>
      <c r="S440" s="16"/>
      <c r="T440" s="16"/>
      <c r="U440" s="16"/>
      <c r="V440" s="16"/>
      <c r="W440" s="28">
        <f>SUM(X436)</f>
        <v>4.8476798574163293</v>
      </c>
      <c r="X440" s="28"/>
      <c r="Y440" s="16"/>
      <c r="Z440" s="16"/>
      <c r="AA440" s="16"/>
      <c r="AB440" s="16"/>
      <c r="AC440" s="16"/>
      <c r="AD440" s="28">
        <f>SUM(AE436:AE438)</f>
        <v>14.206976300806387</v>
      </c>
      <c r="AE440" s="28"/>
      <c r="AF440" s="16"/>
      <c r="AG440" s="16"/>
      <c r="AH440" s="16"/>
      <c r="AI440" s="16"/>
      <c r="AJ440" s="16"/>
      <c r="AK440" s="28">
        <f>SUM(AL436:AL438)</f>
        <v>4.0139196741825902</v>
      </c>
      <c r="AL440" s="28"/>
      <c r="AM440" s="16"/>
      <c r="AN440" s="16"/>
      <c r="AO440" s="16"/>
      <c r="AP440" s="16"/>
      <c r="AQ440" s="16"/>
      <c r="AR440" s="28">
        <f>SUM(AS436:AS437)</f>
        <v>0.54772255750516607</v>
      </c>
      <c r="AS440" s="28"/>
      <c r="AT440" s="16"/>
      <c r="AU440" s="16"/>
      <c r="AV440" s="16"/>
      <c r="AW440" s="16"/>
      <c r="AX440" s="16"/>
      <c r="AY440" s="28">
        <f>SUM(AZ436:AZ437)</f>
        <v>0</v>
      </c>
      <c r="AZ440" s="28"/>
      <c r="BA440" s="16"/>
      <c r="BB440" s="16"/>
      <c r="BC440" s="16"/>
      <c r="BD440" s="16"/>
      <c r="BE440" s="16"/>
      <c r="BF440" s="28">
        <f>SUM(BG436:BG438)</f>
        <v>0</v>
      </c>
      <c r="BG440" s="28"/>
    </row>
    <row r="441" spans="1:59" x14ac:dyDescent="0.35">
      <c r="A441" s="21" t="s">
        <v>16</v>
      </c>
      <c r="B441" s="22">
        <v>1</v>
      </c>
      <c r="D441" s="16" t="s">
        <v>23</v>
      </c>
      <c r="E441" s="16" t="s">
        <v>23</v>
      </c>
      <c r="F441" s="16" t="s">
        <v>23</v>
      </c>
      <c r="G441" s="16" t="s">
        <v>23</v>
      </c>
      <c r="H441" s="16" t="s">
        <v>23</v>
      </c>
      <c r="I441" s="3" t="e">
        <f t="shared" ref="I441:I443" si="1223">AVERAGE(D441:H441)</f>
        <v>#DIV/0!</v>
      </c>
      <c r="J441" s="3" t="e">
        <f>STDEV(D441:H441)</f>
        <v>#DIV/0!</v>
      </c>
      <c r="K441" s="16" t="s">
        <v>23</v>
      </c>
      <c r="L441" s="16" t="s">
        <v>23</v>
      </c>
      <c r="M441" s="16" t="s">
        <v>23</v>
      </c>
      <c r="N441" s="16" t="s">
        <v>23</v>
      </c>
      <c r="O441" s="16" t="s">
        <v>23</v>
      </c>
      <c r="P441" s="3" t="e">
        <f t="shared" ref="P441:P443" si="1224">AVERAGE(K441:O441)</f>
        <v>#DIV/0!</v>
      </c>
      <c r="Q441" s="3" t="e">
        <f>STDEV(K441:O441)</f>
        <v>#DIV/0!</v>
      </c>
      <c r="R441" s="16" t="s">
        <v>23</v>
      </c>
      <c r="S441" s="16" t="s">
        <v>23</v>
      </c>
      <c r="T441" s="16" t="s">
        <v>23</v>
      </c>
      <c r="U441" s="16" t="s">
        <v>23</v>
      </c>
      <c r="V441" s="16" t="s">
        <v>23</v>
      </c>
      <c r="W441" s="3" t="e">
        <f t="shared" ref="W441:W443" si="1225">AVERAGE(R441:V441)</f>
        <v>#DIV/0!</v>
      </c>
      <c r="X441" s="3" t="e">
        <f>STDEV(R441:V441)</f>
        <v>#DIV/0!</v>
      </c>
      <c r="Y441" s="16">
        <v>30</v>
      </c>
      <c r="Z441" s="16">
        <v>52</v>
      </c>
      <c r="AA441" s="16">
        <v>35</v>
      </c>
      <c r="AB441" s="16">
        <v>41</v>
      </c>
      <c r="AC441" s="16">
        <v>44</v>
      </c>
      <c r="AD441" s="3">
        <f t="shared" ref="AD441:AD443" si="1226">AVERAGE(Y441:AC441)</f>
        <v>40.4</v>
      </c>
      <c r="AE441" s="3">
        <f>STDEV(Y441:AC441)</f>
        <v>8.443932733033817</v>
      </c>
      <c r="AF441" s="16">
        <v>7</v>
      </c>
      <c r="AG441" s="16">
        <v>4</v>
      </c>
      <c r="AH441" s="16">
        <v>5</v>
      </c>
      <c r="AI441" s="16">
        <v>6</v>
      </c>
      <c r="AJ441" s="16">
        <v>3</v>
      </c>
      <c r="AK441" s="3">
        <f t="shared" ref="AK441:AK443" si="1227">AVERAGE(AF441:AJ441)</f>
        <v>5</v>
      </c>
      <c r="AL441" s="3">
        <f>STDEV(AF441:AJ441)</f>
        <v>1.5811388300841898</v>
      </c>
      <c r="AM441" s="16">
        <v>0</v>
      </c>
      <c r="AN441" s="16">
        <v>0</v>
      </c>
      <c r="AO441" s="16">
        <v>0</v>
      </c>
      <c r="AP441" s="16">
        <v>2</v>
      </c>
      <c r="AQ441" s="16">
        <v>0</v>
      </c>
      <c r="AR441" s="3">
        <f t="shared" ref="AR441:AR443" si="1228">AVERAGE(AM441:AQ441)</f>
        <v>0.4</v>
      </c>
      <c r="AS441" s="3">
        <f>STDEV(AM441:AQ441)</f>
        <v>0.89442719099991586</v>
      </c>
      <c r="AT441" s="16">
        <v>0</v>
      </c>
      <c r="AU441" s="16">
        <v>0</v>
      </c>
      <c r="AV441" s="16">
        <v>0</v>
      </c>
      <c r="AW441" s="16">
        <v>0</v>
      </c>
      <c r="AX441" s="16">
        <v>0</v>
      </c>
      <c r="AY441" s="3">
        <f t="shared" ref="AY441:AY443" si="1229">AVERAGE(AT441:AX441)</f>
        <v>0</v>
      </c>
      <c r="AZ441" s="3">
        <f>STDEV(AT441:AX441)</f>
        <v>0</v>
      </c>
      <c r="BA441" s="16">
        <v>0</v>
      </c>
      <c r="BB441" s="16">
        <v>0</v>
      </c>
      <c r="BC441" s="16">
        <v>0</v>
      </c>
      <c r="BD441" s="16">
        <v>0</v>
      </c>
      <c r="BE441" s="16">
        <v>0</v>
      </c>
      <c r="BF441" s="3">
        <f t="shared" ref="BF441:BF443" si="1230">AVERAGE(BA441:BE441)</f>
        <v>0</v>
      </c>
      <c r="BG441" s="3">
        <f>STDEV(BA441:BE441)</f>
        <v>0</v>
      </c>
    </row>
    <row r="442" spans="1:59" x14ac:dyDescent="0.35">
      <c r="B442" s="22">
        <v>2</v>
      </c>
      <c r="D442" s="16" t="s">
        <v>23</v>
      </c>
      <c r="E442" s="16" t="s">
        <v>23</v>
      </c>
      <c r="F442" s="16" t="s">
        <v>23</v>
      </c>
      <c r="G442" s="16" t="s">
        <v>23</v>
      </c>
      <c r="H442" s="16" t="s">
        <v>23</v>
      </c>
      <c r="I442" s="3" t="e">
        <f t="shared" si="1223"/>
        <v>#DIV/0!</v>
      </c>
      <c r="J442" s="3" t="e">
        <f t="shared" ref="J442:J443" si="1231">STDEV(D442:H442)</f>
        <v>#DIV/0!</v>
      </c>
      <c r="K442" s="16" t="s">
        <v>23</v>
      </c>
      <c r="L442" s="16" t="s">
        <v>23</v>
      </c>
      <c r="M442" s="16" t="s">
        <v>23</v>
      </c>
      <c r="N442" s="16" t="s">
        <v>23</v>
      </c>
      <c r="O442" s="16" t="s">
        <v>23</v>
      </c>
      <c r="P442" s="3" t="e">
        <f t="shared" si="1224"/>
        <v>#DIV/0!</v>
      </c>
      <c r="Q442" s="3" t="e">
        <f t="shared" ref="Q442:Q443" si="1232">STDEV(K442:O442)</f>
        <v>#DIV/0!</v>
      </c>
      <c r="R442" s="16">
        <v>93</v>
      </c>
      <c r="S442" s="16">
        <v>104</v>
      </c>
      <c r="T442" s="16">
        <v>108</v>
      </c>
      <c r="U442" s="16">
        <v>141</v>
      </c>
      <c r="V442" s="16">
        <v>101</v>
      </c>
      <c r="W442" s="3">
        <f t="shared" si="1225"/>
        <v>109.4</v>
      </c>
      <c r="X442" s="3">
        <f t="shared" ref="X442:X443" si="1233">STDEV(R442:V442)</f>
        <v>18.501351301999517</v>
      </c>
      <c r="Y442" s="16">
        <v>22</v>
      </c>
      <c r="Z442" s="16">
        <v>8</v>
      </c>
      <c r="AA442" s="16">
        <v>19</v>
      </c>
      <c r="AB442" s="16">
        <v>23</v>
      </c>
      <c r="AC442" s="16">
        <v>19</v>
      </c>
      <c r="AD442" s="3">
        <f t="shared" si="1226"/>
        <v>18.2</v>
      </c>
      <c r="AE442" s="3">
        <f t="shared" ref="AE442:AE443" si="1234">STDEV(Y442:AC442)</f>
        <v>5.9749476985158614</v>
      </c>
      <c r="AF442" s="16">
        <v>2</v>
      </c>
      <c r="AG442" s="16">
        <v>0</v>
      </c>
      <c r="AH442" s="16">
        <v>1</v>
      </c>
      <c r="AI442" s="16">
        <v>0</v>
      </c>
      <c r="AJ442" s="16">
        <v>0</v>
      </c>
      <c r="AK442" s="3">
        <f t="shared" si="1227"/>
        <v>0.6</v>
      </c>
      <c r="AL442" s="3">
        <f t="shared" ref="AL442:AL443" si="1235">STDEV(AF442:AJ442)</f>
        <v>0.89442719099991586</v>
      </c>
      <c r="AM442" s="16">
        <v>0</v>
      </c>
      <c r="AN442" s="16">
        <v>0</v>
      </c>
      <c r="AO442" s="16">
        <v>1</v>
      </c>
      <c r="AP442" s="16">
        <v>0</v>
      </c>
      <c r="AQ442" s="16">
        <v>1</v>
      </c>
      <c r="AR442" s="3">
        <f t="shared" si="1228"/>
        <v>0.4</v>
      </c>
      <c r="AS442" s="3">
        <f t="shared" ref="AS442:AS443" si="1236">STDEV(AM442:AQ442)</f>
        <v>0.54772255750516607</v>
      </c>
      <c r="AT442" s="16">
        <v>0</v>
      </c>
      <c r="AU442" s="16">
        <v>0</v>
      </c>
      <c r="AV442" s="16">
        <v>0</v>
      </c>
      <c r="AW442" s="16">
        <v>0</v>
      </c>
      <c r="AX442" s="16">
        <v>0</v>
      </c>
      <c r="AY442" s="3">
        <f t="shared" si="1229"/>
        <v>0</v>
      </c>
      <c r="AZ442" s="3">
        <f t="shared" ref="AZ442:AZ443" si="1237">STDEV(AT442:AX442)</f>
        <v>0</v>
      </c>
      <c r="BA442" s="16">
        <v>0</v>
      </c>
      <c r="BB442" s="16">
        <v>0</v>
      </c>
      <c r="BC442" s="16">
        <v>0</v>
      </c>
      <c r="BD442" s="16">
        <v>0</v>
      </c>
      <c r="BE442" s="16">
        <v>0</v>
      </c>
      <c r="BF442" s="3">
        <f t="shared" si="1230"/>
        <v>0</v>
      </c>
      <c r="BG442" s="3">
        <f t="shared" ref="BG442:BG443" si="1238">STDEV(BA442:BE442)</f>
        <v>0</v>
      </c>
    </row>
    <row r="443" spans="1:59" x14ac:dyDescent="0.35">
      <c r="B443" s="22">
        <v>3</v>
      </c>
      <c r="D443" s="16" t="s">
        <v>23</v>
      </c>
      <c r="E443" s="16" t="s">
        <v>23</v>
      </c>
      <c r="F443" s="16" t="s">
        <v>23</v>
      </c>
      <c r="G443" s="16" t="s">
        <v>23</v>
      </c>
      <c r="H443" s="16" t="s">
        <v>23</v>
      </c>
      <c r="I443" s="3" t="e">
        <f t="shared" si="1223"/>
        <v>#DIV/0!</v>
      </c>
      <c r="J443" s="3" t="e">
        <f t="shared" si="1231"/>
        <v>#DIV/0!</v>
      </c>
      <c r="K443" s="16" t="s">
        <v>23</v>
      </c>
      <c r="L443" s="16" t="s">
        <v>23</v>
      </c>
      <c r="M443" s="16" t="s">
        <v>23</v>
      </c>
      <c r="N443" s="16" t="s">
        <v>23</v>
      </c>
      <c r="O443" s="16" t="s">
        <v>23</v>
      </c>
      <c r="P443" s="3" t="e">
        <f t="shared" si="1224"/>
        <v>#DIV/0!</v>
      </c>
      <c r="Q443" s="3" t="e">
        <f t="shared" si="1232"/>
        <v>#DIV/0!</v>
      </c>
      <c r="R443" s="16" t="s">
        <v>23</v>
      </c>
      <c r="S443" s="16" t="s">
        <v>23</v>
      </c>
      <c r="T443" s="16" t="s">
        <v>23</v>
      </c>
      <c r="U443" s="16" t="s">
        <v>23</v>
      </c>
      <c r="V443" s="16" t="s">
        <v>23</v>
      </c>
      <c r="W443" s="3" t="e">
        <f t="shared" si="1225"/>
        <v>#DIV/0!</v>
      </c>
      <c r="X443" s="3" t="e">
        <f t="shared" si="1233"/>
        <v>#DIV/0!</v>
      </c>
      <c r="Y443" s="16">
        <v>56</v>
      </c>
      <c r="Z443" s="16">
        <v>59</v>
      </c>
      <c r="AA443" s="16">
        <v>57</v>
      </c>
      <c r="AB443" s="16">
        <v>45</v>
      </c>
      <c r="AC443" s="16">
        <v>45</v>
      </c>
      <c r="AD443" s="3">
        <f t="shared" si="1226"/>
        <v>52.4</v>
      </c>
      <c r="AE443" s="3">
        <f t="shared" si="1234"/>
        <v>6.8410525505948412</v>
      </c>
      <c r="AF443" s="16">
        <v>4</v>
      </c>
      <c r="AG443" s="16">
        <v>7</v>
      </c>
      <c r="AH443" s="16">
        <v>11</v>
      </c>
      <c r="AI443" s="16">
        <v>6</v>
      </c>
      <c r="AJ443" s="16">
        <v>8</v>
      </c>
      <c r="AK443" s="3">
        <f t="shared" si="1227"/>
        <v>7.2</v>
      </c>
      <c r="AL443" s="3">
        <f t="shared" si="1235"/>
        <v>2.5884358211089573</v>
      </c>
      <c r="AM443" s="16">
        <v>0</v>
      </c>
      <c r="AN443" s="16">
        <v>0</v>
      </c>
      <c r="AO443" s="16">
        <v>0</v>
      </c>
      <c r="AP443" s="16">
        <v>1</v>
      </c>
      <c r="AQ443" s="16">
        <v>0</v>
      </c>
      <c r="AR443" s="3">
        <f t="shared" si="1228"/>
        <v>0.2</v>
      </c>
      <c r="AS443" s="3">
        <f t="shared" si="1236"/>
        <v>0.44721359549995793</v>
      </c>
      <c r="AT443" s="16">
        <v>0</v>
      </c>
      <c r="AU443" s="16">
        <v>0</v>
      </c>
      <c r="AV443" s="16">
        <v>1</v>
      </c>
      <c r="AW443" s="16">
        <v>0</v>
      </c>
      <c r="AX443" s="16">
        <v>0</v>
      </c>
      <c r="AY443" s="3">
        <f t="shared" si="1229"/>
        <v>0.2</v>
      </c>
      <c r="AZ443" s="3">
        <f t="shared" si="1237"/>
        <v>0.44721359549995793</v>
      </c>
      <c r="BA443" s="16">
        <v>0</v>
      </c>
      <c r="BB443" s="16">
        <v>0</v>
      </c>
      <c r="BC443" s="16">
        <v>0</v>
      </c>
      <c r="BD443" s="16">
        <v>0</v>
      </c>
      <c r="BE443" s="16">
        <v>0</v>
      </c>
      <c r="BF443" s="3">
        <f t="shared" si="1230"/>
        <v>0</v>
      </c>
      <c r="BG443" s="3">
        <f t="shared" si="1238"/>
        <v>0</v>
      </c>
    </row>
    <row r="444" spans="1:59" x14ac:dyDescent="0.35">
      <c r="A444" s="24" t="s">
        <v>25</v>
      </c>
      <c r="I444" s="28" t="e">
        <f>AVERAGE(I441:I443)</f>
        <v>#DIV/0!</v>
      </c>
      <c r="J444" s="28"/>
      <c r="K444" s="16"/>
      <c r="L444" s="16"/>
      <c r="M444" s="16"/>
      <c r="N444" s="16"/>
      <c r="O444" s="16"/>
      <c r="P444" s="28" t="e">
        <f>AVERAGE(P441:P443)</f>
        <v>#DIV/0!</v>
      </c>
      <c r="Q444" s="28"/>
      <c r="R444" s="16"/>
      <c r="S444" s="16"/>
      <c r="T444" s="16"/>
      <c r="U444" s="16"/>
      <c r="V444" s="16"/>
      <c r="W444" s="28">
        <f>AVERAGE(W442)</f>
        <v>109.4</v>
      </c>
      <c r="X444" s="28"/>
      <c r="Y444" s="16"/>
      <c r="Z444" s="16"/>
      <c r="AA444" s="16"/>
      <c r="AB444" s="16"/>
      <c r="AC444" s="16"/>
      <c r="AD444" s="28">
        <f>AVERAGE(AD441:AD443)</f>
        <v>37</v>
      </c>
      <c r="AE444" s="28"/>
      <c r="AF444" s="16"/>
      <c r="AG444" s="16"/>
      <c r="AH444" s="16"/>
      <c r="AI444" s="16"/>
      <c r="AJ444" s="16"/>
      <c r="AK444" s="28">
        <f>AVERAGE(AK441:AK443)</f>
        <v>4.2666666666666666</v>
      </c>
      <c r="AL444" s="28"/>
      <c r="AM444" s="16"/>
      <c r="AN444" s="16"/>
      <c r="AO444" s="16"/>
      <c r="AP444" s="16"/>
      <c r="AQ444" s="16"/>
      <c r="AR444" s="28">
        <f>AVERAGE(AR441:AR443)</f>
        <v>0.33333333333333331</v>
      </c>
      <c r="AS444" s="28"/>
      <c r="AT444" s="16"/>
      <c r="AU444" s="16"/>
      <c r="AV444" s="16"/>
      <c r="AW444" s="16"/>
      <c r="AX444" s="16"/>
      <c r="AY444" s="28">
        <f>AVERAGE(AY441:AY443)</f>
        <v>6.6666666666666666E-2</v>
      </c>
      <c r="AZ444" s="28"/>
      <c r="BA444" s="16"/>
      <c r="BB444" s="16"/>
      <c r="BC444" s="16"/>
      <c r="BD444" s="16"/>
      <c r="BE444" s="16"/>
      <c r="BF444" s="28">
        <f>AVERAGE(BF441:BF443)</f>
        <v>0</v>
      </c>
      <c r="BG444" s="28"/>
    </row>
    <row r="445" spans="1:59" x14ac:dyDescent="0.35">
      <c r="A445" s="24" t="s">
        <v>26</v>
      </c>
      <c r="I445" s="28" t="e">
        <f>1/3*(SUM(J441:J443))</f>
        <v>#DIV/0!</v>
      </c>
      <c r="J445" s="28"/>
      <c r="K445" s="16"/>
      <c r="L445" s="16"/>
      <c r="M445" s="16"/>
      <c r="N445" s="16"/>
      <c r="O445" s="16"/>
      <c r="P445" s="28" t="e">
        <f>SUM(Q441:Q443)</f>
        <v>#DIV/0!</v>
      </c>
      <c r="Q445" s="28"/>
      <c r="R445" s="16"/>
      <c r="S445" s="16"/>
      <c r="T445" s="16"/>
      <c r="U445" s="16"/>
      <c r="V445" s="16"/>
      <c r="W445" s="28">
        <f>SUM(X442)</f>
        <v>18.501351301999517</v>
      </c>
      <c r="X445" s="28"/>
      <c r="Y445" s="16"/>
      <c r="Z445" s="16"/>
      <c r="AA445" s="16"/>
      <c r="AB445" s="16"/>
      <c r="AC445" s="16"/>
      <c r="AD445" s="28">
        <f>SUM(AE441:AE443)</f>
        <v>21.25993298214452</v>
      </c>
      <c r="AE445" s="28"/>
      <c r="AF445" s="16"/>
      <c r="AG445" s="16"/>
      <c r="AH445" s="16"/>
      <c r="AI445" s="16"/>
      <c r="AJ445" s="16"/>
      <c r="AK445" s="28">
        <f>SUM(AL441:AL443)</f>
        <v>5.064001842193063</v>
      </c>
      <c r="AL445" s="28"/>
      <c r="AM445" s="16"/>
      <c r="AN445" s="16"/>
      <c r="AO445" s="16"/>
      <c r="AP445" s="16"/>
      <c r="AQ445" s="16"/>
      <c r="AR445" s="28">
        <f>SUM(AS441:AS442)</f>
        <v>1.442149748505082</v>
      </c>
      <c r="AS445" s="28"/>
      <c r="AT445" s="16"/>
      <c r="AU445" s="16"/>
      <c r="AV445" s="16"/>
      <c r="AW445" s="16"/>
      <c r="AX445" s="16"/>
      <c r="AY445" s="28">
        <f>SUM(AZ441:AZ442)</f>
        <v>0</v>
      </c>
      <c r="AZ445" s="28"/>
      <c r="BA445" s="16"/>
      <c r="BB445" s="16"/>
      <c r="BC445" s="16"/>
      <c r="BD445" s="16"/>
      <c r="BE445" s="16"/>
      <c r="BF445" s="28">
        <f>SUM(BG441:BG443)</f>
        <v>0</v>
      </c>
      <c r="BG445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60"/>
  <sheetViews>
    <sheetView tabSelected="1" topLeftCell="BY1" zoomScale="70" zoomScaleNormal="70" workbookViewId="0">
      <selection activeCell="AA76" sqref="AA76"/>
    </sheetView>
  </sheetViews>
  <sheetFormatPr defaultRowHeight="14.5" x14ac:dyDescent="0.35"/>
  <cols>
    <col min="3" max="3" width="9.54296875" bestFit="1" customWidth="1"/>
    <col min="4" max="4" width="9.7265625" bestFit="1" customWidth="1"/>
    <col min="5" max="11" width="9.453125" bestFit="1" customWidth="1"/>
    <col min="71" max="71" width="10.26953125" bestFit="1" customWidth="1"/>
  </cols>
  <sheetData>
    <row r="1" spans="1:103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x14ac:dyDescent="0.35">
      <c r="A2" s="4" t="s">
        <v>2</v>
      </c>
      <c r="B2" s="4"/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x14ac:dyDescent="0.35">
      <c r="A3" s="4"/>
      <c r="B3" s="4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x14ac:dyDescent="0.35">
      <c r="A4" s="4" t="s">
        <v>6</v>
      </c>
      <c r="B4" s="4"/>
      <c r="C4" s="1">
        <v>42911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x14ac:dyDescent="0.35">
      <c r="A5" s="4" t="s">
        <v>9</v>
      </c>
      <c r="B5" s="4"/>
      <c r="C5" s="4" t="s">
        <v>10</v>
      </c>
      <c r="D5" s="4" t="s">
        <v>11</v>
      </c>
      <c r="E5" s="4" t="s">
        <v>12</v>
      </c>
      <c r="F5" s="4"/>
      <c r="G5" s="4" t="s">
        <v>13</v>
      </c>
      <c r="H5" s="4"/>
      <c r="I5" s="4" t="s">
        <v>14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x14ac:dyDescent="0.35">
      <c r="A6" s="4"/>
      <c r="B6" s="4"/>
      <c r="C6" s="4"/>
      <c r="D6" s="4" t="s">
        <v>40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x14ac:dyDescent="0.35">
      <c r="A7" s="4"/>
      <c r="B7" s="4"/>
      <c r="C7" s="4"/>
      <c r="D7" s="4" t="s">
        <v>17</v>
      </c>
      <c r="E7" s="4"/>
      <c r="F7" s="4"/>
      <c r="G7" s="4"/>
      <c r="H7" s="4"/>
      <c r="I7" s="4"/>
      <c r="J7" s="4"/>
      <c r="K7" s="4"/>
      <c r="L7" s="4"/>
      <c r="M7" s="4"/>
      <c r="N7" s="4" t="s">
        <v>29</v>
      </c>
      <c r="O7" s="4"/>
      <c r="P7" s="4"/>
      <c r="Q7" s="4"/>
      <c r="R7" s="4"/>
      <c r="S7" s="4"/>
      <c r="T7" s="4"/>
      <c r="U7" s="4"/>
      <c r="V7" s="4"/>
      <c r="W7" s="4"/>
      <c r="X7" s="4" t="s">
        <v>30</v>
      </c>
      <c r="Y7" s="4"/>
      <c r="Z7" s="4"/>
      <c r="AA7" s="4"/>
      <c r="AB7" s="4"/>
      <c r="AC7" s="4"/>
      <c r="AD7" s="4"/>
      <c r="AE7" s="4"/>
      <c r="AF7" s="4"/>
      <c r="AG7" s="4"/>
      <c r="AH7" s="4" t="s">
        <v>31</v>
      </c>
      <c r="AI7" s="4"/>
      <c r="AJ7" s="4"/>
      <c r="AK7" s="4"/>
      <c r="AL7" s="4"/>
      <c r="AM7" s="4"/>
      <c r="AN7" s="4"/>
      <c r="AO7" s="4"/>
      <c r="AP7" s="4"/>
      <c r="AQ7" s="4"/>
      <c r="AR7" s="4" t="s">
        <v>32</v>
      </c>
      <c r="AS7" s="4"/>
      <c r="AT7" s="4"/>
      <c r="AU7" s="4"/>
      <c r="AV7" s="4"/>
      <c r="AW7" s="4"/>
      <c r="AX7" s="4"/>
      <c r="AY7" s="4"/>
      <c r="AZ7" s="4"/>
      <c r="BA7" s="4"/>
      <c r="BB7" s="4" t="s">
        <v>34</v>
      </c>
      <c r="BC7" s="4"/>
      <c r="BD7" s="4"/>
      <c r="BE7" s="4"/>
      <c r="BF7" s="4"/>
      <c r="BG7" s="4"/>
      <c r="BH7" s="4"/>
      <c r="BI7" s="4"/>
      <c r="BJ7" s="4"/>
      <c r="BK7" s="4"/>
      <c r="BL7" s="4" t="s">
        <v>35</v>
      </c>
      <c r="BM7" s="4"/>
      <c r="BN7" s="4"/>
      <c r="BO7" s="4"/>
      <c r="BP7" s="4"/>
      <c r="BQ7" s="4"/>
      <c r="BR7" s="4"/>
      <c r="BS7" s="4"/>
      <c r="BT7" s="4"/>
      <c r="BU7" s="4"/>
      <c r="BV7" s="4" t="s">
        <v>36</v>
      </c>
      <c r="BW7" s="4"/>
      <c r="BX7" s="4"/>
      <c r="BY7" s="4"/>
      <c r="BZ7" s="4"/>
      <c r="CA7" s="4"/>
      <c r="CB7" s="4"/>
      <c r="CC7" s="4"/>
      <c r="CD7" s="4"/>
      <c r="CE7" s="4"/>
      <c r="CF7" s="4" t="s">
        <v>37</v>
      </c>
      <c r="CG7" s="4"/>
      <c r="CH7" s="4"/>
      <c r="CI7" s="4"/>
      <c r="CJ7" s="4"/>
      <c r="CK7" s="4"/>
      <c r="CL7" s="4"/>
      <c r="CM7" s="4"/>
      <c r="CN7" s="4"/>
      <c r="CO7" s="4"/>
      <c r="CP7" s="4" t="s">
        <v>38</v>
      </c>
      <c r="CQ7" s="4"/>
      <c r="CR7" s="4"/>
      <c r="CS7" s="4"/>
      <c r="CT7" s="4"/>
      <c r="CU7" s="4"/>
      <c r="CV7" s="4"/>
      <c r="CW7" s="4"/>
      <c r="CX7" s="4"/>
      <c r="CY7" s="4"/>
    </row>
    <row r="8" spans="1:103" x14ac:dyDescent="0.35">
      <c r="A8" s="4"/>
      <c r="B8" s="4"/>
      <c r="C8" s="4" t="s">
        <v>18</v>
      </c>
      <c r="D8" s="6">
        <f>10^0</f>
        <v>1</v>
      </c>
      <c r="E8" s="6">
        <f>10^-1</f>
        <v>0.1</v>
      </c>
      <c r="F8" s="6">
        <f>10^-2</f>
        <v>0.01</v>
      </c>
      <c r="G8" s="6">
        <f>10^-3</f>
        <v>1E-3</v>
      </c>
      <c r="H8" s="6">
        <f>10^-4</f>
        <v>1E-4</v>
      </c>
      <c r="I8" s="6">
        <f>10^-5</f>
        <v>1.0000000000000001E-5</v>
      </c>
      <c r="J8" s="6">
        <f>10^-6</f>
        <v>9.9999999999999995E-7</v>
      </c>
      <c r="K8" s="6">
        <f>10^-7</f>
        <v>9.9999999999999995E-8</v>
      </c>
      <c r="L8" s="10" t="s">
        <v>41</v>
      </c>
      <c r="M8" s="12" t="s">
        <v>26</v>
      </c>
      <c r="N8" s="6">
        <f>10^0</f>
        <v>1</v>
      </c>
      <c r="O8" s="6">
        <f>10^-1</f>
        <v>0.1</v>
      </c>
      <c r="P8" s="6">
        <f>10^-2</f>
        <v>0.01</v>
      </c>
      <c r="Q8" s="6">
        <f>10^-3</f>
        <v>1E-3</v>
      </c>
      <c r="R8" s="6">
        <f>10^-4</f>
        <v>1E-4</v>
      </c>
      <c r="S8" s="6">
        <f>10^-5</f>
        <v>1.0000000000000001E-5</v>
      </c>
      <c r="T8" s="6">
        <f>10^-6</f>
        <v>9.9999999999999995E-7</v>
      </c>
      <c r="U8" s="6">
        <f>10^-7</f>
        <v>9.9999999999999995E-8</v>
      </c>
      <c r="V8" s="10" t="s">
        <v>41</v>
      </c>
      <c r="W8" s="12" t="s">
        <v>26</v>
      </c>
      <c r="X8" s="6">
        <f>10^0</f>
        <v>1</v>
      </c>
      <c r="Y8" s="6">
        <f>10^-1</f>
        <v>0.1</v>
      </c>
      <c r="Z8" s="6">
        <f>10^-2</f>
        <v>0.01</v>
      </c>
      <c r="AA8" s="6">
        <f>10^-3</f>
        <v>1E-3</v>
      </c>
      <c r="AB8" s="6">
        <f>10^-4</f>
        <v>1E-4</v>
      </c>
      <c r="AC8" s="6">
        <f>10^-5</f>
        <v>1.0000000000000001E-5</v>
      </c>
      <c r="AD8" s="6">
        <f>10^-6</f>
        <v>9.9999999999999995E-7</v>
      </c>
      <c r="AE8" s="6">
        <f>10^-7</f>
        <v>9.9999999999999995E-8</v>
      </c>
      <c r="AF8" s="10" t="s">
        <v>41</v>
      </c>
      <c r="AG8" s="12" t="s">
        <v>26</v>
      </c>
      <c r="AH8" s="6">
        <f>10^0</f>
        <v>1</v>
      </c>
      <c r="AI8" s="6">
        <f>10^-1</f>
        <v>0.1</v>
      </c>
      <c r="AJ8" s="6">
        <f>10^-2</f>
        <v>0.01</v>
      </c>
      <c r="AK8" s="6">
        <f>10^-3</f>
        <v>1E-3</v>
      </c>
      <c r="AL8" s="6">
        <f>10^-4</f>
        <v>1E-4</v>
      </c>
      <c r="AM8" s="6">
        <f>10^-5</f>
        <v>1.0000000000000001E-5</v>
      </c>
      <c r="AN8" s="6">
        <f>10^-6</f>
        <v>9.9999999999999995E-7</v>
      </c>
      <c r="AO8" s="6">
        <f>10^-7</f>
        <v>9.9999999999999995E-8</v>
      </c>
      <c r="AP8" s="10" t="s">
        <v>41</v>
      </c>
      <c r="AQ8" s="12" t="s">
        <v>26</v>
      </c>
      <c r="AR8" s="6">
        <f>10^0</f>
        <v>1</v>
      </c>
      <c r="AS8" s="6">
        <f>10^-1</f>
        <v>0.1</v>
      </c>
      <c r="AT8" s="6">
        <f>10^-2</f>
        <v>0.01</v>
      </c>
      <c r="AU8" s="6">
        <f>10^-3</f>
        <v>1E-3</v>
      </c>
      <c r="AV8" s="6">
        <f>10^-4</f>
        <v>1E-4</v>
      </c>
      <c r="AW8" s="6">
        <f>10^-5</f>
        <v>1.0000000000000001E-5</v>
      </c>
      <c r="AX8" s="6">
        <f>10^-6</f>
        <v>9.9999999999999995E-7</v>
      </c>
      <c r="AY8" s="6">
        <f>10^-7</f>
        <v>9.9999999999999995E-8</v>
      </c>
      <c r="AZ8" s="10" t="s">
        <v>41</v>
      </c>
      <c r="BA8" s="12" t="s">
        <v>26</v>
      </c>
      <c r="BB8" s="6">
        <f>10^0</f>
        <v>1</v>
      </c>
      <c r="BC8" s="6">
        <f>10^-1</f>
        <v>0.1</v>
      </c>
      <c r="BD8" s="6">
        <f>10^-2</f>
        <v>0.01</v>
      </c>
      <c r="BE8" s="6">
        <f>10^-3</f>
        <v>1E-3</v>
      </c>
      <c r="BF8" s="6">
        <f>10^-4</f>
        <v>1E-4</v>
      </c>
      <c r="BG8" s="6">
        <f>10^-5</f>
        <v>1.0000000000000001E-5</v>
      </c>
      <c r="BH8" s="6">
        <f>10^-6</f>
        <v>9.9999999999999995E-7</v>
      </c>
      <c r="BI8" s="6">
        <f>10^-7</f>
        <v>9.9999999999999995E-8</v>
      </c>
      <c r="BJ8" s="10" t="s">
        <v>41</v>
      </c>
      <c r="BK8" s="12" t="s">
        <v>26</v>
      </c>
      <c r="BL8" s="6">
        <f>10^0</f>
        <v>1</v>
      </c>
      <c r="BM8" s="6">
        <f>10^-1</f>
        <v>0.1</v>
      </c>
      <c r="BN8" s="6">
        <f>10^-2</f>
        <v>0.01</v>
      </c>
      <c r="BO8" s="6">
        <f>10^-3</f>
        <v>1E-3</v>
      </c>
      <c r="BP8" s="6">
        <f>10^-4</f>
        <v>1E-4</v>
      </c>
      <c r="BQ8" s="6">
        <f>10^-5</f>
        <v>1.0000000000000001E-5</v>
      </c>
      <c r="BR8" s="6">
        <f>10^-6</f>
        <v>9.9999999999999995E-7</v>
      </c>
      <c r="BS8" s="6">
        <f>10^-7</f>
        <v>9.9999999999999995E-8</v>
      </c>
      <c r="BT8" s="10" t="s">
        <v>41</v>
      </c>
      <c r="BU8" s="12" t="s">
        <v>26</v>
      </c>
      <c r="BV8" s="6">
        <f t="shared" ref="BV8" si="0">BL8</f>
        <v>1</v>
      </c>
      <c r="BW8" s="6">
        <f t="shared" ref="BW8" si="1">BM8</f>
        <v>0.1</v>
      </c>
      <c r="BX8" s="6">
        <f t="shared" ref="BX8" si="2">BN8</f>
        <v>0.01</v>
      </c>
      <c r="BY8" s="6">
        <f t="shared" ref="BY8" si="3">BO8</f>
        <v>1E-3</v>
      </c>
      <c r="BZ8" s="6">
        <f t="shared" ref="BZ8" si="4">BP8</f>
        <v>1E-4</v>
      </c>
      <c r="CA8" s="6">
        <f t="shared" ref="CA8" si="5">BQ8</f>
        <v>1.0000000000000001E-5</v>
      </c>
      <c r="CB8" s="6">
        <f t="shared" ref="CB8" si="6">BR8</f>
        <v>9.9999999999999995E-7</v>
      </c>
      <c r="CC8" s="6">
        <f t="shared" ref="CC8" si="7">BS8</f>
        <v>9.9999999999999995E-8</v>
      </c>
      <c r="CD8" s="10" t="s">
        <v>41</v>
      </c>
      <c r="CE8" s="12" t="s">
        <v>26</v>
      </c>
      <c r="CF8" s="6">
        <f t="shared" ref="CF8" si="8">BL8</f>
        <v>1</v>
      </c>
      <c r="CG8" s="6">
        <f t="shared" ref="CG8" si="9">BM8</f>
        <v>0.1</v>
      </c>
      <c r="CH8" s="6">
        <f t="shared" ref="CH8" si="10">BN8</f>
        <v>0.01</v>
      </c>
      <c r="CI8" s="6">
        <f t="shared" ref="CI8" si="11">BO8</f>
        <v>1E-3</v>
      </c>
      <c r="CJ8" s="6">
        <f t="shared" ref="CJ8" si="12">BP8</f>
        <v>1E-4</v>
      </c>
      <c r="CK8" s="6">
        <f t="shared" ref="CK8" si="13">BQ8</f>
        <v>1.0000000000000001E-5</v>
      </c>
      <c r="CL8" s="6">
        <f t="shared" ref="CL8" si="14">BR8</f>
        <v>9.9999999999999995E-7</v>
      </c>
      <c r="CM8" s="6">
        <f t="shared" ref="CM8" si="15">BS8</f>
        <v>9.9999999999999995E-8</v>
      </c>
      <c r="CN8" s="10" t="s">
        <v>41</v>
      </c>
      <c r="CO8" s="12" t="s">
        <v>26</v>
      </c>
      <c r="CP8" s="6">
        <f t="shared" ref="CP8" si="16">BL8</f>
        <v>1</v>
      </c>
      <c r="CQ8" s="6">
        <f t="shared" ref="CQ8" si="17">BM8</f>
        <v>0.1</v>
      </c>
      <c r="CR8" s="6">
        <f t="shared" ref="CR8" si="18">BN8</f>
        <v>0.01</v>
      </c>
      <c r="CS8" s="6">
        <f t="shared" ref="CS8" si="19">BO8</f>
        <v>1E-3</v>
      </c>
      <c r="CT8" s="6">
        <f t="shared" ref="CT8" si="20">BP8</f>
        <v>1E-4</v>
      </c>
      <c r="CU8" s="6">
        <f t="shared" ref="CU8" si="21">BQ8</f>
        <v>1.0000000000000001E-5</v>
      </c>
      <c r="CV8" s="6">
        <f t="shared" ref="CV8" si="22">BR8</f>
        <v>9.9999999999999995E-7</v>
      </c>
      <c r="CW8" s="6">
        <f t="shared" ref="CW8" si="23">BS8</f>
        <v>9.9999999999999995E-8</v>
      </c>
      <c r="CX8" s="10" t="s">
        <v>41</v>
      </c>
      <c r="CY8" s="12" t="s">
        <v>26</v>
      </c>
    </row>
    <row r="9" spans="1:103" x14ac:dyDescent="0.35">
      <c r="A9" s="4"/>
      <c r="B9" s="4"/>
      <c r="C9" s="4" t="s">
        <v>22</v>
      </c>
      <c r="D9" s="5" t="e">
        <f>'Survivalexp RAW 30May-..Jun'!I13</f>
        <v>#DIV/0!</v>
      </c>
      <c r="E9" s="4" t="e">
        <f>'Survivalexp RAW 30May-..Jun'!P13</f>
        <v>#DIV/0!</v>
      </c>
      <c r="F9" s="5" t="e">
        <f>'Survivalexp RAW 30May-..Jun'!W13</f>
        <v>#DIV/0!</v>
      </c>
      <c r="G9" s="5">
        <f>'Survivalexp RAW 30May-..Jun'!AD13</f>
        <v>0</v>
      </c>
      <c r="H9" s="5">
        <f>'Survivalexp RAW 30May-..Jun'!AK13</f>
        <v>0</v>
      </c>
      <c r="I9" s="5">
        <f>'Survivalexp RAW 30May-..Jun'!AR13</f>
        <v>0</v>
      </c>
      <c r="J9" s="5">
        <f>'Survivalexp RAW 30May-..Jun'!AY13</f>
        <v>0</v>
      </c>
      <c r="K9" s="5">
        <f>'Survivalexp RAW 30May-..Jun'!BF13</f>
        <v>0</v>
      </c>
      <c r="L9" s="4"/>
      <c r="M9" s="4"/>
      <c r="N9" s="5">
        <f>'Survivalexp RAW 30May-..Jun'!I57</f>
        <v>0</v>
      </c>
      <c r="O9" s="5">
        <f>'Survivalexp RAW 30May-..Jun'!P57</f>
        <v>0</v>
      </c>
      <c r="P9" s="5">
        <f>'Survivalexp RAW 30May-..Jun'!W57</f>
        <v>0</v>
      </c>
      <c r="Q9" s="5">
        <f>'Survivalexp RAW 30May-..Jun'!AD57</f>
        <v>0</v>
      </c>
      <c r="R9" s="5">
        <f>'Survivalexp RAW 30May-..Jun'!AK57</f>
        <v>0</v>
      </c>
      <c r="S9" s="5">
        <f>'Survivalexp RAW 30May-..Jun'!AR57</f>
        <v>0</v>
      </c>
      <c r="T9" s="5">
        <f>'Survivalexp RAW 30May-..Jun'!AY57</f>
        <v>0</v>
      </c>
      <c r="U9" s="5">
        <f>'Survivalexp RAW 30May-..Jun'!BF57</f>
        <v>0</v>
      </c>
      <c r="V9" s="4"/>
      <c r="W9" s="4"/>
      <c r="X9" s="5">
        <f>'Survivalexp RAW 30May-..Jun'!I101</f>
        <v>0</v>
      </c>
      <c r="Y9" s="5">
        <f>'Survivalexp RAW 30May-..Jun'!P101</f>
        <v>0</v>
      </c>
      <c r="Z9" s="5">
        <f>'Survivalexp RAW 30May-..Jun'!W101</f>
        <v>0</v>
      </c>
      <c r="AA9" s="5">
        <f>'Survivalexp RAW 30May-..Jun'!AD101</f>
        <v>0</v>
      </c>
      <c r="AB9" s="5">
        <f>'Survivalexp RAW 30May-..Jun'!AK101</f>
        <v>0</v>
      </c>
      <c r="AC9" s="5">
        <f>'Survivalexp RAW 30May-..Jun'!AR101</f>
        <v>0</v>
      </c>
      <c r="AD9" s="5">
        <f>'Survivalexp RAW 30May-..Jun'!AY101</f>
        <v>0</v>
      </c>
      <c r="AE9" s="5">
        <f>'Survivalexp RAW 30May-..Jun'!BF101</f>
        <v>0</v>
      </c>
      <c r="AF9" s="4"/>
      <c r="AG9" s="4"/>
      <c r="AH9" s="5">
        <f>'Survivalexp RAW 30May-..Jun'!I145</f>
        <v>0</v>
      </c>
      <c r="AI9" s="4">
        <f>'Survivalexp RAW 30May-..Jun'!P145</f>
        <v>0</v>
      </c>
      <c r="AJ9" s="5">
        <f>'Survivalexp RAW 30May-..Jun'!W145</f>
        <v>0</v>
      </c>
      <c r="AK9" s="5">
        <f>'Survivalexp RAW 30May-..Jun'!AD145</f>
        <v>0</v>
      </c>
      <c r="AL9" s="5">
        <f>'Survivalexp RAW 30May-..Jun'!AK145</f>
        <v>0</v>
      </c>
      <c r="AM9" s="5">
        <f>'Survivalexp RAW 30May-..Jun'!AR145</f>
        <v>0</v>
      </c>
      <c r="AN9" s="5">
        <f>'Survivalexp RAW 30May-..Jun'!AY145</f>
        <v>0</v>
      </c>
      <c r="AO9" s="5">
        <f>'Survivalexp RAW 30May-..Jun'!BF145</f>
        <v>0</v>
      </c>
      <c r="AP9" s="4"/>
      <c r="AQ9" s="4"/>
      <c r="AR9" s="5">
        <f>'Survivalexp RAW 30May-..Jun'!I189</f>
        <v>0</v>
      </c>
      <c r="AS9" s="5">
        <f>'Survivalexp RAW 30May-..Jun'!P189</f>
        <v>0</v>
      </c>
      <c r="AT9" s="5">
        <f>'Survivalexp RAW 30May-..Jun'!W189</f>
        <v>0</v>
      </c>
      <c r="AU9" s="5">
        <f>'Survivalexp RAW 30May-..Jun'!AD189</f>
        <v>0</v>
      </c>
      <c r="AV9" s="4">
        <f>'Survivalexp RAW 30May-..Jun'!AK189</f>
        <v>0</v>
      </c>
      <c r="AW9" s="5">
        <f>'Survivalexp RAW 30May-..Jun'!AR189</f>
        <v>0</v>
      </c>
      <c r="AX9" s="5">
        <f>'Survivalexp RAW 30May-..Jun'!AY189</f>
        <v>0</v>
      </c>
      <c r="AY9" s="5">
        <f>'Survivalexp RAW 30May-..Jun'!BF189</f>
        <v>0</v>
      </c>
      <c r="AZ9" s="4"/>
      <c r="BA9" s="4"/>
      <c r="BB9" s="5">
        <f>'Survivalexp RAW 30May-..Jun'!I233</f>
        <v>0</v>
      </c>
      <c r="BC9" s="5">
        <f>'Survivalexp RAW 30May-..Jun'!P233</f>
        <v>0</v>
      </c>
      <c r="BD9" s="4">
        <f>'Survivalexp RAW 30May-..Jun'!W233</f>
        <v>0</v>
      </c>
      <c r="BE9" s="5">
        <f>'Survivalexp RAW 30May-..Jun'!AD233</f>
        <v>0</v>
      </c>
      <c r="BF9" s="5">
        <f>'Survivalexp RAW 30May-..Jun'!AK233</f>
        <v>0</v>
      </c>
      <c r="BG9" s="5">
        <f>'Survivalexp RAW 30May-..Jun'!AR233</f>
        <v>0</v>
      </c>
      <c r="BH9" s="5">
        <f>'Survivalexp RAW 30May-..Jun'!AY233</f>
        <v>0</v>
      </c>
      <c r="BI9" s="5">
        <f>'Survivalexp RAW 30May-..Jun'!BF233</f>
        <v>0</v>
      </c>
      <c r="BJ9" s="4"/>
      <c r="BK9" s="4"/>
      <c r="BL9" s="5">
        <f>'Survivalexp RAW 30May-..Jun'!I277</f>
        <v>0</v>
      </c>
      <c r="BM9" s="5">
        <f>'Survivalexp RAW 30May-..Jun'!P277</f>
        <v>0</v>
      </c>
      <c r="BN9" s="5">
        <f>'Survivalexp RAW 30May-..Jun'!W277</f>
        <v>0</v>
      </c>
      <c r="BO9" s="5">
        <f>'Survivalexp RAW 30May-..Jun'!AD277</f>
        <v>0</v>
      </c>
      <c r="BP9" s="5">
        <f>'Survivalexp RAW 30May-..Jun'!AK277</f>
        <v>0</v>
      </c>
      <c r="BQ9" s="5">
        <f>'Survivalexp RAW 30May-..Jun'!AR277</f>
        <v>0</v>
      </c>
      <c r="BR9" s="5">
        <f>'Survivalexp RAW 30May-..Jun'!AY277</f>
        <v>0</v>
      </c>
      <c r="BS9" s="5">
        <f>'Survivalexp RAW 30May-..Jun'!BF277</f>
        <v>0</v>
      </c>
      <c r="BT9" s="4"/>
      <c r="BU9" s="4"/>
      <c r="BV9" s="5">
        <f>'Survivalexp RAW 30May-..Jun'!I321</f>
        <v>0</v>
      </c>
      <c r="BW9" s="5">
        <f>'Survivalexp RAW 30May-..Jun'!P321</f>
        <v>0</v>
      </c>
      <c r="BX9" s="5">
        <f>'Survivalexp RAW 30May-..Jun'!W321</f>
        <v>0</v>
      </c>
      <c r="BY9" s="5">
        <f>'Survivalexp RAW 30May-..Jun'!AD321</f>
        <v>0</v>
      </c>
      <c r="BZ9" s="5">
        <f>'Survivalexp RAW 30May-..Jun'!AK321</f>
        <v>0</v>
      </c>
      <c r="CA9" s="5">
        <f>'Survivalexp RAW 30May-..Jun'!AR321</f>
        <v>0</v>
      </c>
      <c r="CB9" s="5">
        <f>'Survivalexp RAW 30May-..Jun'!AY321</f>
        <v>0</v>
      </c>
      <c r="CC9" s="5">
        <f>'Survivalexp RAW 30May-..Jun'!BF321</f>
        <v>0</v>
      </c>
      <c r="CD9" s="4"/>
      <c r="CE9" s="4"/>
      <c r="CF9" s="5">
        <f>'Survivalexp RAW 30May-..Jun'!I365</f>
        <v>0</v>
      </c>
      <c r="CG9" s="5">
        <f>'Survivalexp RAW 30May-..Jun'!P365</f>
        <v>0</v>
      </c>
      <c r="CH9" s="5">
        <f>'Survivalexp RAW 30May-..Jun'!W365</f>
        <v>0</v>
      </c>
      <c r="CI9" s="5">
        <f>'Survivalexp RAW 30May-..Jun'!AD365</f>
        <v>0</v>
      </c>
      <c r="CJ9" s="5">
        <f>'Survivalexp RAW 30May-..Jun'!AK365</f>
        <v>0</v>
      </c>
      <c r="CK9" s="5">
        <f>'Survivalexp RAW 30May-..Jun'!AR365</f>
        <v>0</v>
      </c>
      <c r="CL9" s="5">
        <f>'Survivalexp RAW 30May-..Jun'!AY365</f>
        <v>0</v>
      </c>
      <c r="CM9" s="5">
        <f>'Survivalexp RAW 30May-..Jun'!BF365</f>
        <v>0</v>
      </c>
      <c r="CN9" s="4"/>
      <c r="CO9" s="4"/>
      <c r="CP9" s="5">
        <f>'Survivalexp RAW 30May-..Jun'!I409</f>
        <v>0</v>
      </c>
      <c r="CQ9" s="5">
        <f>'Survivalexp RAW 30May-..Jun'!P409</f>
        <v>0</v>
      </c>
      <c r="CR9" s="5">
        <f>'Survivalexp RAW 30May-..Jun'!W409</f>
        <v>0</v>
      </c>
      <c r="CS9" s="5">
        <f>'Survivalexp RAW 30May-..Jun'!AD409</f>
        <v>0</v>
      </c>
      <c r="CT9" s="5">
        <f>'Survivalexp RAW 30May-..Jun'!AK409</f>
        <v>0</v>
      </c>
      <c r="CU9" s="5">
        <f>'Survivalexp RAW 30May-..Jun'!AR409</f>
        <v>0</v>
      </c>
      <c r="CV9" s="5">
        <f>'Survivalexp RAW 30May-..Jun'!AY409</f>
        <v>0</v>
      </c>
      <c r="CW9" s="5">
        <f>'Survivalexp RAW 30May-..Jun'!BF409</f>
        <v>0</v>
      </c>
      <c r="CX9" s="4"/>
      <c r="CY9" s="4"/>
    </row>
    <row r="10" spans="1:103" x14ac:dyDescent="0.35">
      <c r="A10" s="4"/>
      <c r="B10" s="4"/>
      <c r="C10" s="4" t="s">
        <v>26</v>
      </c>
      <c r="D10" s="5" t="e">
        <f>'Survivalexp RAW 30May-..Jun'!I14</f>
        <v>#DIV/0!</v>
      </c>
      <c r="E10" s="4" t="e">
        <f>'Survivalexp RAW 30May-..Jun'!P14</f>
        <v>#DIV/0!</v>
      </c>
      <c r="F10" s="5" t="e">
        <f>'Survivalexp RAW 30May-..Jun'!W14</f>
        <v>#DIV/0!</v>
      </c>
      <c r="G10" s="5">
        <f>'Survivalexp RAW 30May-..Jun'!AD14</f>
        <v>0</v>
      </c>
      <c r="H10" s="5">
        <f>'Survivalexp RAW 30May-..Jun'!AK14</f>
        <v>0</v>
      </c>
      <c r="I10" s="5">
        <f>'Survivalexp RAW 30May-..Jun'!AR14</f>
        <v>0</v>
      </c>
      <c r="J10" s="5">
        <f>'Survivalexp RAW 30May-..Jun'!AY14</f>
        <v>0</v>
      </c>
      <c r="K10" s="5">
        <f>'Survivalexp RAW 30May-..Jun'!BF14</f>
        <v>0</v>
      </c>
      <c r="L10" s="4"/>
      <c r="M10" s="4"/>
      <c r="N10" s="5">
        <f>'Survivalexp RAW 30May-..Jun'!I58</f>
        <v>0</v>
      </c>
      <c r="O10" s="5">
        <f>'Survivalexp RAW 30May-..Jun'!P58</f>
        <v>0</v>
      </c>
      <c r="P10" s="5">
        <f>'Survivalexp RAW 30May-..Jun'!W58</f>
        <v>0</v>
      </c>
      <c r="Q10" s="5">
        <f>'Survivalexp RAW 30May-..Jun'!AD58</f>
        <v>0</v>
      </c>
      <c r="R10" s="5">
        <f>'Survivalexp RAW 30May-..Jun'!AK58</f>
        <v>0</v>
      </c>
      <c r="S10" s="5">
        <f>'Survivalexp RAW 30May-..Jun'!AR58</f>
        <v>0</v>
      </c>
      <c r="T10" s="5">
        <f>'Survivalexp RAW 30May-..Jun'!AY58</f>
        <v>0</v>
      </c>
      <c r="U10" s="5">
        <f>'Survivalexp RAW 30May-..Jun'!BF58</f>
        <v>0</v>
      </c>
      <c r="V10" s="4"/>
      <c r="W10" s="4"/>
      <c r="X10" s="5">
        <f>'Survivalexp RAW 30May-..Jun'!I102</f>
        <v>0</v>
      </c>
      <c r="Y10" s="5">
        <f>'Survivalexp RAW 30May-..Jun'!P102</f>
        <v>0</v>
      </c>
      <c r="Z10" s="5">
        <f>'Survivalexp RAW 30May-..Jun'!W102</f>
        <v>0</v>
      </c>
      <c r="AA10" s="5">
        <f>'Survivalexp RAW 30May-..Jun'!AD102</f>
        <v>0</v>
      </c>
      <c r="AB10" s="5">
        <f>'Survivalexp RAW 30May-..Jun'!AK102</f>
        <v>0</v>
      </c>
      <c r="AC10" s="5">
        <f>'Survivalexp RAW 30May-..Jun'!AR102</f>
        <v>0</v>
      </c>
      <c r="AD10" s="5">
        <f>'Survivalexp RAW 30May-..Jun'!AY102</f>
        <v>0</v>
      </c>
      <c r="AE10" s="5">
        <f>'Survivalexp RAW 30May-..Jun'!BF102</f>
        <v>0</v>
      </c>
      <c r="AF10" s="4"/>
      <c r="AG10" s="4"/>
      <c r="AH10" s="5">
        <f>'Survivalexp RAW 30May-..Jun'!I146</f>
        <v>0</v>
      </c>
      <c r="AI10" s="4">
        <f>'Survivalexp RAW 30May-..Jun'!P146</f>
        <v>0</v>
      </c>
      <c r="AJ10" s="5">
        <f>'Survivalexp RAW 30May-..Jun'!W146</f>
        <v>0</v>
      </c>
      <c r="AK10" s="5">
        <f>'Survivalexp RAW 30May-..Jun'!AD146</f>
        <v>0</v>
      </c>
      <c r="AL10" s="5">
        <f>'Survivalexp RAW 30May-..Jun'!AK146</f>
        <v>0</v>
      </c>
      <c r="AM10" s="5">
        <f>'Survivalexp RAW 30May-..Jun'!AR146</f>
        <v>0</v>
      </c>
      <c r="AN10" s="5">
        <f>'Survivalexp RAW 30May-..Jun'!AY146</f>
        <v>0</v>
      </c>
      <c r="AO10" s="5">
        <f>'Survivalexp RAW 30May-..Jun'!BF146</f>
        <v>0</v>
      </c>
      <c r="AP10" s="5"/>
      <c r="AQ10" s="5"/>
      <c r="AR10" s="5">
        <f>'Survivalexp RAW 30May-..Jun'!I190</f>
        <v>0</v>
      </c>
      <c r="AS10" s="5">
        <f>'Survivalexp RAW 30May-..Jun'!P190</f>
        <v>0</v>
      </c>
      <c r="AT10" s="5">
        <f>'Survivalexp RAW 30May-..Jun'!W190</f>
        <v>0</v>
      </c>
      <c r="AU10" s="5">
        <f>'Survivalexp RAW 30May-..Jun'!AD190</f>
        <v>0</v>
      </c>
      <c r="AV10" s="4">
        <f>'Survivalexp RAW 30May-..Jun'!AK190</f>
        <v>0</v>
      </c>
      <c r="AW10" s="5">
        <f>'Survivalexp RAW 30May-..Jun'!AR190</f>
        <v>0</v>
      </c>
      <c r="AX10" s="5">
        <f>'Survivalexp RAW 30May-..Jun'!AY190</f>
        <v>0</v>
      </c>
      <c r="AY10" s="5">
        <f>'Survivalexp RAW 30May-..Jun'!BF190</f>
        <v>0</v>
      </c>
      <c r="AZ10" s="4"/>
      <c r="BA10" s="4"/>
      <c r="BB10" s="5">
        <f>'Survivalexp RAW 30May-..Jun'!I234</f>
        <v>0</v>
      </c>
      <c r="BC10" s="5">
        <f>'Survivalexp RAW 30May-..Jun'!P234</f>
        <v>0</v>
      </c>
      <c r="BD10" s="4">
        <f>'Survivalexp RAW 30May-..Jun'!W234</f>
        <v>0</v>
      </c>
      <c r="BE10" s="5">
        <f>'Survivalexp RAW 30May-..Jun'!AD234</f>
        <v>0</v>
      </c>
      <c r="BF10" s="5">
        <f>'Survivalexp RAW 30May-..Jun'!AK234</f>
        <v>0</v>
      </c>
      <c r="BG10" s="5">
        <f>'Survivalexp RAW 30May-..Jun'!AR234</f>
        <v>0</v>
      </c>
      <c r="BH10" s="5">
        <f>'Survivalexp RAW 30May-..Jun'!AY234</f>
        <v>0</v>
      </c>
      <c r="BI10" s="5">
        <f>'Survivalexp RAW 30May-..Jun'!BF234</f>
        <v>0</v>
      </c>
      <c r="BJ10" s="4"/>
      <c r="BK10" s="4"/>
      <c r="BL10" s="5">
        <f>'Survivalexp RAW 30May-..Jun'!I278</f>
        <v>0</v>
      </c>
      <c r="BM10" s="5">
        <f>'Survivalexp RAW 30May-..Jun'!P278</f>
        <v>0</v>
      </c>
      <c r="BN10" s="5">
        <f>'Survivalexp RAW 30May-..Jun'!W278</f>
        <v>0</v>
      </c>
      <c r="BO10" s="5">
        <f>'Survivalexp RAW 30May-..Jun'!AD278</f>
        <v>0</v>
      </c>
      <c r="BP10" s="5">
        <f>'Survivalexp RAW 30May-..Jun'!AK278</f>
        <v>0</v>
      </c>
      <c r="BQ10" s="5">
        <f>'Survivalexp RAW 30May-..Jun'!AR278</f>
        <v>0</v>
      </c>
      <c r="BR10" s="5">
        <f>'Survivalexp RAW 30May-..Jun'!AY278</f>
        <v>0</v>
      </c>
      <c r="BS10" s="5">
        <f>'Survivalexp RAW 30May-..Jun'!BF278</f>
        <v>0</v>
      </c>
      <c r="BT10" s="4"/>
      <c r="BU10" s="4"/>
      <c r="BV10" s="5">
        <f>'Survivalexp RAW 30May-..Jun'!I322</f>
        <v>0</v>
      </c>
      <c r="BW10" s="5">
        <f>'Survivalexp RAW 30May-..Jun'!P322</f>
        <v>0</v>
      </c>
      <c r="BX10" s="5">
        <f>'Survivalexp RAW 30May-..Jun'!W322</f>
        <v>0</v>
      </c>
      <c r="BY10" s="5">
        <f>'Survivalexp RAW 30May-..Jun'!AD322</f>
        <v>0</v>
      </c>
      <c r="BZ10" s="5">
        <f>'Survivalexp RAW 30May-..Jun'!AK322</f>
        <v>0</v>
      </c>
      <c r="CA10" s="5">
        <f>'Survivalexp RAW 30May-..Jun'!AR322</f>
        <v>0</v>
      </c>
      <c r="CB10" s="5">
        <f>'Survivalexp RAW 30May-..Jun'!AY322</f>
        <v>0</v>
      </c>
      <c r="CC10" s="5">
        <f>'Survivalexp RAW 30May-..Jun'!BF322</f>
        <v>0</v>
      </c>
      <c r="CD10" s="4"/>
      <c r="CE10" s="4"/>
      <c r="CF10" s="5">
        <f>'Survivalexp RAW 30May-..Jun'!I366</f>
        <v>0</v>
      </c>
      <c r="CG10" s="5">
        <f>'Survivalexp RAW 30May-..Jun'!P366</f>
        <v>0</v>
      </c>
      <c r="CH10" s="5">
        <f>'Survivalexp RAW 30May-..Jun'!W366</f>
        <v>0</v>
      </c>
      <c r="CI10" s="5">
        <f>'Survivalexp RAW 30May-..Jun'!AD366</f>
        <v>0</v>
      </c>
      <c r="CJ10" s="5">
        <f>'Survivalexp RAW 30May-..Jun'!AK366</f>
        <v>0</v>
      </c>
      <c r="CK10" s="5">
        <f>'Survivalexp RAW 30May-..Jun'!AR366</f>
        <v>0</v>
      </c>
      <c r="CL10" s="5">
        <f>'Survivalexp RAW 30May-..Jun'!AY366</f>
        <v>0</v>
      </c>
      <c r="CM10" s="5">
        <f>'Survivalexp RAW 30May-..Jun'!BF366</f>
        <v>0</v>
      </c>
      <c r="CN10" s="4"/>
      <c r="CO10" s="4"/>
      <c r="CP10" s="5">
        <f>'Survivalexp RAW 30May-..Jun'!I410</f>
        <v>0</v>
      </c>
      <c r="CQ10" s="5">
        <f>'Survivalexp RAW 30May-..Jun'!P410</f>
        <v>0</v>
      </c>
      <c r="CR10" s="5">
        <f>'Survivalexp RAW 30May-..Jun'!W410</f>
        <v>0</v>
      </c>
      <c r="CS10" s="5">
        <f>'Survivalexp RAW 30May-..Jun'!AD410</f>
        <v>0</v>
      </c>
      <c r="CT10" s="5">
        <f>'Survivalexp RAW 30May-..Jun'!AK410</f>
        <v>0</v>
      </c>
      <c r="CU10" s="5">
        <f>'Survivalexp RAW 30May-..Jun'!AR410</f>
        <v>0</v>
      </c>
      <c r="CV10" s="5">
        <f>'Survivalexp RAW 30May-..Jun'!AY410</f>
        <v>0</v>
      </c>
      <c r="CW10" s="5">
        <f>'Survivalexp RAW 30May-..Jun'!BF410</f>
        <v>0</v>
      </c>
      <c r="CX10" s="4"/>
      <c r="CY10" s="4"/>
    </row>
    <row r="11" spans="1:103" x14ac:dyDescent="0.35">
      <c r="A11" s="4"/>
      <c r="B11" s="4" t="s">
        <v>42</v>
      </c>
      <c r="C11" s="4"/>
      <c r="D11" s="14" t="e">
        <f>D9/$D$8</f>
        <v>#DIV/0!</v>
      </c>
      <c r="E11" s="15" t="e">
        <f>E9/$E$8</f>
        <v>#DIV/0!</v>
      </c>
      <c r="F11" s="15" t="e">
        <f>F9/$F$8</f>
        <v>#DIV/0!</v>
      </c>
      <c r="G11" s="15">
        <f>G9/$G$8</f>
        <v>0</v>
      </c>
      <c r="H11" s="15">
        <f>H9/$H$8</f>
        <v>0</v>
      </c>
      <c r="I11" s="15">
        <f>I9/$I$8</f>
        <v>0</v>
      </c>
      <c r="J11" s="15">
        <f>J9/$J$8</f>
        <v>0</v>
      </c>
      <c r="K11" s="17">
        <f>K9/$K$8</f>
        <v>0</v>
      </c>
      <c r="L11" s="11">
        <f>G11</f>
        <v>0</v>
      </c>
      <c r="M11" s="12">
        <f>G12</f>
        <v>0</v>
      </c>
      <c r="N11" s="15">
        <f>N9/$D$8</f>
        <v>0</v>
      </c>
      <c r="O11" s="15">
        <f>O9/$E$8</f>
        <v>0</v>
      </c>
      <c r="P11" s="15">
        <f>P9/$F$8</f>
        <v>0</v>
      </c>
      <c r="Q11" s="15">
        <f>Q9/$G$8</f>
        <v>0</v>
      </c>
      <c r="R11" s="15">
        <f>R9/$H$8</f>
        <v>0</v>
      </c>
      <c r="S11" s="15">
        <f>S9/$I$8</f>
        <v>0</v>
      </c>
      <c r="T11" s="15">
        <f>T9/$J$8</f>
        <v>0</v>
      </c>
      <c r="U11" s="15">
        <f>U9/$K$8</f>
        <v>0</v>
      </c>
      <c r="V11" s="10">
        <f>AVERAGE(Q11:S11)</f>
        <v>0</v>
      </c>
      <c r="W11" s="12">
        <f>STDEV(Q11:S11)</f>
        <v>0</v>
      </c>
      <c r="X11" s="15">
        <f>X9/$D$8</f>
        <v>0</v>
      </c>
      <c r="Y11" s="15">
        <f>Y9/$E$8</f>
        <v>0</v>
      </c>
      <c r="Z11" s="15">
        <f>Z9/$F$8</f>
        <v>0</v>
      </c>
      <c r="AA11" s="14">
        <f>AA9/$G$8</f>
        <v>0</v>
      </c>
      <c r="AB11" s="15">
        <f>AB9/$H$8</f>
        <v>0</v>
      </c>
      <c r="AC11" s="15">
        <f>AC9/$I$8</f>
        <v>0</v>
      </c>
      <c r="AD11" s="15">
        <f>AD9/$J$8</f>
        <v>0</v>
      </c>
      <c r="AE11" s="15">
        <f>AE9/$K$8</f>
        <v>0</v>
      </c>
      <c r="AF11" s="10">
        <f>AE11</f>
        <v>0</v>
      </c>
      <c r="AG11" s="12">
        <f>AE12</f>
        <v>0</v>
      </c>
      <c r="AH11" s="14">
        <f>AH9/$D$8</f>
        <v>0</v>
      </c>
      <c r="AI11" s="14">
        <f>AI9/$E$8</f>
        <v>0</v>
      </c>
      <c r="AJ11" s="15">
        <f>AJ9/$F$8</f>
        <v>0</v>
      </c>
      <c r="AK11" s="15">
        <f>AK9/$G$8</f>
        <v>0</v>
      </c>
      <c r="AL11" s="15">
        <f>AL9/$H$8</f>
        <v>0</v>
      </c>
      <c r="AM11" s="14">
        <f>AM9/$I$8</f>
        <v>0</v>
      </c>
      <c r="AN11" s="15">
        <f>AN9/$J$8</f>
        <v>0</v>
      </c>
      <c r="AO11" s="15">
        <f>AO9/$K$8</f>
        <v>0</v>
      </c>
      <c r="AP11" s="11">
        <f>AL11</f>
        <v>0</v>
      </c>
      <c r="AQ11" s="13">
        <f>AL12</f>
        <v>0</v>
      </c>
      <c r="AR11" s="15">
        <f>AR9/$D$8</f>
        <v>0</v>
      </c>
      <c r="AS11" s="15">
        <f>AS9/$E$8</f>
        <v>0</v>
      </c>
      <c r="AT11" s="15">
        <f>AT9/$F$8</f>
        <v>0</v>
      </c>
      <c r="AU11" s="15">
        <f>AU9/$G$8</f>
        <v>0</v>
      </c>
      <c r="AV11" s="15">
        <f>AV9/$H$8</f>
        <v>0</v>
      </c>
      <c r="AW11" s="15">
        <f>AW9/$I$8</f>
        <v>0</v>
      </c>
      <c r="AX11" s="15">
        <f>AX9/$J$8</f>
        <v>0</v>
      </c>
      <c r="AY11" s="15">
        <f>AY9/$K$8</f>
        <v>0</v>
      </c>
      <c r="AZ11" s="10">
        <f>AV11</f>
        <v>0</v>
      </c>
      <c r="BA11" s="12">
        <f>AV12</f>
        <v>0</v>
      </c>
      <c r="BB11" s="15">
        <f>BB9/$D$8</f>
        <v>0</v>
      </c>
      <c r="BC11" s="15">
        <f>BC9/$E$8</f>
        <v>0</v>
      </c>
      <c r="BD11" s="15">
        <f>BD9/$F$8</f>
        <v>0</v>
      </c>
      <c r="BE11" s="15">
        <f>BE9/$G$8</f>
        <v>0</v>
      </c>
      <c r="BF11" s="15">
        <f>BF9/$H$8</f>
        <v>0</v>
      </c>
      <c r="BG11" s="15">
        <f>BG9/$I$8</f>
        <v>0</v>
      </c>
      <c r="BH11" s="15">
        <f>BH9/$J$8</f>
        <v>0</v>
      </c>
      <c r="BI11" s="15">
        <f>BI9/$K$8</f>
        <v>0</v>
      </c>
      <c r="BJ11" s="10">
        <f>BE11</f>
        <v>0</v>
      </c>
      <c r="BK11" s="12">
        <f>BE12</f>
        <v>0</v>
      </c>
      <c r="BL11" s="15">
        <f>BL9/$D$8</f>
        <v>0</v>
      </c>
      <c r="BM11" s="15">
        <f>BM9/$E$8</f>
        <v>0</v>
      </c>
      <c r="BN11" s="15">
        <f>BN9/$F$8</f>
        <v>0</v>
      </c>
      <c r="BO11" s="15">
        <f>BO9/$G$8</f>
        <v>0</v>
      </c>
      <c r="BP11" s="15">
        <f>BP9/$H$8</f>
        <v>0</v>
      </c>
      <c r="BQ11" s="15">
        <f>BQ9/$I$8</f>
        <v>0</v>
      </c>
      <c r="BR11" s="15">
        <f>BR9/$J$8</f>
        <v>0</v>
      </c>
      <c r="BS11" s="15">
        <f>BS9/$K$8</f>
        <v>0</v>
      </c>
      <c r="BT11" s="10">
        <f>BO11</f>
        <v>0</v>
      </c>
      <c r="BU11" s="12">
        <f>BO12</f>
        <v>0</v>
      </c>
      <c r="BV11" s="15">
        <f>BV9/$D$8</f>
        <v>0</v>
      </c>
      <c r="BW11" s="15">
        <f>BW9/$E$8</f>
        <v>0</v>
      </c>
      <c r="BX11" s="15">
        <f>BX9/$F$8</f>
        <v>0</v>
      </c>
      <c r="BY11" s="15">
        <f>BY9/$G$8</f>
        <v>0</v>
      </c>
      <c r="BZ11" s="15">
        <f>BZ9/$H$8</f>
        <v>0</v>
      </c>
      <c r="CA11" s="15">
        <f>CA9/$I$8</f>
        <v>0</v>
      </c>
      <c r="CB11" s="15">
        <f>CB9/$J$8</f>
        <v>0</v>
      </c>
      <c r="CC11" s="15">
        <f>CC9/$K$8</f>
        <v>0</v>
      </c>
      <c r="CD11" s="10">
        <f>BY11</f>
        <v>0</v>
      </c>
      <c r="CE11" s="12">
        <f>BY12</f>
        <v>0</v>
      </c>
      <c r="CF11" s="15">
        <f>CF9/$D$8</f>
        <v>0</v>
      </c>
      <c r="CG11" s="15">
        <f>CG9/$E$8</f>
        <v>0</v>
      </c>
      <c r="CH11" s="15">
        <f>CH9/$F$8</f>
        <v>0</v>
      </c>
      <c r="CI11" s="15">
        <f>CI9/$G$8</f>
        <v>0</v>
      </c>
      <c r="CJ11" s="15">
        <f>CJ9/$H$8</f>
        <v>0</v>
      </c>
      <c r="CK11" s="15">
        <f>CK9/$I$8</f>
        <v>0</v>
      </c>
      <c r="CL11" s="15">
        <f>CL9/$J$8</f>
        <v>0</v>
      </c>
      <c r="CM11" s="15">
        <f>CM9/$K$8</f>
        <v>0</v>
      </c>
      <c r="CN11" s="10">
        <f>CI11</f>
        <v>0</v>
      </c>
      <c r="CO11" s="12">
        <f>CI12</f>
        <v>0</v>
      </c>
      <c r="CP11" s="15">
        <f>CP9/$D$8</f>
        <v>0</v>
      </c>
      <c r="CQ11" s="15">
        <f>CQ9/$E$8</f>
        <v>0</v>
      </c>
      <c r="CR11" s="15">
        <f>CR9/$F$8</f>
        <v>0</v>
      </c>
      <c r="CS11" s="15">
        <f>CS9/$G$8</f>
        <v>0</v>
      </c>
      <c r="CT11" s="15">
        <f>CT9/$H$8</f>
        <v>0</v>
      </c>
      <c r="CU11" s="15">
        <f>CU9/$I$8</f>
        <v>0</v>
      </c>
      <c r="CV11" s="15">
        <f>CV9/$J$8</f>
        <v>0</v>
      </c>
      <c r="CW11" s="15">
        <f>CW9/$K$8</f>
        <v>0</v>
      </c>
      <c r="CX11" s="10">
        <f>CR11</f>
        <v>0</v>
      </c>
      <c r="CY11" s="12">
        <f>CR12</f>
        <v>0</v>
      </c>
    </row>
    <row r="12" spans="1:103" x14ac:dyDescent="0.35">
      <c r="A12" s="4"/>
      <c r="B12" s="4"/>
      <c r="C12" s="4" t="s">
        <v>26</v>
      </c>
      <c r="D12" s="14" t="e">
        <f>D10/$D$8</f>
        <v>#DIV/0!</v>
      </c>
      <c r="E12" s="15" t="e">
        <f>E10/$E$8</f>
        <v>#DIV/0!</v>
      </c>
      <c r="F12" s="15" t="e">
        <f>F10/$F$8</f>
        <v>#DIV/0!</v>
      </c>
      <c r="G12" s="15">
        <f>G10/$G$8</f>
        <v>0</v>
      </c>
      <c r="H12" s="15">
        <f>H10/$H$8</f>
        <v>0</v>
      </c>
      <c r="I12" s="15">
        <f>I10/$I$8</f>
        <v>0</v>
      </c>
      <c r="J12" s="15">
        <f>J10/$J$8</f>
        <v>0</v>
      </c>
      <c r="K12" s="15">
        <f>K10/$K$8</f>
        <v>0</v>
      </c>
      <c r="L12" s="4"/>
      <c r="M12" s="4"/>
      <c r="N12" s="15">
        <f>N10/$D$8</f>
        <v>0</v>
      </c>
      <c r="O12" s="15">
        <f>O10/$E$8</f>
        <v>0</v>
      </c>
      <c r="P12" s="15">
        <f>P10/$F$8</f>
        <v>0</v>
      </c>
      <c r="Q12" s="15">
        <f>Q10/$G$8</f>
        <v>0</v>
      </c>
      <c r="R12" s="15">
        <f>R10/$H$8</f>
        <v>0</v>
      </c>
      <c r="S12" s="15">
        <f>S10/$I$8</f>
        <v>0</v>
      </c>
      <c r="T12" s="15">
        <f>T10/$J$8</f>
        <v>0</v>
      </c>
      <c r="U12" s="15">
        <f>U10/$K$8</f>
        <v>0</v>
      </c>
      <c r="V12" s="4"/>
      <c r="W12" s="4"/>
      <c r="X12" s="15">
        <f>X10/$D$8</f>
        <v>0</v>
      </c>
      <c r="Y12" s="15">
        <f>Y10/$E$8</f>
        <v>0</v>
      </c>
      <c r="Z12" s="15">
        <f>Z10/$F$8</f>
        <v>0</v>
      </c>
      <c r="AA12" s="14">
        <f>AA10/$G$8</f>
        <v>0</v>
      </c>
      <c r="AB12" s="15">
        <f>AB10/$H$8</f>
        <v>0</v>
      </c>
      <c r="AC12" s="15">
        <f>AC10/$I$8</f>
        <v>0</v>
      </c>
      <c r="AD12" s="15">
        <f>AD10/$J$8</f>
        <v>0</v>
      </c>
      <c r="AE12" s="15">
        <f>AE10/$K$8</f>
        <v>0</v>
      </c>
      <c r="AF12" s="4"/>
      <c r="AG12" s="4"/>
      <c r="AH12" s="14">
        <f>AH10/$D$8</f>
        <v>0</v>
      </c>
      <c r="AI12" s="14">
        <f>AI10/$E$8</f>
        <v>0</v>
      </c>
      <c r="AJ12" s="15">
        <f>AJ10/$F$8</f>
        <v>0</v>
      </c>
      <c r="AK12" s="15">
        <f>AK10/$G$8</f>
        <v>0</v>
      </c>
      <c r="AL12" s="15">
        <f>AL10/$H$8</f>
        <v>0</v>
      </c>
      <c r="AM12" s="14">
        <f>AM10/$I$8</f>
        <v>0</v>
      </c>
      <c r="AN12" s="15">
        <f>AN10/$J$8</f>
        <v>0</v>
      </c>
      <c r="AO12" s="15">
        <f>AO10/$K$8</f>
        <v>0</v>
      </c>
      <c r="AP12" s="4"/>
      <c r="AQ12" s="4"/>
      <c r="AR12" s="15">
        <f>AR10/$D$8</f>
        <v>0</v>
      </c>
      <c r="AS12" s="15">
        <f>AS10/$E$8</f>
        <v>0</v>
      </c>
      <c r="AT12" s="15">
        <f>AT10/$F$8</f>
        <v>0</v>
      </c>
      <c r="AU12" s="15">
        <f>AU10/$G$8</f>
        <v>0</v>
      </c>
      <c r="AV12" s="15">
        <f>AV10/$H$8</f>
        <v>0</v>
      </c>
      <c r="AW12" s="15">
        <f>AW10/$I$8</f>
        <v>0</v>
      </c>
      <c r="AX12" s="15">
        <f>AX10/$J$8</f>
        <v>0</v>
      </c>
      <c r="AY12" s="15">
        <f>AY10/$K$8</f>
        <v>0</v>
      </c>
      <c r="AZ12" s="4"/>
      <c r="BA12" s="4"/>
      <c r="BB12" s="15">
        <f>BB10/$D$8</f>
        <v>0</v>
      </c>
      <c r="BC12" s="15">
        <f>BC10/$E$8</f>
        <v>0</v>
      </c>
      <c r="BD12" s="15">
        <f>BD10/$F$8</f>
        <v>0</v>
      </c>
      <c r="BE12" s="15">
        <f>BE10/$G$8</f>
        <v>0</v>
      </c>
      <c r="BF12" s="15">
        <f>BF10/$H$8</f>
        <v>0</v>
      </c>
      <c r="BG12" s="15">
        <f>BG10/$I$8</f>
        <v>0</v>
      </c>
      <c r="BH12" s="15">
        <f>BH10/$J$8</f>
        <v>0</v>
      </c>
      <c r="BI12" s="15">
        <f>BI10/$K$8</f>
        <v>0</v>
      </c>
      <c r="BJ12" s="4"/>
      <c r="BK12" s="4"/>
      <c r="BL12" s="15">
        <f>BL10/$D$8</f>
        <v>0</v>
      </c>
      <c r="BM12" s="15">
        <f>BM10/$E$8</f>
        <v>0</v>
      </c>
      <c r="BN12" s="15">
        <f>BN10/$F$8</f>
        <v>0</v>
      </c>
      <c r="BO12" s="15">
        <f>BO10/$G$8</f>
        <v>0</v>
      </c>
      <c r="BP12" s="15">
        <f>BP10/$H$8</f>
        <v>0</v>
      </c>
      <c r="BQ12" s="15">
        <f>BQ10/$I$8</f>
        <v>0</v>
      </c>
      <c r="BR12" s="15">
        <f>BR10/$J$8</f>
        <v>0</v>
      </c>
      <c r="BS12" s="15">
        <f>BS10/$K$8</f>
        <v>0</v>
      </c>
      <c r="BT12" s="4"/>
      <c r="BU12" s="4"/>
      <c r="BV12" s="15">
        <f>BV10/$D$8</f>
        <v>0</v>
      </c>
      <c r="BW12" s="15">
        <f>BW10/$E$8</f>
        <v>0</v>
      </c>
      <c r="BX12" s="15">
        <f>BX10/$F$8</f>
        <v>0</v>
      </c>
      <c r="BY12" s="15">
        <f>BY10/$G$8</f>
        <v>0</v>
      </c>
      <c r="BZ12" s="15">
        <f>BZ10/$H$8</f>
        <v>0</v>
      </c>
      <c r="CA12" s="15">
        <f>CA10/$I$8</f>
        <v>0</v>
      </c>
      <c r="CB12" s="15">
        <f>CB10/$J$8</f>
        <v>0</v>
      </c>
      <c r="CC12" s="15">
        <f>CC10/$K$8</f>
        <v>0</v>
      </c>
      <c r="CD12" s="4"/>
      <c r="CE12" s="4"/>
      <c r="CF12" s="15">
        <f>CF10/$D$8</f>
        <v>0</v>
      </c>
      <c r="CG12" s="15">
        <f>CG10/$E$8</f>
        <v>0</v>
      </c>
      <c r="CH12" s="15">
        <f>CH10/$F$8</f>
        <v>0</v>
      </c>
      <c r="CI12" s="15">
        <f>CI10/$G$8</f>
        <v>0</v>
      </c>
      <c r="CJ12" s="15">
        <f>CJ10/$H$8</f>
        <v>0</v>
      </c>
      <c r="CK12" s="15">
        <f>CK10/$I$8</f>
        <v>0</v>
      </c>
      <c r="CL12" s="15">
        <f>CL10/$J$8</f>
        <v>0</v>
      </c>
      <c r="CM12" s="15">
        <f>CM10/$K$8</f>
        <v>0</v>
      </c>
      <c r="CN12" s="4"/>
      <c r="CO12" s="4"/>
      <c r="CP12" s="15">
        <f>CP10/$D$8</f>
        <v>0</v>
      </c>
      <c r="CQ12" s="15">
        <f>CQ10/$E$8</f>
        <v>0</v>
      </c>
      <c r="CR12" s="15">
        <f>CR10/$F$8</f>
        <v>0</v>
      </c>
      <c r="CS12" s="15">
        <f>CS10/$G$8</f>
        <v>0</v>
      </c>
      <c r="CT12" s="15">
        <f>CT10/$H$8</f>
        <v>0</v>
      </c>
      <c r="CU12" s="15">
        <f>CU10/$I$8</f>
        <v>0</v>
      </c>
      <c r="CV12" s="15">
        <f>CV10/$J$8</f>
        <v>0</v>
      </c>
      <c r="CW12" s="15">
        <f>CW10/$K$8</f>
        <v>0</v>
      </c>
      <c r="CX12" s="4"/>
      <c r="CY12" s="4"/>
    </row>
    <row r="13" spans="1:103" x14ac:dyDescent="0.35">
      <c r="A13" s="4"/>
      <c r="B13" s="4"/>
      <c r="C13" s="4" t="s">
        <v>24</v>
      </c>
      <c r="D13" s="5" t="e">
        <f>'Survivalexp RAW 30May-..Jun'!I18</f>
        <v>#DIV/0!</v>
      </c>
      <c r="E13" s="5" t="e">
        <f>'Survivalexp RAW 30May-..Jun'!P18</f>
        <v>#DIV/0!</v>
      </c>
      <c r="F13" s="5" t="e">
        <f>'Survivalexp RAW 30May-..Jun'!W18</f>
        <v>#DIV/0!</v>
      </c>
      <c r="G13" s="5" t="e">
        <f>'Survivalexp RAW 30May-..Jun'!AD18</f>
        <v>#DIV/0!</v>
      </c>
      <c r="H13" s="5" t="e">
        <f>'Survivalexp RAW 30May-..Jun'!AK18</f>
        <v>#DIV/0!</v>
      </c>
      <c r="I13" s="5">
        <f>'Survivalexp RAW 30May-..Jun'!AR18</f>
        <v>19.433333333333334</v>
      </c>
      <c r="J13" s="5">
        <f>'Survivalexp RAW 30May-..Jun'!AY18</f>
        <v>1.7333333333333334</v>
      </c>
      <c r="K13" s="5">
        <f>'Survivalexp RAW 30May-..Jun'!BF18</f>
        <v>0.26666666666666666</v>
      </c>
      <c r="L13" s="4"/>
      <c r="M13" s="4"/>
      <c r="N13" s="5" t="e">
        <f>'Survivalexp RAW 30May-..Jun'!I62</f>
        <v>#DIV/0!</v>
      </c>
      <c r="O13" s="5" t="e">
        <f>'Survivalexp RAW 30May-..Jun'!P62</f>
        <v>#DIV/0!</v>
      </c>
      <c r="P13" s="5" t="e">
        <f>'Survivalexp RAW 30May-..Jun'!W62</f>
        <v>#DIV/0!</v>
      </c>
      <c r="Q13" s="5" t="e">
        <f>'Survivalexp RAW 30May-..Jun'!AD62</f>
        <v>#DIV/0!</v>
      </c>
      <c r="R13" s="5" t="e">
        <f>'Survivalexp RAW 30May-..Jun'!AK62</f>
        <v>#DIV/0!</v>
      </c>
      <c r="S13" s="5">
        <f>'Survivalexp RAW 30May-..Jun'!AR62</f>
        <v>34.333333333333329</v>
      </c>
      <c r="T13" s="5">
        <f>'Survivalexp RAW 30May-..Jun'!AY62</f>
        <v>2.5</v>
      </c>
      <c r="U13" s="5">
        <f>'Survivalexp RAW 30May-..Jun'!BF62</f>
        <v>0.5</v>
      </c>
      <c r="V13" s="4"/>
      <c r="W13" s="4"/>
      <c r="X13" s="5" t="e">
        <f>'Survivalexp RAW 30May-..Jun'!I106</f>
        <v>#DIV/0!</v>
      </c>
      <c r="Y13" s="5" t="e">
        <f>'Survivalexp RAW 30May-..Jun'!P106</f>
        <v>#DIV/0!</v>
      </c>
      <c r="Z13" s="5" t="e">
        <f>'Survivalexp RAW 30May-..Jun'!W106</f>
        <v>#DIV/0!</v>
      </c>
      <c r="AA13" s="5" t="e">
        <f>'Survivalexp RAW 30May-..Jun'!AD106</f>
        <v>#DIV/0!</v>
      </c>
      <c r="AB13" s="5">
        <f>'Survivalexp RAW 30May-..Jun'!AK106</f>
        <v>44.6</v>
      </c>
      <c r="AC13" s="5">
        <f>'Survivalexp RAW 30May-..Jun'!AR106</f>
        <v>12.466666666666669</v>
      </c>
      <c r="AD13" s="5">
        <f>'Survivalexp RAW 30May-..Jun'!AY106</f>
        <v>1.7333333333333334</v>
      </c>
      <c r="AE13" s="5">
        <f>'Survivalexp RAW 30May-..Jun'!BF106</f>
        <v>0.26666666666666666</v>
      </c>
      <c r="AF13" s="4"/>
      <c r="AG13" s="4"/>
      <c r="AH13" s="5" t="e">
        <f>'Survivalexp RAW 30May-..Jun'!I150</f>
        <v>#DIV/0!</v>
      </c>
      <c r="AI13" s="5" t="e">
        <f>'Survivalexp RAW 30May-..Jun'!P150</f>
        <v>#DIV/0!</v>
      </c>
      <c r="AJ13" s="5" t="e">
        <f>'Survivalexp RAW 30May-..Jun'!W150</f>
        <v>#DIV/0!</v>
      </c>
      <c r="AK13" s="5" t="e">
        <f>'Survivalexp RAW 30May-..Jun'!AD150</f>
        <v>#DIV/0!</v>
      </c>
      <c r="AL13" s="5">
        <f>'Survivalexp RAW 30May-..Jun'!AK150</f>
        <v>34.9</v>
      </c>
      <c r="AM13" s="5">
        <f>'Survivalexp RAW 30May-..Jun'!AR150</f>
        <v>5.8999999999999995</v>
      </c>
      <c r="AN13" s="5">
        <f>'Survivalexp RAW 30May-..Jun'!AY150</f>
        <v>0.79999999999999993</v>
      </c>
      <c r="AO13" s="5">
        <f>'Survivalexp RAW 30May-..Jun'!BF150</f>
        <v>0.1</v>
      </c>
      <c r="AP13" s="4"/>
      <c r="AQ13" s="4"/>
      <c r="AR13" s="5" t="e">
        <f>'Survivalexp RAW 30May-..Jun'!I194</f>
        <v>#DIV/0!</v>
      </c>
      <c r="AS13" s="5" t="e">
        <f>'Survivalexp RAW 30May-..Jun'!P194</f>
        <v>#DIV/0!</v>
      </c>
      <c r="AT13" s="5" t="e">
        <f>'Survivalexp RAW 30May-..Jun'!W194</f>
        <v>#DIV/0!</v>
      </c>
      <c r="AU13" s="5" t="e">
        <f>'Survivalexp RAW 30May-..Jun'!AD194</f>
        <v>#DIV/0!</v>
      </c>
      <c r="AV13" s="5">
        <f>'Survivalexp RAW 30May-..Jun'!AK194</f>
        <v>42.65</v>
      </c>
      <c r="AW13" s="5">
        <f>'Survivalexp RAW 30May-..Jun'!AR194</f>
        <v>12.033333333333333</v>
      </c>
      <c r="AX13" s="5">
        <f>'Survivalexp RAW 30May-..Jun'!AY194</f>
        <v>0.1</v>
      </c>
      <c r="AY13" s="5">
        <f>'Survivalexp RAW 30May-..Jun'!BF194</f>
        <v>0</v>
      </c>
      <c r="AZ13" s="4"/>
      <c r="BA13" s="4"/>
      <c r="BB13" s="5" t="e">
        <f>'Survivalexp RAW 30May-..Jun'!I238</f>
        <v>#DIV/0!</v>
      </c>
      <c r="BC13" s="5" t="e">
        <f>'Survivalexp RAW 30May-..Jun'!P238</f>
        <v>#DIV/0!</v>
      </c>
      <c r="BD13" s="5" t="e">
        <f>'Survivalexp RAW 30May-..Jun'!W238</f>
        <v>#DIV/0!</v>
      </c>
      <c r="BE13" s="5">
        <f>'Survivalexp RAW 30May-..Jun'!AD238</f>
        <v>111.6</v>
      </c>
      <c r="BF13" s="5">
        <f>'Survivalexp RAW 30May-..Jun'!AK238</f>
        <v>11.4</v>
      </c>
      <c r="BG13" s="5">
        <f>'Survivalexp RAW 30May-..Jun'!AT238</f>
        <v>0</v>
      </c>
      <c r="BH13" s="5">
        <f>'Survivalexp RAW 30May-..Jun'!AY238</f>
        <v>0.1</v>
      </c>
      <c r="BI13" s="5">
        <f>'Survivalexp RAW 30May-..Jun'!BF238</f>
        <v>0</v>
      </c>
      <c r="BJ13" s="4"/>
      <c r="BK13" s="4"/>
      <c r="BL13" s="5" t="e">
        <f>'Survivalexp RAW 30May-..Jun'!I282</f>
        <v>#DIV/0!</v>
      </c>
      <c r="BM13" s="5" t="e">
        <f>'Survivalexp RAW 30May-..Jun'!P282</f>
        <v>#DIV/0!</v>
      </c>
      <c r="BN13" s="5" t="e">
        <f>'Survivalexp RAW 30May-..Jun'!W282</f>
        <v>#DIV/0!</v>
      </c>
      <c r="BO13" s="5">
        <f>'Survivalexp RAW 30May-..Jun'!AD282</f>
        <v>99</v>
      </c>
      <c r="BP13" s="5">
        <f>'Survivalexp RAW 30May-..Jun'!AK282</f>
        <v>9.4</v>
      </c>
      <c r="BQ13" s="5">
        <f>'Survivalexp RAW 30May-..Jun'!AR282</f>
        <v>1</v>
      </c>
      <c r="BR13" s="5">
        <f>'Survivalexp RAW 30May-..Jun'!AY282</f>
        <v>0.1</v>
      </c>
      <c r="BS13" s="5">
        <f>'Survivalexp RAW 30May-..Jun'!BF282</f>
        <v>0</v>
      </c>
      <c r="BT13" s="4"/>
      <c r="BU13" s="4"/>
      <c r="BV13" s="5" t="e">
        <f>'Survivalexp RAW 30May-..Jun'!I326</f>
        <v>#DIV/0!</v>
      </c>
      <c r="BW13" s="5" t="e">
        <f>'Survivalexp RAW 30May-..Jun'!P326</f>
        <v>#DIV/0!</v>
      </c>
      <c r="BX13" s="5" t="e">
        <f>'Survivalexp RAW 30May-..Jun'!W326</f>
        <v>#DIV/0!</v>
      </c>
      <c r="BY13" s="5">
        <f>'Survivalexp RAW 30May-..Jun'!AD326</f>
        <v>66.3</v>
      </c>
      <c r="BZ13" s="5">
        <f>'Survivalexp RAW 30May-..Jun'!AK326</f>
        <v>6.9</v>
      </c>
      <c r="CA13" s="5">
        <f>'Survivalexp RAW 30May-..Jun'!AR326</f>
        <v>1</v>
      </c>
      <c r="CB13" s="5">
        <f>'Survivalexp RAW 30May-..Jun'!AY326</f>
        <v>0.2</v>
      </c>
      <c r="CC13" s="5">
        <f>'Survivalexp RAW 30May-..Jun'!BF326</f>
        <v>0</v>
      </c>
      <c r="CD13" s="4"/>
      <c r="CE13" s="4"/>
      <c r="CF13" s="5" t="e">
        <f>'Survivalexp RAW 30May-..Jun'!I370</f>
        <v>#DIV/0!</v>
      </c>
      <c r="CG13" s="5" t="e">
        <f>'Survivalexp RAW 30May-..Jun'!P370</f>
        <v>#DIV/0!</v>
      </c>
      <c r="CH13" s="5" t="e">
        <f>'Survivalexp RAW 30May-..Jun'!W370</f>
        <v>#DIV/0!</v>
      </c>
      <c r="CI13" s="5">
        <f>'Survivalexp RAW 30May-..Jun'!AD370</f>
        <v>47.9</v>
      </c>
      <c r="CJ13" s="5">
        <f>'Survivalexp RAW 30May-..Jun'!AK370</f>
        <v>4.2</v>
      </c>
      <c r="CK13" s="5">
        <f>'Survivalexp RAW 30May-..Jun'!AR370</f>
        <v>0.60000000000000009</v>
      </c>
      <c r="CL13" s="5">
        <f>'Survivalexp RAW 30May-..Jun'!AY370</f>
        <v>0.1</v>
      </c>
      <c r="CM13" s="5">
        <f>'Survivalexp RAW 30May-..Jun'!BF370</f>
        <v>0</v>
      </c>
      <c r="CN13" s="4"/>
      <c r="CO13" s="4"/>
      <c r="CP13" s="5" t="e">
        <f>'Survivalexp RAW 30May-..Jun'!I414</f>
        <v>#DIV/0!</v>
      </c>
      <c r="CQ13" s="5" t="e">
        <f>'Survivalexp RAW 30May-..Jun'!P414</f>
        <v>#DIV/0!</v>
      </c>
      <c r="CR13" s="5">
        <f>'Survivalexp RAW 30May-..Jun'!W414</f>
        <v>176.33333333333334</v>
      </c>
      <c r="CS13" s="5">
        <f>'Survivalexp RAW 30May-..Jun'!AD414</f>
        <v>36.6</v>
      </c>
      <c r="CT13" s="5">
        <f>'Survivalexp RAW 30May-..Jun'!AK414</f>
        <v>3.2</v>
      </c>
      <c r="CU13" s="5">
        <f>'Survivalexp RAW 30May-..Jun'!AR414</f>
        <v>0.3</v>
      </c>
      <c r="CV13" s="5">
        <f>'Survivalexp RAW 30May-..Jun'!AY414</f>
        <v>0</v>
      </c>
      <c r="CW13" s="5">
        <f>'Survivalexp RAW 30May-..Jun'!BF414</f>
        <v>0</v>
      </c>
      <c r="CX13" s="4"/>
      <c r="CY13" s="4"/>
    </row>
    <row r="14" spans="1:103" x14ac:dyDescent="0.35">
      <c r="A14" s="4"/>
      <c r="B14" s="4"/>
      <c r="C14" s="4" t="s">
        <v>26</v>
      </c>
      <c r="D14" s="5" t="e">
        <f>'Survivalexp RAW 30May-..Jun'!I19</f>
        <v>#DIV/0!</v>
      </c>
      <c r="E14" s="5" t="e">
        <f>'Survivalexp RAW 30May-..Jun'!P19</f>
        <v>#DIV/0!</v>
      </c>
      <c r="F14" s="5" t="e">
        <f>'Survivalexp RAW 30May-..Jun'!W19</f>
        <v>#DIV/0!</v>
      </c>
      <c r="G14" s="5" t="e">
        <f>'Survivalexp RAW 30May-..Jun'!AD19</f>
        <v>#DIV/0!</v>
      </c>
      <c r="H14" s="5" t="e">
        <f>'Survivalexp RAW 30May-..Jun'!AK19</f>
        <v>#DIV/0!</v>
      </c>
      <c r="I14" s="5">
        <f>'Survivalexp RAW 30May-..Jun'!AR19</f>
        <v>15.351819530930939</v>
      </c>
      <c r="J14" s="5">
        <f>'Survivalexp RAW 30May-..Jun'!AY19</f>
        <v>2.4240490471331717</v>
      </c>
      <c r="K14" s="5">
        <f>'Survivalexp RAW 30May-..Jun'!BF19</f>
        <v>0.44721359549995787</v>
      </c>
      <c r="L14" s="4"/>
      <c r="M14" s="4"/>
      <c r="N14" s="5" t="e">
        <f>'Survivalexp RAW 30May-..Jun'!I63</f>
        <v>#DIV/0!</v>
      </c>
      <c r="O14" s="5" t="e">
        <f>'Survivalexp RAW 30May-..Jun'!P63</f>
        <v>#DIV/0!</v>
      </c>
      <c r="P14" s="5" t="e">
        <f>'Survivalexp RAW 30May-..Jun'!W63</f>
        <v>#DIV/0!</v>
      </c>
      <c r="Q14" s="5" t="e">
        <f>'Survivalexp RAW 30May-..Jun'!AD63</f>
        <v>#DIV/0!</v>
      </c>
      <c r="R14" s="5" t="e">
        <f>'Survivalexp RAW 30May-..Jun'!AK63</f>
        <v>#DIV/0!</v>
      </c>
      <c r="S14" s="5">
        <f>'Survivalexp RAW 30May-..Jun'!AR63</f>
        <v>24.326522696280179</v>
      </c>
      <c r="T14" s="5">
        <f>'Survivalexp RAW 30May-..Jun'!AY63</f>
        <v>2.6457513110645907</v>
      </c>
      <c r="U14" s="5">
        <f>'Survivalexp RAW 30May-..Jun'!AU63</f>
        <v>0</v>
      </c>
      <c r="V14" s="4"/>
      <c r="W14" s="4"/>
      <c r="X14" s="5" t="e">
        <f>'Survivalexp RAW 30May-..Jun'!I107</f>
        <v>#DIV/0!</v>
      </c>
      <c r="Y14" s="5" t="e">
        <f>'Survivalexp RAW 30May-..Jun'!P107</f>
        <v>#DIV/0!</v>
      </c>
      <c r="Z14" s="5" t="e">
        <f>'Survivalexp RAW 30May-..Jun'!W107</f>
        <v>#DIV/0!</v>
      </c>
      <c r="AA14" s="5" t="e">
        <f>'Survivalexp RAW 30May-..Jun'!AD107</f>
        <v>#DIV/0!</v>
      </c>
      <c r="AB14" s="5">
        <f>'Survivalexp RAW 30May-..Jun'!AK107</f>
        <v>3.9115214431215892</v>
      </c>
      <c r="AC14" s="5">
        <f>'Survivalexp RAW 30May-..Jun'!AR107</f>
        <v>7.5796341730654904</v>
      </c>
      <c r="AD14" s="5">
        <f>'Survivalexp RAW 30May-..Jun'!AY107</f>
        <v>2.319899723953208</v>
      </c>
      <c r="AE14" s="5">
        <f>'Survivalexp RAW 30May-..Jun'!BF107</f>
        <v>1.4421497485050818</v>
      </c>
      <c r="AF14" s="4"/>
      <c r="AG14" s="4"/>
      <c r="AH14" s="5" t="e">
        <f>'Survivalexp RAW 30May-..Jun'!I151</f>
        <v>#DIV/0!</v>
      </c>
      <c r="AI14" s="5" t="e">
        <f>'Survivalexp RAW 30May-..Jun'!P151</f>
        <v>#DIV/0!</v>
      </c>
      <c r="AJ14" s="5" t="e">
        <f>'Survivalexp RAW 30May-..Jun'!W151</f>
        <v>#DIV/0!</v>
      </c>
      <c r="AK14" s="5" t="e">
        <f>'Survivalexp RAW 30May-..Jun'!AD151</f>
        <v>#DIV/0!</v>
      </c>
      <c r="AL14" s="5">
        <f>'Survivalexp RAW 30May-..Jun'!AK151</f>
        <v>15.44952375268517</v>
      </c>
      <c r="AM14" s="5">
        <f>'Survivalexp RAW 30May-..Jun'!AR151</f>
        <v>5.2717173941087028</v>
      </c>
      <c r="AN14" s="5">
        <f>'Survivalexp RAW 30May-..Jun'!AY151</f>
        <v>1.8893633440050399</v>
      </c>
      <c r="AO14" s="5">
        <f>'Survivalexp RAW 30May-..Jun'!BF151</f>
        <v>1.3416407864998738</v>
      </c>
      <c r="AP14" s="4"/>
      <c r="AQ14" s="4"/>
      <c r="AR14" s="5" t="e">
        <f>'Survivalexp RAW 30May-..Jun'!I195</f>
        <v>#DIV/0!</v>
      </c>
      <c r="AS14" s="5" t="e">
        <f>'Survivalexp RAW 30May-..Jun'!P195</f>
        <v>#DIV/0!</v>
      </c>
      <c r="AT14" s="5" t="e">
        <f>'Survivalexp RAW 30May-..Jun'!W195</f>
        <v>#DIV/0!</v>
      </c>
      <c r="AU14" s="5" t="e">
        <f>'Survivalexp RAW 30May-..Jun'!AD195</f>
        <v>#DIV/0!</v>
      </c>
      <c r="AV14" s="5">
        <f>'Survivalexp RAW 30May-..Jun'!AK195</f>
        <v>30.477876942378668</v>
      </c>
      <c r="AW14" s="5">
        <f>'Survivalexp RAW 30May-..Jun'!AR195</f>
        <v>13.735143331604885</v>
      </c>
      <c r="AX14" s="5">
        <f>'Survivalexp RAW 30May-..Jun'!AY195</f>
        <v>1.3038404810405297</v>
      </c>
      <c r="AY14" s="5">
        <f>'Survivalexp RAW 30May-..Jun'!BF195</f>
        <v>0</v>
      </c>
      <c r="AZ14" s="4"/>
      <c r="BA14" s="4"/>
      <c r="BB14" s="5" t="e">
        <f>'Survivalexp RAW 30May-..Jun'!I239</f>
        <v>#DIV/0!</v>
      </c>
      <c r="BC14" s="5" t="e">
        <f>'Survivalexp RAW 30May-..Jun'!P239</f>
        <v>#DIV/0!</v>
      </c>
      <c r="BD14" s="5" t="e">
        <f>'Survivalexp RAW 30May-..Jun'!W239</f>
        <v>#DIV/0!</v>
      </c>
      <c r="BE14" s="5">
        <f>'Survivalexp RAW 30May-..Jun'!AD239</f>
        <v>20.947062855213957</v>
      </c>
      <c r="BF14" s="5">
        <f>'Survivalexp RAW 30May-..Jun'!AK239</f>
        <v>12.893791963393559</v>
      </c>
      <c r="BG14" s="5">
        <f>'Survivalexp RAW 30May-..Jun'!AT239</f>
        <v>0</v>
      </c>
      <c r="BH14" s="5">
        <f>'Survivalexp RAW 30May-..Jun'!AY239</f>
        <v>0.44721359549995793</v>
      </c>
      <c r="BI14" s="5">
        <f>'Survivalexp RAW 30May-..Jun'!BF239</f>
        <v>0</v>
      </c>
      <c r="BJ14" s="4"/>
      <c r="BK14" s="4"/>
      <c r="BL14" s="5" t="e">
        <f>'Survivalexp RAW 30May-..Jun'!I283</f>
        <v>#DIV/0!</v>
      </c>
      <c r="BM14" s="5" t="e">
        <f>'Survivalexp RAW 30May-..Jun'!P283</f>
        <v>#DIV/0!</v>
      </c>
      <c r="BN14" s="5" t="e">
        <f>'Survivalexp RAW 30May-..Jun'!W283</f>
        <v>#DIV/0!</v>
      </c>
      <c r="BO14" s="5">
        <f>'Survivalexp RAW 30May-..Jun'!AD283</f>
        <v>22.265232977879272</v>
      </c>
      <c r="BP14" s="5">
        <f>'Survivalexp RAW 30May-..Jun'!AK283</f>
        <v>7.4696354777013756</v>
      </c>
      <c r="BQ14" s="5">
        <f>'Survivalexp RAW 30May-..Jun'!AR283</f>
        <v>5.7149268306106915</v>
      </c>
      <c r="BR14" s="5">
        <f>'Survivalexp RAW 30May-..Jun'!AY283</f>
        <v>0.44721359549995793</v>
      </c>
      <c r="BS14" s="5">
        <f>'Survivalexp RAW 30May-..Jun'!BF283</f>
        <v>0</v>
      </c>
      <c r="BT14" s="4"/>
      <c r="BU14" s="4"/>
      <c r="BV14" s="5" t="e">
        <f>'Survivalexp RAW 30May-..Jun'!I327</f>
        <v>#DIV/0!</v>
      </c>
      <c r="BW14" s="5" t="e">
        <f>'Survivalexp RAW 30May-..Jun'!P327</f>
        <v>#DIV/0!</v>
      </c>
      <c r="BX14" s="5" t="e">
        <f>'Survivalexp RAW 30May-..Jun'!W327</f>
        <v>#DIV/0!</v>
      </c>
      <c r="BY14" s="5">
        <f>'Survivalexp RAW 30May-..Jun'!AD327</f>
        <v>22.76842707593741</v>
      </c>
      <c r="BZ14" s="5">
        <f>'Survivalexp RAW 30May-..Jun'!AK327</f>
        <v>6.9828522323704689</v>
      </c>
      <c r="CA14" s="5">
        <f>'Survivalexp RAW 30May-..Jun'!AR327</f>
        <v>0.99493615300512395</v>
      </c>
      <c r="CB14" s="5">
        <f>'Survivalexp RAW 30May-..Jun'!AY327</f>
        <v>0.54772255750516607</v>
      </c>
      <c r="CC14" s="5">
        <f>'Survivalexp RAW 30May-..Jun'!BF327</f>
        <v>0</v>
      </c>
      <c r="CD14" s="4"/>
      <c r="CE14" s="4"/>
      <c r="CF14" s="5" t="e">
        <f>'Survivalexp RAW 30May-..Jun'!I371</f>
        <v>#DIV/0!</v>
      </c>
      <c r="CG14" s="5" t="e">
        <f>'Survivalexp RAW 30May-..Jun'!P371</f>
        <v>#DIV/0!</v>
      </c>
      <c r="CH14" s="5" t="e">
        <f>'Survivalexp RAW 30May-..Jun'!W371</f>
        <v>#DIV/0!</v>
      </c>
      <c r="CI14" s="5">
        <f>'Survivalexp RAW 30May-..Jun'!AD371</f>
        <v>13.609371853078121</v>
      </c>
      <c r="CJ14" s="5">
        <f>'Survivalexp RAW 30May-..Jun'!AK371</f>
        <v>5.622896293818676</v>
      </c>
      <c r="CK14" s="5">
        <f>'Survivalexp RAW 30May-..Jun'!AR371</f>
        <v>1.7310872175339913</v>
      </c>
      <c r="CL14" s="5">
        <f>'Survivalexp RAW 30May-..Jun'!AY371</f>
        <v>0.44721359549995793</v>
      </c>
      <c r="CM14" s="5">
        <f>'Survivalexp RAW 30May-..Jun'!BF371</f>
        <v>0</v>
      </c>
      <c r="CN14" s="4"/>
      <c r="CO14" s="4"/>
      <c r="CP14" s="5" t="e">
        <f>'Survivalexp RAW 30May-..Jun'!I415</f>
        <v>#DIV/0!</v>
      </c>
      <c r="CQ14" s="5" t="e">
        <f>'Survivalexp RAW 30May-..Jun'!P415</f>
        <v>#DIV/0!</v>
      </c>
      <c r="CR14" s="5">
        <f>'Survivalexp RAW 30May-..Jun'!W415</f>
        <v>18.313708498984759</v>
      </c>
      <c r="CS14" s="5">
        <f>'Survivalexp RAW 30May-..Jun'!AD415</f>
        <v>10.905391574375068</v>
      </c>
      <c r="CT14" s="5">
        <f>'Survivalexp RAW 30May-..Jun'!AK415</f>
        <v>4.7146147533486786</v>
      </c>
      <c r="CU14" s="5">
        <f>'Survivalexp RAW 30May-..Jun'!AR415</f>
        <v>0.89442719099991586</v>
      </c>
      <c r="CV14" s="5">
        <f>'Survivalexp RAW 30May-..Jun'!AY415</f>
        <v>0</v>
      </c>
      <c r="CW14" s="5">
        <f>'Survivalexp RAW 30May-..Jun'!BF415</f>
        <v>0</v>
      </c>
      <c r="CX14" s="4"/>
      <c r="CY14" s="4"/>
    </row>
    <row r="15" spans="1:103" x14ac:dyDescent="0.35">
      <c r="A15" s="4"/>
      <c r="B15" s="4" t="s">
        <v>42</v>
      </c>
      <c r="C15" s="4"/>
      <c r="D15" s="15" t="e">
        <f>D13/$D$8</f>
        <v>#DIV/0!</v>
      </c>
      <c r="E15" s="15" t="e">
        <f>E13/$E$8</f>
        <v>#DIV/0!</v>
      </c>
      <c r="F15" s="15" t="e">
        <f>F13/$F$8</f>
        <v>#DIV/0!</v>
      </c>
      <c r="G15" s="15" t="e">
        <f>G13/$G$8</f>
        <v>#DIV/0!</v>
      </c>
      <c r="H15" s="15" t="e">
        <f>H13/$H$8</f>
        <v>#DIV/0!</v>
      </c>
      <c r="I15" s="15">
        <f>I13/$I$8</f>
        <v>1943333.3333333333</v>
      </c>
      <c r="J15" s="15">
        <f>J13/$J$8</f>
        <v>1733333.3333333335</v>
      </c>
      <c r="K15" s="15">
        <f>K13/$K$8</f>
        <v>2666666.666666667</v>
      </c>
      <c r="L15" s="10">
        <f>I15</f>
        <v>1943333.3333333333</v>
      </c>
      <c r="M15" s="19">
        <f>I16</f>
        <v>1535181.9530930938</v>
      </c>
      <c r="N15" s="15" t="e">
        <f>N13/$D$8</f>
        <v>#DIV/0!</v>
      </c>
      <c r="O15" s="15" t="e">
        <f>O13/$E$8</f>
        <v>#DIV/0!</v>
      </c>
      <c r="P15" s="15" t="e">
        <f>P13/$F$8</f>
        <v>#DIV/0!</v>
      </c>
      <c r="Q15" s="15" t="e">
        <f>Q13/$G$8</f>
        <v>#DIV/0!</v>
      </c>
      <c r="R15" s="15" t="e">
        <f>R13/$H$8</f>
        <v>#DIV/0!</v>
      </c>
      <c r="S15" s="15">
        <f>S13/$I$8</f>
        <v>3433333.3333333326</v>
      </c>
      <c r="T15" s="15">
        <f>T13/$J$8</f>
        <v>2500000</v>
      </c>
      <c r="U15" s="15">
        <f>U13/$K$8</f>
        <v>5000000</v>
      </c>
      <c r="V15" s="10">
        <f>S15</f>
        <v>3433333.3333333326</v>
      </c>
      <c r="W15" s="12">
        <f>S16</f>
        <v>2432652.2696280177</v>
      </c>
      <c r="X15" s="15" t="e">
        <f>X13/$D$8</f>
        <v>#DIV/0!</v>
      </c>
      <c r="Y15" s="15" t="e">
        <f>Y13/$E$8</f>
        <v>#DIV/0!</v>
      </c>
      <c r="Z15" s="15" t="e">
        <f>Z13/$F$8</f>
        <v>#DIV/0!</v>
      </c>
      <c r="AA15" s="15" t="e">
        <f>AA13/$G$8</f>
        <v>#DIV/0!</v>
      </c>
      <c r="AB15" s="15">
        <f>AB13/$H$8</f>
        <v>446000</v>
      </c>
      <c r="AC15" s="15">
        <f>AC13/$I$8</f>
        <v>1246666.6666666667</v>
      </c>
      <c r="AD15" s="15">
        <f>AD13/$J$8</f>
        <v>1733333.3333333335</v>
      </c>
      <c r="AE15" s="15">
        <f>AE13/$K$8</f>
        <v>2666666.666666667</v>
      </c>
      <c r="AF15" s="10">
        <f>AB15</f>
        <v>446000</v>
      </c>
      <c r="AG15" s="12">
        <f>AB16</f>
        <v>39115.214431215893</v>
      </c>
      <c r="AH15" s="15" t="e">
        <f>AH13/$D$8</f>
        <v>#DIV/0!</v>
      </c>
      <c r="AI15" s="15" t="e">
        <f>AI13/$E$8</f>
        <v>#DIV/0!</v>
      </c>
      <c r="AJ15" s="15" t="e">
        <f>AJ13/$F$8</f>
        <v>#DIV/0!</v>
      </c>
      <c r="AK15" s="15" t="e">
        <f>AK13/$G$8</f>
        <v>#DIV/0!</v>
      </c>
      <c r="AL15" s="15">
        <f>AL13/$H$8</f>
        <v>348999.99999999994</v>
      </c>
      <c r="AM15" s="15">
        <f>AM13/$I$8</f>
        <v>589999.99999999988</v>
      </c>
      <c r="AN15" s="15">
        <f>AN13/$J$8</f>
        <v>800000</v>
      </c>
      <c r="AO15" s="15">
        <f>AO13/$K$8</f>
        <v>1000000.0000000001</v>
      </c>
      <c r="AP15" s="10">
        <f>AL15</f>
        <v>348999.99999999994</v>
      </c>
      <c r="AQ15" s="12">
        <f>AL16</f>
        <v>154495.23752685171</v>
      </c>
      <c r="AR15" s="15" t="e">
        <f>AR13/$D$8</f>
        <v>#DIV/0!</v>
      </c>
      <c r="AS15" s="15" t="e">
        <f>AS13/$E$8</f>
        <v>#DIV/0!</v>
      </c>
      <c r="AT15" s="15" t="e">
        <f>AT13/$F$8</f>
        <v>#DIV/0!</v>
      </c>
      <c r="AU15" s="15" t="e">
        <f>AU13/$G$8</f>
        <v>#DIV/0!</v>
      </c>
      <c r="AV15" s="15">
        <f>AV13/$H$8</f>
        <v>426499.99999999994</v>
      </c>
      <c r="AW15" s="15">
        <f>AW13/$I$8</f>
        <v>1203333.3333333333</v>
      </c>
      <c r="AX15" s="15">
        <f>AX13/$J$8</f>
        <v>100000.00000000001</v>
      </c>
      <c r="AY15" s="15">
        <f>AY13/$K$8</f>
        <v>0</v>
      </c>
      <c r="AZ15" s="10">
        <f>AV15</f>
        <v>426499.99999999994</v>
      </c>
      <c r="BA15" s="12">
        <f>AV16</f>
        <v>304778.76942378667</v>
      </c>
      <c r="BB15" s="15" t="e">
        <f>BB13/$D$8</f>
        <v>#DIV/0!</v>
      </c>
      <c r="BC15" s="15" t="e">
        <f>BC13/$E$8</f>
        <v>#DIV/0!</v>
      </c>
      <c r="BD15" s="15" t="e">
        <f>BD13/$F$8</f>
        <v>#DIV/0!</v>
      </c>
      <c r="BE15" s="15">
        <f>BE13/$G$8</f>
        <v>111599.99999999999</v>
      </c>
      <c r="BF15" s="15">
        <f>BF13/$H$8</f>
        <v>114000</v>
      </c>
      <c r="BG15" s="15">
        <f>BG13/$I$8</f>
        <v>0</v>
      </c>
      <c r="BH15" s="15">
        <f>BH13/$J$8</f>
        <v>100000.00000000001</v>
      </c>
      <c r="BI15" s="15">
        <f>BI13/$K$8</f>
        <v>0</v>
      </c>
      <c r="BJ15" s="11">
        <f>BE15</f>
        <v>111599.99999999999</v>
      </c>
      <c r="BK15" s="12">
        <f>BE16</f>
        <v>20947.062855213957</v>
      </c>
      <c r="BL15" s="15" t="e">
        <f>BL13/$D$8</f>
        <v>#DIV/0!</v>
      </c>
      <c r="BM15" s="15" t="e">
        <f>BM13/$E$8</f>
        <v>#DIV/0!</v>
      </c>
      <c r="BN15" s="15" t="e">
        <f>BN13/$F$8</f>
        <v>#DIV/0!</v>
      </c>
      <c r="BO15" s="17">
        <f>BO13/$G$8</f>
        <v>99000</v>
      </c>
      <c r="BP15" s="15">
        <f>BP13/$H$8</f>
        <v>94000</v>
      </c>
      <c r="BQ15" s="15">
        <f>BQ13/$I$8</f>
        <v>99999.999999999985</v>
      </c>
      <c r="BR15" s="15">
        <f>BR13/$J$8</f>
        <v>100000.00000000001</v>
      </c>
      <c r="BS15" s="15">
        <f>BS13/$K$8</f>
        <v>0</v>
      </c>
      <c r="BT15" s="20">
        <f>BO15</f>
        <v>99000</v>
      </c>
      <c r="BU15" s="12">
        <f>BO16</f>
        <v>22265.23297787927</v>
      </c>
      <c r="BV15" s="15" t="e">
        <f>BV13/$D$8</f>
        <v>#DIV/0!</v>
      </c>
      <c r="BW15" s="15" t="e">
        <f>BW13/$E$8</f>
        <v>#DIV/0!</v>
      </c>
      <c r="BX15" s="15" t="e">
        <f>BX13/$F$8</f>
        <v>#DIV/0!</v>
      </c>
      <c r="BY15" s="15">
        <f>BY13/$G$8</f>
        <v>66300</v>
      </c>
      <c r="BZ15" s="15">
        <f>BZ13/$H$8</f>
        <v>69000</v>
      </c>
      <c r="CA15" s="15">
        <f>CA13/$I$8</f>
        <v>99999.999999999985</v>
      </c>
      <c r="CB15" s="15">
        <f>CB13/$J$8</f>
        <v>200000.00000000003</v>
      </c>
      <c r="CC15" s="15">
        <f>CC13/$K$8</f>
        <v>0</v>
      </c>
      <c r="CD15" s="10">
        <f>BY15</f>
        <v>66300</v>
      </c>
      <c r="CE15" s="12">
        <f>BY16</f>
        <v>22768.427075937409</v>
      </c>
      <c r="CF15" s="15" t="e">
        <f>CF13/$D$8</f>
        <v>#DIV/0!</v>
      </c>
      <c r="CG15" s="15" t="e">
        <f>CG13/$E$8</f>
        <v>#DIV/0!</v>
      </c>
      <c r="CH15" s="15" t="e">
        <f>CH13/$F$8</f>
        <v>#DIV/0!</v>
      </c>
      <c r="CI15" s="15">
        <f>CI13/$G$8</f>
        <v>47900</v>
      </c>
      <c r="CJ15" s="15">
        <f>CJ13/$H$8</f>
        <v>42000</v>
      </c>
      <c r="CK15" s="15">
        <f>CK13/$I$8</f>
        <v>60000.000000000007</v>
      </c>
      <c r="CL15" s="15">
        <f>CL13/$J$8</f>
        <v>100000.00000000001</v>
      </c>
      <c r="CM15" s="15">
        <f>CM13/$K$8</f>
        <v>0</v>
      </c>
      <c r="CN15" s="10">
        <f>CI15</f>
        <v>47900</v>
      </c>
      <c r="CO15" s="12">
        <f>CI16</f>
        <v>13609.371853078121</v>
      </c>
      <c r="CP15" s="15" t="e">
        <f>CP13/$D$8</f>
        <v>#DIV/0!</v>
      </c>
      <c r="CQ15" s="15" t="e">
        <f>CQ13/$E$8</f>
        <v>#DIV/0!</v>
      </c>
      <c r="CR15" s="15">
        <f>CR13/$F$8</f>
        <v>17633.333333333332</v>
      </c>
      <c r="CS15" s="15">
        <f>CS13/$G$8</f>
        <v>36600</v>
      </c>
      <c r="CT15" s="15">
        <f>CT13/$H$8</f>
        <v>32000</v>
      </c>
      <c r="CU15" s="15">
        <f>CU13/$I$8</f>
        <v>29999.999999999996</v>
      </c>
      <c r="CV15" s="15">
        <f>CV13/$J$8</f>
        <v>0</v>
      </c>
      <c r="CW15" s="15">
        <f>CW13/$K$8</f>
        <v>0</v>
      </c>
      <c r="CX15" s="10">
        <f>CR15</f>
        <v>17633.333333333332</v>
      </c>
      <c r="CY15" s="12">
        <f>CR16</f>
        <v>1831.3708498984759</v>
      </c>
    </row>
    <row r="16" spans="1:103" x14ac:dyDescent="0.35">
      <c r="A16" s="4"/>
      <c r="B16" s="4"/>
      <c r="C16" s="4" t="s">
        <v>26</v>
      </c>
      <c r="D16" s="15" t="e">
        <f>D14/$D$8</f>
        <v>#DIV/0!</v>
      </c>
      <c r="E16" s="15" t="e">
        <f>E14/$E$8</f>
        <v>#DIV/0!</v>
      </c>
      <c r="F16" s="15" t="e">
        <f>F14/$F$8</f>
        <v>#DIV/0!</v>
      </c>
      <c r="G16" s="15" t="e">
        <f>G14/$G$8</f>
        <v>#DIV/0!</v>
      </c>
      <c r="H16" s="15" t="e">
        <f>H14/$H$8</f>
        <v>#DIV/0!</v>
      </c>
      <c r="I16" s="17">
        <f>I14/$I$8</f>
        <v>1535181.9530930938</v>
      </c>
      <c r="J16" s="17">
        <f>J14/$J$8</f>
        <v>2424049.0471331719</v>
      </c>
      <c r="K16" s="18">
        <f>K14/$K$8</f>
        <v>4472135.9549995791</v>
      </c>
      <c r="L16" s="4"/>
      <c r="M16" s="4"/>
      <c r="N16" s="15" t="e">
        <f>N14/$D$8</f>
        <v>#DIV/0!</v>
      </c>
      <c r="O16" s="15" t="e">
        <f>O14/$E$8</f>
        <v>#DIV/0!</v>
      </c>
      <c r="P16" s="15" t="e">
        <f>P14/$F$8</f>
        <v>#DIV/0!</v>
      </c>
      <c r="Q16" s="15" t="e">
        <f>Q14/$G$8</f>
        <v>#DIV/0!</v>
      </c>
      <c r="R16" s="15" t="e">
        <f>R14/$H$8</f>
        <v>#DIV/0!</v>
      </c>
      <c r="S16" s="15">
        <f>S14/$I$8</f>
        <v>2432652.2696280177</v>
      </c>
      <c r="T16" s="15">
        <f>T14/$J$8</f>
        <v>2645751.3110645907</v>
      </c>
      <c r="U16" s="15">
        <f>U14/$K$8</f>
        <v>0</v>
      </c>
      <c r="V16" s="4"/>
      <c r="W16" s="4"/>
      <c r="X16" s="15" t="e">
        <f>X14/$D$8</f>
        <v>#DIV/0!</v>
      </c>
      <c r="Y16" s="15" t="e">
        <f>Y14/$E$8</f>
        <v>#DIV/0!</v>
      </c>
      <c r="Z16" s="15" t="e">
        <f>Z14/$F$8</f>
        <v>#DIV/0!</v>
      </c>
      <c r="AA16" s="15" t="e">
        <f>AA14/$G$8</f>
        <v>#DIV/0!</v>
      </c>
      <c r="AB16" s="15">
        <f>AB14/$H$8</f>
        <v>39115.214431215893</v>
      </c>
      <c r="AC16" s="15">
        <f>AC14/$I$8</f>
        <v>757963.41730654903</v>
      </c>
      <c r="AD16" s="15">
        <f>AD14/$J$8</f>
        <v>2319899.723953208</v>
      </c>
      <c r="AE16" s="15">
        <f>AE14/$K$8</f>
        <v>14421497.485050818</v>
      </c>
      <c r="AF16" s="4"/>
      <c r="AG16" s="4"/>
      <c r="AH16" s="15" t="e">
        <f>AH14/$D$8</f>
        <v>#DIV/0!</v>
      </c>
      <c r="AI16" s="15" t="e">
        <f>AI14/$E$8</f>
        <v>#DIV/0!</v>
      </c>
      <c r="AJ16" s="15" t="e">
        <f>AJ14/$F$8</f>
        <v>#DIV/0!</v>
      </c>
      <c r="AK16" s="15" t="e">
        <f>AK14/$G$8</f>
        <v>#DIV/0!</v>
      </c>
      <c r="AL16" s="15">
        <f>AL14/$H$8</f>
        <v>154495.23752685171</v>
      </c>
      <c r="AM16" s="15">
        <f>AM14/$I$8</f>
        <v>527171.73941087024</v>
      </c>
      <c r="AN16" s="15">
        <f>AN14/$J$8</f>
        <v>1889363.3440050399</v>
      </c>
      <c r="AO16" s="15">
        <f>AO14/$K$8</f>
        <v>13416407.864998739</v>
      </c>
      <c r="AP16" s="4"/>
      <c r="AQ16" s="4"/>
      <c r="AR16" s="15" t="e">
        <f>AR14/$D$8</f>
        <v>#DIV/0!</v>
      </c>
      <c r="AS16" s="15" t="e">
        <f>AS14/$E$8</f>
        <v>#DIV/0!</v>
      </c>
      <c r="AT16" s="15" t="e">
        <f>AT14/$F$8</f>
        <v>#DIV/0!</v>
      </c>
      <c r="AU16" s="15" t="e">
        <f>AU14/$G$8</f>
        <v>#DIV/0!</v>
      </c>
      <c r="AV16" s="15">
        <f>AV14/$H$8</f>
        <v>304778.76942378667</v>
      </c>
      <c r="AW16" s="15">
        <f>AW14/$I$8</f>
        <v>1373514.3331604884</v>
      </c>
      <c r="AX16" s="15">
        <f>AX14/$J$8</f>
        <v>1303840.4810405299</v>
      </c>
      <c r="AY16" s="15">
        <f>AY14/$K$8</f>
        <v>0</v>
      </c>
      <c r="AZ16" s="4"/>
      <c r="BA16" s="4"/>
      <c r="BB16" s="15" t="e">
        <f>BB14/$D$8</f>
        <v>#DIV/0!</v>
      </c>
      <c r="BC16" s="15" t="e">
        <f>BC14/$E$8</f>
        <v>#DIV/0!</v>
      </c>
      <c r="BD16" s="15" t="e">
        <f>BD14/$F$8</f>
        <v>#DIV/0!</v>
      </c>
      <c r="BE16" s="15">
        <f>BE14/$G$8</f>
        <v>20947.062855213957</v>
      </c>
      <c r="BF16" s="15">
        <f>BF14/$H$8</f>
        <v>128937.91963393558</v>
      </c>
      <c r="BG16" s="15">
        <f>BG14/$I$8</f>
        <v>0</v>
      </c>
      <c r="BH16" s="15">
        <f>BH14/$J$8</f>
        <v>447213.59549995797</v>
      </c>
      <c r="BI16" s="15">
        <f>BI14/$K$8</f>
        <v>0</v>
      </c>
      <c r="BJ16" s="4"/>
      <c r="BK16" s="4"/>
      <c r="BL16" s="15" t="e">
        <f>BL14/$D$8</f>
        <v>#DIV/0!</v>
      </c>
      <c r="BM16" s="15" t="e">
        <f>BM14/$E$8</f>
        <v>#DIV/0!</v>
      </c>
      <c r="BN16" s="15" t="e">
        <f>BN14/$F$8</f>
        <v>#DIV/0!</v>
      </c>
      <c r="BO16" s="15">
        <f>BO14/$G$8</f>
        <v>22265.23297787927</v>
      </c>
      <c r="BP16" s="15">
        <f>BP14/$H$8</f>
        <v>74696.354777013752</v>
      </c>
      <c r="BQ16" s="15">
        <f>BQ14/$I$8</f>
        <v>571492.68306106911</v>
      </c>
      <c r="BR16" s="15">
        <f>BR14/$J$8</f>
        <v>447213.59549995797</v>
      </c>
      <c r="BS16" s="15">
        <f>BS14/$K$8</f>
        <v>0</v>
      </c>
      <c r="BT16" s="4"/>
      <c r="BU16" s="4"/>
      <c r="BV16" s="15" t="e">
        <f>BV14/$D$8</f>
        <v>#DIV/0!</v>
      </c>
      <c r="BW16" s="15" t="e">
        <f>BW14/$E$8</f>
        <v>#DIV/0!</v>
      </c>
      <c r="BX16" s="15" t="e">
        <f>BX14/$F$8</f>
        <v>#DIV/0!</v>
      </c>
      <c r="BY16" s="15">
        <f>BY14/$G$8</f>
        <v>22768.427075937409</v>
      </c>
      <c r="BZ16" s="15">
        <f>BZ14/$H$8</f>
        <v>69828.522323704688</v>
      </c>
      <c r="CA16" s="15">
        <f>CA14/$I$8</f>
        <v>99493.615300512392</v>
      </c>
      <c r="CB16" s="15">
        <f>CB14/$J$8</f>
        <v>547722.55750516604</v>
      </c>
      <c r="CC16" s="15">
        <f>CC14/$K$8</f>
        <v>0</v>
      </c>
      <c r="CD16" s="4"/>
      <c r="CE16" s="4"/>
      <c r="CF16" s="15" t="e">
        <f>CF14/$D$8</f>
        <v>#DIV/0!</v>
      </c>
      <c r="CG16" s="15" t="e">
        <f>CG14/$E$8</f>
        <v>#DIV/0!</v>
      </c>
      <c r="CH16" s="15" t="e">
        <f>CH14/$F$8</f>
        <v>#DIV/0!</v>
      </c>
      <c r="CI16" s="15">
        <f>CI14/$G$8</f>
        <v>13609.371853078121</v>
      </c>
      <c r="CJ16" s="15">
        <f>CJ14/$H$8</f>
        <v>56228.962938186756</v>
      </c>
      <c r="CK16" s="15">
        <f>CK14/$I$8</f>
        <v>173108.72175339912</v>
      </c>
      <c r="CL16" s="15">
        <f>CL14/$J$8</f>
        <v>447213.59549995797</v>
      </c>
      <c r="CM16" s="15">
        <f>CM14/$K$8</f>
        <v>0</v>
      </c>
      <c r="CN16" s="4"/>
      <c r="CO16" s="4"/>
      <c r="CP16" s="15" t="e">
        <f>CP14/$D$8</f>
        <v>#DIV/0!</v>
      </c>
      <c r="CQ16" s="15" t="e">
        <f>CQ14/$E$8</f>
        <v>#DIV/0!</v>
      </c>
      <c r="CR16" s="15">
        <f>CR14/$F$8</f>
        <v>1831.3708498984759</v>
      </c>
      <c r="CS16" s="15">
        <f>CS14/$G$8</f>
        <v>10905.391574375068</v>
      </c>
      <c r="CT16" s="15">
        <f>CT14/$H$8</f>
        <v>47146.147533486786</v>
      </c>
      <c r="CU16" s="15">
        <f>CU14/$I$8</f>
        <v>89442.719099991577</v>
      </c>
      <c r="CV16" s="15">
        <f>CV14/$J$8</f>
        <v>0</v>
      </c>
      <c r="CW16" s="15">
        <f>CW14/$K$8</f>
        <v>0</v>
      </c>
      <c r="CX16" s="4"/>
      <c r="CY16" s="4"/>
    </row>
    <row r="17" spans="2:103" x14ac:dyDescent="0.35">
      <c r="B17" s="4" t="s">
        <v>27</v>
      </c>
      <c r="C17" s="4" t="s">
        <v>15</v>
      </c>
      <c r="D17" s="5" t="e">
        <f>'Survivalexp RAW 30May-..Jun'!I23</f>
        <v>#DIV/0!</v>
      </c>
      <c r="E17" s="5" t="e">
        <f>'Survivalexp RAW 30May-..Jun'!P23</f>
        <v>#DIV/0!</v>
      </c>
      <c r="F17" s="5" t="e">
        <f>'Survivalexp RAW 30May-..Jun'!W23</f>
        <v>#DIV/0!</v>
      </c>
      <c r="G17" s="5" t="e">
        <f>'Survivalexp RAW 30May-..Jun'!AD23</f>
        <v>#DIV/0!</v>
      </c>
      <c r="H17" s="5" t="e">
        <f>'Survivalexp RAW 30May-..Jun'!AK23</f>
        <v>#DIV/0!</v>
      </c>
      <c r="I17" s="5">
        <f>'Survivalexp RAW 30May-..Jun'!AR23</f>
        <v>17.066666666666666</v>
      </c>
      <c r="J17" s="5">
        <f>'Survivalexp RAW 30May-..Jun'!AY23</f>
        <v>1.4666666666666668</v>
      </c>
      <c r="K17" s="5">
        <f>'Survivalexp RAW 30May-..Jun'!BF23</f>
        <v>0</v>
      </c>
      <c r="L17" s="4"/>
      <c r="M17" s="4"/>
      <c r="N17" s="5" t="e">
        <f>'Survivalexp RAW 30May-..Jun'!I67</f>
        <v>#DIV/0!</v>
      </c>
      <c r="O17" s="5" t="e">
        <f>'Survivalexp RAW 30May-..Jun'!P67</f>
        <v>#DIV/0!</v>
      </c>
      <c r="P17" s="5" t="e">
        <f>'Survivalexp RAW 30May-..Jun'!W67</f>
        <v>#DIV/0!</v>
      </c>
      <c r="Q17" s="5" t="e">
        <f>'Survivalexp RAW 30May-..Jun'!AD67</f>
        <v>#DIV/0!</v>
      </c>
      <c r="R17" s="5" t="e">
        <f>'Survivalexp RAW 30May-..Jun'!AK67</f>
        <v>#DIV/0!</v>
      </c>
      <c r="S17" s="5">
        <f>'Survivalexp RAW 30May-..Jun'!AR67</f>
        <v>17.3</v>
      </c>
      <c r="T17" s="5">
        <f>'Survivalexp RAW 30May-..Jun'!AY67</f>
        <v>1.4</v>
      </c>
      <c r="U17" s="5">
        <f>'Survivalexp RAW 30May-..Jun'!BF67</f>
        <v>0</v>
      </c>
      <c r="V17" s="4"/>
      <c r="W17" s="4"/>
      <c r="X17" s="5" t="e">
        <f>'Survivalexp RAW 30May-..Jun'!I111</f>
        <v>#DIV/0!</v>
      </c>
      <c r="Y17" s="5" t="e">
        <f>'Survivalexp RAW 30May-..Jun'!P111</f>
        <v>#DIV/0!</v>
      </c>
      <c r="Z17" s="5" t="e">
        <f>'Survivalexp RAW 30May-..Jun'!W111</f>
        <v>#DIV/0!</v>
      </c>
      <c r="AA17" s="5" t="e">
        <f>'Survivalexp RAW 30May-..Jun'!AD111</f>
        <v>#DIV/0!</v>
      </c>
      <c r="AB17" s="5">
        <f>'Survivalexp RAW 30May-..Jun'!AK111</f>
        <v>64.599999999999994</v>
      </c>
      <c r="AC17" s="5">
        <f>'Survivalexp RAW 30May-..Jun'!AR111</f>
        <v>17.666666666666668</v>
      </c>
      <c r="AD17" s="5">
        <f>'Survivalexp RAW 30May-..Jun'!AY111</f>
        <v>1.4666666666666668</v>
      </c>
      <c r="AE17" s="5">
        <f>'Survivalexp RAW 30May-..Jun'!BF111</f>
        <v>0.20000000000000004</v>
      </c>
      <c r="AF17" s="4"/>
      <c r="AG17" s="4"/>
      <c r="AH17" s="5" t="e">
        <f>'Survivalexp RAW 30May-..Jun'!I155</f>
        <v>#DIV/0!</v>
      </c>
      <c r="AI17" s="5" t="e">
        <f>'Survivalexp RAW 30May-..Jun'!P155</f>
        <v>#DIV/0!</v>
      </c>
      <c r="AJ17" s="5" t="e">
        <f>'Survivalexp RAW 30May-..Jun'!W155</f>
        <v>#DIV/0!</v>
      </c>
      <c r="AK17" s="5" t="e">
        <f>'Survivalexp RAW 30May-..Jun'!AD155</f>
        <v>#DIV/0!</v>
      </c>
      <c r="AL17" s="5">
        <f>'Survivalexp RAW 30May-..Jun'!AK155</f>
        <v>41.333333333333336</v>
      </c>
      <c r="AM17" s="5">
        <f>'Survivalexp RAW 30May-..Jun'!AR155</f>
        <v>5.8</v>
      </c>
      <c r="AN17" s="5">
        <f>'Survivalexp RAW 30May-..Jun'!AY155</f>
        <v>0.86666666666666659</v>
      </c>
      <c r="AO17" s="5">
        <f>'Survivalexp RAW 30May-..Jun'!BF155</f>
        <v>0</v>
      </c>
      <c r="AP17" s="4"/>
      <c r="AQ17" s="4"/>
      <c r="AR17" s="5" t="e">
        <f>'Survivalexp RAW 30May-..Jun'!I199</f>
        <v>#DIV/0!</v>
      </c>
      <c r="AS17" s="5" t="e">
        <f>'Survivalexp RAW 30May-..Jun'!P199</f>
        <v>#DIV/0!</v>
      </c>
      <c r="AT17" s="5" t="e">
        <f>'Survivalexp RAW 30May-..Jun'!W199</f>
        <v>#DIV/0!</v>
      </c>
      <c r="AU17" s="5" t="e">
        <f>'Survivalexp RAW 30May-..Jun'!AD199</f>
        <v>#DIV/0!</v>
      </c>
      <c r="AV17" s="5">
        <f>'Survivalexp RAW 30May-..Jun'!AK199</f>
        <v>31.1</v>
      </c>
      <c r="AW17" s="5">
        <f>'Survivalexp RAW 30May-..Jun'!AR199</f>
        <v>5.8</v>
      </c>
      <c r="AX17" s="5">
        <f>'Survivalexp RAW 30May-..Jun'!AY199</f>
        <v>6.6666666666666666E-2</v>
      </c>
      <c r="AY17" s="5">
        <f>'Survivalexp RAW 30May-..Jun'!BF199</f>
        <v>6.6666666666666666E-2</v>
      </c>
      <c r="AZ17" s="4"/>
      <c r="BA17" s="4"/>
      <c r="BB17" s="5" t="e">
        <f>'Survivalexp RAW 30May-..Jun'!I243</f>
        <v>#DIV/0!</v>
      </c>
      <c r="BC17" s="5" t="e">
        <f>'Survivalexp RAW 30May-..Jun'!P243</f>
        <v>#DIV/0!</v>
      </c>
      <c r="BD17" s="5" t="e">
        <f>'Survivalexp RAW 30May-..Jun'!W243</f>
        <v>#DIV/0!</v>
      </c>
      <c r="BE17" s="5">
        <f>'Survivalexp RAW 30May-..Jun'!AD243</f>
        <v>134.30000000000001</v>
      </c>
      <c r="BF17" s="5">
        <f>'Survivalexp RAW 30May-..Jun'!AK243</f>
        <v>25.266666666666669</v>
      </c>
      <c r="BG17" s="5">
        <f>'Survivalexp RAW 30May-..Jun'!AR243</f>
        <v>3.3166666666666664</v>
      </c>
      <c r="BH17" s="5">
        <f>'Survivalexp RAW 30May-..Jun'!AY243</f>
        <v>0.6</v>
      </c>
      <c r="BI17" s="5">
        <f>'Survivalexp RAW 30May-..Jun'!BF243</f>
        <v>0</v>
      </c>
      <c r="BJ17" s="4"/>
      <c r="BK17" s="4"/>
      <c r="BL17" s="4" t="e">
        <f>'Survivalexp RAW 30May-..Jun'!I287</f>
        <v>#DIV/0!</v>
      </c>
      <c r="BM17" s="4" t="e">
        <f>'Survivalexp RAW 30May-..Jun'!P287</f>
        <v>#DIV/0!</v>
      </c>
      <c r="BN17" s="4" t="e">
        <f>'Survivalexp RAW 30May-..Jun'!W287</f>
        <v>#DIV/0!</v>
      </c>
      <c r="BO17" s="4">
        <f>'Survivalexp RAW 30May-..Jun'!AD287</f>
        <v>104.73333333333333</v>
      </c>
      <c r="BP17" s="4">
        <f>'Survivalexp RAW 30May-..Jun'!AK287</f>
        <v>11.6</v>
      </c>
      <c r="BQ17" s="4">
        <f>'Survivalexp RAW 30May-..Jun'!AR287</f>
        <v>1.5333333333333332</v>
      </c>
      <c r="BR17" s="5">
        <f>'Survivalexp RAW 30May-..Jun'!AY287</f>
        <v>0</v>
      </c>
      <c r="BS17" s="5">
        <f>'Survivalexp RAW 30May-..Jun'!BF287</f>
        <v>0.13333333333333333</v>
      </c>
      <c r="BT17" s="4"/>
      <c r="BU17" s="4"/>
      <c r="BV17" s="5" t="e">
        <f>'Survivalexp RAW 30May-..Jun'!I331</f>
        <v>#DIV/0!</v>
      </c>
      <c r="BW17" s="5" t="e">
        <f>'Survivalexp RAW 30May-..Jun'!P331</f>
        <v>#DIV/0!</v>
      </c>
      <c r="BX17" s="5" t="e">
        <f>'Survivalexp RAW 30May-..Jun'!W331</f>
        <v>#DIV/0!</v>
      </c>
      <c r="BY17" s="5">
        <f>'Survivalexp RAW 30May-..Jun'!AD331</f>
        <v>59</v>
      </c>
      <c r="BZ17" s="5">
        <f>'Survivalexp RAW 30May-..Jun'!AK331</f>
        <v>8.4666666666666668</v>
      </c>
      <c r="CA17" s="5">
        <f>'Survivalexp RAW 30May-..Jun'!AR331</f>
        <v>0.53333333333333333</v>
      </c>
      <c r="CB17" s="5">
        <f>'Survivalexp RAW 30May-..Jun'!AY331</f>
        <v>0.26666666666666666</v>
      </c>
      <c r="CC17" s="5">
        <f>'Survivalexp RAW 30May-..Jun'!BF331</f>
        <v>0</v>
      </c>
      <c r="CD17" s="4"/>
      <c r="CE17" s="4"/>
      <c r="CF17" s="5" t="e">
        <f>'Survivalexp RAW 30May-..Jun'!I375</f>
        <v>#DIV/0!</v>
      </c>
      <c r="CG17" s="5" t="e">
        <f>'Survivalexp RAW 30May-..Jun'!P375</f>
        <v>#DIV/0!</v>
      </c>
      <c r="CH17" s="5" t="e">
        <f>'Survivalexp RAW 30May-..Jun'!W375</f>
        <v>#DIV/0!</v>
      </c>
      <c r="CI17" s="5">
        <f>'Survivalexp RAW 30May-..Jun'!AD375</f>
        <v>38.4</v>
      </c>
      <c r="CJ17" s="5">
        <f>'Survivalexp RAW 30May-..Jun'!AK375</f>
        <v>3.2666666666666671</v>
      </c>
      <c r="CK17" s="5">
        <f>'Survivalexp RAW 30May-..Jun'!AR375</f>
        <v>0.46666666666666662</v>
      </c>
      <c r="CL17" s="5">
        <f>'Survivalexp RAW 30May-..Jun'!AY375</f>
        <v>0</v>
      </c>
      <c r="CM17" s="5">
        <f>'Survivalexp RAW 30May-..Jun'!BF375</f>
        <v>6.6666666666666666E-2</v>
      </c>
      <c r="CN17" s="4"/>
      <c r="CO17" s="4"/>
      <c r="CP17" s="5" t="e">
        <f>'Survivalexp RAW 30May-..Jun'!I419</f>
        <v>#DIV/0!</v>
      </c>
      <c r="CQ17" s="5" t="e">
        <f>'Survivalexp RAW 30May-..Jun'!P419</f>
        <v>#DIV/0!</v>
      </c>
      <c r="CR17" s="5">
        <f>'Survivalexp RAW 30May-..Jun'!W419</f>
        <v>162.10000000000002</v>
      </c>
      <c r="CS17" s="5">
        <f>'Survivalexp RAW 30May-..Jun'!AD419</f>
        <v>26.600000000000005</v>
      </c>
      <c r="CT17" s="5">
        <f>'Survivalexp RAW 30May-..Jun'!AK419</f>
        <v>2.6666666666666665</v>
      </c>
      <c r="CU17" s="5">
        <f>'Survivalexp RAW 30May-..Jun'!AR419</f>
        <v>0.40000000000000008</v>
      </c>
      <c r="CV17" s="5">
        <f>'Survivalexp RAW 30May-..Jun'!AY419</f>
        <v>0</v>
      </c>
      <c r="CW17" s="5">
        <f>'Survivalexp RAW 30May-..Jun'!BF419</f>
        <v>0</v>
      </c>
      <c r="CX17" s="4"/>
      <c r="CY17" s="4"/>
    </row>
    <row r="18" spans="2:103" x14ac:dyDescent="0.35">
      <c r="B18" s="4"/>
      <c r="C18" s="4" t="s">
        <v>26</v>
      </c>
      <c r="D18" s="5" t="e">
        <f>'Survivalexp RAW 30May-..Jun'!I24</f>
        <v>#DIV/0!</v>
      </c>
      <c r="E18" s="5" t="e">
        <f>'Survivalexp RAW 30May-..Jun'!P24</f>
        <v>#DIV/0!</v>
      </c>
      <c r="F18" s="5" t="e">
        <f>'Survivalexp RAW 30May-..Jun'!W24</f>
        <v>#DIV/0!</v>
      </c>
      <c r="G18" s="5" t="e">
        <f>'Survivalexp RAW 30May-..Jun'!AD24</f>
        <v>#DIV/0!</v>
      </c>
      <c r="H18" s="5" t="e">
        <f>'Survivalexp RAW 30May-..Jun'!AK24</f>
        <v>#DIV/0!</v>
      </c>
      <c r="I18" s="5">
        <f>'Survivalexp RAW 30May-..Jun'!AR24</f>
        <v>10.362528186378869</v>
      </c>
      <c r="J18" s="5">
        <f>'Survivalexp RAW 30May-..Jun'!AY24</f>
        <v>3.1747780411981914</v>
      </c>
      <c r="K18" s="5">
        <f>'Survivalexp RAW 30May-..Jun'!BF24</f>
        <v>0</v>
      </c>
      <c r="L18" s="4"/>
      <c r="M18" s="4"/>
      <c r="N18" s="5" t="e">
        <f>'Survivalexp RAW 30May-..Jun'!I68</f>
        <v>#DIV/0!</v>
      </c>
      <c r="O18" s="5" t="e">
        <f>'Survivalexp RAW 30May-..Jun'!P68</f>
        <v>#DIV/0!</v>
      </c>
      <c r="P18" s="5" t="e">
        <f>'Survivalexp RAW 30May-..Jun'!W68</f>
        <v>#DIV/0!</v>
      </c>
      <c r="Q18" s="5" t="e">
        <f>'Survivalexp RAW 30May-..Jun'!AD68</f>
        <v>#DIV/0!</v>
      </c>
      <c r="R18" s="5" t="e">
        <f>'Survivalexp RAW 30May-..Jun'!AK68</f>
        <v>#DIV/0!</v>
      </c>
      <c r="S18" s="5">
        <f>'Survivalexp RAW 30May-..Jun'!AR68</f>
        <v>7.5372312482995305</v>
      </c>
      <c r="T18" s="5">
        <f>'Survivalexp RAW 30May-..Jun'!AY68</f>
        <v>2.7833430976146363</v>
      </c>
      <c r="U18" s="5" t="e">
        <f>'Survivalexp RAW 30May-..Jun'!BF68</f>
        <v>#DIV/0!</v>
      </c>
      <c r="V18" s="4"/>
      <c r="W18" s="4"/>
      <c r="X18" s="5" t="e">
        <f>'Survivalexp RAW 30May-..Jun'!I112</f>
        <v>#DIV/0!</v>
      </c>
      <c r="Y18" s="5" t="e">
        <f>'Survivalexp RAW 30May-..Jun'!P112</f>
        <v>#DIV/0!</v>
      </c>
      <c r="Z18" s="5" t="e">
        <f>'Survivalexp RAW 30May-..Jun'!W112</f>
        <v>#DIV/0!</v>
      </c>
      <c r="AA18" s="5" t="e">
        <f>'Survivalexp RAW 30May-..Jun'!AD112</f>
        <v>#DIV/0!</v>
      </c>
      <c r="AB18" s="5">
        <f>'Survivalexp RAW 30May-..Jun'!AK112</f>
        <v>5.3665631459994962</v>
      </c>
      <c r="AC18" s="5">
        <f>'Survivalexp RAW 30May-..Jun'!AR112</f>
        <v>37.030042701234237</v>
      </c>
      <c r="AD18" s="5">
        <f>'Survivalexp RAW 30May-..Jun'!AY112</f>
        <v>4.119518084831542</v>
      </c>
      <c r="AE18" s="5">
        <f>'Survivalexp RAW 30May-..Jun'!BF112</f>
        <v>1.3416407864998738</v>
      </c>
      <c r="AF18" s="4"/>
      <c r="AG18" s="4"/>
      <c r="AH18" s="5" t="e">
        <f>'Survivalexp RAW 30May-..Jun'!I156</f>
        <v>#DIV/0!</v>
      </c>
      <c r="AI18" s="5" t="e">
        <f>'Survivalexp RAW 30May-..Jun'!P156</f>
        <v>#DIV/0!</v>
      </c>
      <c r="AJ18" s="5" t="e">
        <f>'Survivalexp RAW 30May-..Jun'!W156</f>
        <v>#DIV/0!</v>
      </c>
      <c r="AK18" s="5" t="e">
        <f>'Survivalexp RAW 30May-..Jun'!AD156</f>
        <v>#DIV/0!</v>
      </c>
      <c r="AL18" s="5">
        <f>'Survivalexp RAW 30May-..Jun'!AK156</f>
        <v>11.413820402958535</v>
      </c>
      <c r="AM18" s="5">
        <f>'Survivalexp RAW 30May-..Jun'!AR156</f>
        <v>3.4067781035862676</v>
      </c>
      <c r="AN18" s="5">
        <f>'Survivalexp RAW 30May-..Jun'!AY156</f>
        <v>1.772467428896755</v>
      </c>
      <c r="AO18" s="5">
        <f>'Survivalexp RAW 30May-..Jun'!BF156</f>
        <v>0</v>
      </c>
      <c r="AP18" s="4"/>
      <c r="AQ18" s="4"/>
      <c r="AR18" s="5" t="e">
        <f>'Survivalexp RAW 30May-..Jun'!I200</f>
        <v>#DIV/0!</v>
      </c>
      <c r="AS18" s="5" t="e">
        <f>'Survivalexp RAW 30May-..Jun'!P200</f>
        <v>#DIV/0!</v>
      </c>
      <c r="AT18" s="5" t="e">
        <f>'Survivalexp RAW 30May-..Jun'!W200</f>
        <v>#DIV/0!</v>
      </c>
      <c r="AU18" s="5" t="e">
        <f>'Survivalexp RAW 30May-..Jun'!AD200</f>
        <v>#DIV/0!</v>
      </c>
      <c r="AV18" s="5" t="e">
        <f>'Survivalexp RAW 30May-..Jun'!AK200</f>
        <v>#DIV/0!</v>
      </c>
      <c r="AW18" s="5">
        <f>'Survivalexp RAW 30May-..Jun'!AR200</f>
        <v>6.0377884319224329</v>
      </c>
      <c r="AX18" s="5">
        <f>'Survivalexp RAW 30May-..Jun'!AY200</f>
        <v>0</v>
      </c>
      <c r="AY18" s="5">
        <f>'Survivalexp RAW 30May-..Jun'!BF200</f>
        <v>0.44721359549995793</v>
      </c>
      <c r="AZ18" s="4"/>
      <c r="BA18" s="4"/>
      <c r="BB18" s="5" t="e">
        <f>'Survivalexp RAW 30May-..Jun'!I244</f>
        <v>#DIV/0!</v>
      </c>
      <c r="BC18" s="5" t="e">
        <f>'Survivalexp RAW 30May-..Jun'!P244</f>
        <v>#DIV/0!</v>
      </c>
      <c r="BD18" s="5" t="e">
        <f>'Survivalexp RAW 30May-..Jun'!W244</f>
        <v>#DIV/0!</v>
      </c>
      <c r="BE18" s="5">
        <f>'Survivalexp RAW 30May-..Jun'!AD244</f>
        <v>17.752377430258051</v>
      </c>
      <c r="BF18" s="5">
        <f>'Survivalexp RAW 30May-..Jun'!AK244</f>
        <v>15.429639309370666</v>
      </c>
      <c r="BG18" s="5">
        <f>'Survivalexp RAW 30May-..Jun'!AR244</f>
        <v>3.3038404810405293</v>
      </c>
      <c r="BH18" s="5">
        <f>'Survivalexp RAW 30May-..Jun'!AY244</f>
        <v>1.6733200530681511</v>
      </c>
      <c r="BI18" s="5">
        <f>'Survivalexp RAW 30May-..Jun'!BF244</f>
        <v>0</v>
      </c>
      <c r="BJ18" s="4"/>
      <c r="BK18" s="4"/>
      <c r="BL18" s="4" t="e">
        <f>'Survivalexp RAW 30May-..Jun'!I288</f>
        <v>#DIV/0!</v>
      </c>
      <c r="BM18" s="4" t="e">
        <f>'Survivalexp RAW 30May-..Jun'!P288</f>
        <v>#DIV/0!</v>
      </c>
      <c r="BN18" s="4" t="e">
        <f>'Survivalexp RAW 30May-..Jun'!W288</f>
        <v>#DIV/0!</v>
      </c>
      <c r="BO18" s="4">
        <f>'Survivalexp RAW 30May-..Jun'!AD288</f>
        <v>34.068190391849683</v>
      </c>
      <c r="BP18" s="4">
        <f>'Survivalexp RAW 30May-..Jun'!AK288</f>
        <v>6.4252610940605965</v>
      </c>
      <c r="BQ18" s="4">
        <f>'Survivalexp RAW 30May-..Jun'!AR288</f>
        <v>2.0614048979256645</v>
      </c>
      <c r="BR18" s="5">
        <f>'Survivalexp RAW 30May-..Jun'!AY288</f>
        <v>0</v>
      </c>
      <c r="BS18" s="5">
        <f>'Survivalexp RAW 30May-..Jun'!BF288</f>
        <v>0.54772255750516607</v>
      </c>
      <c r="BT18" s="4"/>
      <c r="BU18" s="4"/>
      <c r="BV18" s="5" t="e">
        <f>'Survivalexp RAW 30May-..Jun'!I332</f>
        <v>#DIV/0!</v>
      </c>
      <c r="BW18" s="5" t="e">
        <f>'Survivalexp RAW 30May-..Jun'!P332</f>
        <v>#DIV/0!</v>
      </c>
      <c r="BX18" s="5" t="e">
        <f>'Survivalexp RAW 30May-..Jun'!W332</f>
        <v>#DIV/0!</v>
      </c>
      <c r="BY18" s="5">
        <f>'Survivalexp RAW 30May-..Jun'!AD332</f>
        <v>21.823162719067778</v>
      </c>
      <c r="BZ18" s="5">
        <f>'Survivalexp RAW 30May-..Jun'!AK332</f>
        <v>7.2472642019756677</v>
      </c>
      <c r="CA18" s="5">
        <f>'Survivalexp RAW 30May-..Jun'!AR332</f>
        <v>0.99493615300512395</v>
      </c>
      <c r="CB18" s="5">
        <f>'Survivalexp RAW 30May-..Jun'!AY332</f>
        <v>0.89442719099991586</v>
      </c>
      <c r="CC18" s="5">
        <f>'Survivalexp RAW 30May-..Jun'!BF332</f>
        <v>0</v>
      </c>
      <c r="CD18" s="4"/>
      <c r="CE18" s="4"/>
      <c r="CF18" s="5" t="e">
        <f>'Survivalexp RAW 30May-..Jun'!I376</f>
        <v>#DIV/0!</v>
      </c>
      <c r="CG18" s="5" t="e">
        <f>'Survivalexp RAW 30May-..Jun'!P376</f>
        <v>#DIV/0!</v>
      </c>
      <c r="CH18" s="5" t="e">
        <f>'Survivalexp RAW 30May-..Jun'!W376</f>
        <v>#DIV/0!</v>
      </c>
      <c r="CI18" s="5">
        <f>'Survivalexp RAW 30May-..Jun'!AD376</f>
        <v>22.383424333927021</v>
      </c>
      <c r="CJ18" s="5">
        <f>'Survivalexp RAW 30May-..Jun'!AK376</f>
        <v>3.1205336485681086</v>
      </c>
      <c r="CK18" s="5">
        <f>'Survivalexp RAW 30May-..Jun'!AR376</f>
        <v>0.99493615300512395</v>
      </c>
      <c r="CL18" s="5">
        <f>'Survivalexp RAW 30May-..Jun'!AY376</f>
        <v>0</v>
      </c>
      <c r="CM18" s="5">
        <f>'Survivalexp RAW 30May-..Jun'!BF376</f>
        <v>0.44721359549995793</v>
      </c>
      <c r="CN18" s="4"/>
      <c r="CO18" s="4"/>
      <c r="CP18" s="5" t="e">
        <f>'Survivalexp RAW 30May-..Jun'!I420</f>
        <v>#DIV/0!</v>
      </c>
      <c r="CQ18" s="5" t="e">
        <f>'Survivalexp RAW 30May-..Jun'!P420</f>
        <v>#DIV/0!</v>
      </c>
      <c r="CR18" s="5">
        <f>'Survivalexp RAW 30May-..Jun'!W420</f>
        <v>35.795950801695284</v>
      </c>
      <c r="CS18" s="5">
        <f>'Survivalexp RAW 30May-..Jun'!AD420</f>
        <v>11.496731198614238</v>
      </c>
      <c r="CT18" s="5">
        <f>'Survivalexp RAW 30May-..Jun'!AK420</f>
        <v>4.8838849368425654</v>
      </c>
      <c r="CU18" s="5">
        <f>'Survivalexp RAW 30May-..Jun'!AR420</f>
        <v>0.99493615300512395</v>
      </c>
      <c r="CV18" s="5">
        <f>'Survivalexp RAW 30May-..Jun'!AY420</f>
        <v>0</v>
      </c>
      <c r="CW18" s="5">
        <f>'Survivalexp RAW 30May-..Jun'!BF420</f>
        <v>0</v>
      </c>
      <c r="CX18" s="4"/>
      <c r="CY18" s="4"/>
    </row>
    <row r="19" spans="2:103" x14ac:dyDescent="0.35">
      <c r="B19" s="4" t="s">
        <v>42</v>
      </c>
      <c r="C19" s="4"/>
      <c r="D19" s="15" t="e">
        <f>D17/$D$8</f>
        <v>#DIV/0!</v>
      </c>
      <c r="E19" s="15" t="e">
        <f>E17/$E$8</f>
        <v>#DIV/0!</v>
      </c>
      <c r="F19" s="15" t="e">
        <f>F17/$F$8</f>
        <v>#DIV/0!</v>
      </c>
      <c r="G19" s="15" t="e">
        <f>G17/$G$8</f>
        <v>#DIV/0!</v>
      </c>
      <c r="H19" s="15" t="e">
        <f>H17/$H$8</f>
        <v>#DIV/0!</v>
      </c>
      <c r="I19" s="15">
        <f>I17/$I$8</f>
        <v>1706666.6666666665</v>
      </c>
      <c r="J19" s="15">
        <f t="shared" ref="J19:J40" si="24">J17/$J$8</f>
        <v>1466666.6666666667</v>
      </c>
      <c r="K19" s="15">
        <f>K17/$K$8</f>
        <v>0</v>
      </c>
      <c r="L19" s="10">
        <f>I19</f>
        <v>1706666.6666666665</v>
      </c>
      <c r="M19" s="12">
        <f>I20</f>
        <v>1036252.8186378868</v>
      </c>
      <c r="N19" s="15" t="e">
        <f>N17/$D$8</f>
        <v>#DIV/0!</v>
      </c>
      <c r="O19" s="15" t="e">
        <f>O17/$E$8</f>
        <v>#DIV/0!</v>
      </c>
      <c r="P19" s="15" t="e">
        <f>P17/$F$8</f>
        <v>#DIV/0!</v>
      </c>
      <c r="Q19" s="15" t="e">
        <f>Q17/$G$8</f>
        <v>#DIV/0!</v>
      </c>
      <c r="R19" s="15" t="e">
        <f>R17/$H$8</f>
        <v>#DIV/0!</v>
      </c>
      <c r="S19" s="15">
        <f>S17/$I$8</f>
        <v>1730000</v>
      </c>
      <c r="T19" s="15">
        <f t="shared" ref="T19:T40" si="25">T17/$J$8</f>
        <v>1400000</v>
      </c>
      <c r="U19" s="15">
        <f>U17/$K$8</f>
        <v>0</v>
      </c>
      <c r="V19" s="10">
        <f>AVERAGE(S19)</f>
        <v>1730000</v>
      </c>
      <c r="W19" s="12" t="e">
        <f>STDEV(S19)</f>
        <v>#DIV/0!</v>
      </c>
      <c r="X19" s="15" t="e">
        <f>X17/$D$8</f>
        <v>#DIV/0!</v>
      </c>
      <c r="Y19" s="15" t="e">
        <f>Y17/$E$8</f>
        <v>#DIV/0!</v>
      </c>
      <c r="Z19" s="15" t="e">
        <f>Z17/$F$8</f>
        <v>#DIV/0!</v>
      </c>
      <c r="AA19" s="15" t="e">
        <f>AA17/$G$8</f>
        <v>#DIV/0!</v>
      </c>
      <c r="AB19" s="15">
        <f>AB17/$H$8</f>
        <v>645999.99999999988</v>
      </c>
      <c r="AC19" s="15">
        <f>AC17/$I$8</f>
        <v>1766666.6666666667</v>
      </c>
      <c r="AD19" s="15">
        <f t="shared" ref="AD19:AD40" si="26">AD17/$J$8</f>
        <v>1466666.6666666667</v>
      </c>
      <c r="AE19" s="15">
        <f>AE17/$K$8</f>
        <v>2000000.0000000005</v>
      </c>
      <c r="AF19" s="10">
        <f>AB19</f>
        <v>645999.99999999988</v>
      </c>
      <c r="AG19" s="12">
        <f>AB20</f>
        <v>53665.631459994962</v>
      </c>
      <c r="AH19" s="15" t="e">
        <f>AH17/$D$8</f>
        <v>#DIV/0!</v>
      </c>
      <c r="AI19" s="15" t="e">
        <f>AI17/$E$8</f>
        <v>#DIV/0!</v>
      </c>
      <c r="AJ19" s="15" t="e">
        <f>AJ17/$F$8</f>
        <v>#DIV/0!</v>
      </c>
      <c r="AK19" s="15" t="e">
        <f>AK17/$G$8</f>
        <v>#DIV/0!</v>
      </c>
      <c r="AL19" s="15">
        <f>AL17/$H$8</f>
        <v>413333.33333333331</v>
      </c>
      <c r="AM19" s="15">
        <f>AM17/$I$8</f>
        <v>579999.99999999988</v>
      </c>
      <c r="AN19" s="15">
        <f t="shared" ref="AN19:AN40" si="27">AN17/$J$8</f>
        <v>866666.66666666663</v>
      </c>
      <c r="AO19" s="15">
        <f>AO17/$K$8</f>
        <v>0</v>
      </c>
      <c r="AP19" s="10">
        <f>AL19</f>
        <v>413333.33333333331</v>
      </c>
      <c r="AQ19" s="12">
        <f>AL20</f>
        <v>114138.20402958535</v>
      </c>
      <c r="AR19" s="15" t="e">
        <f>AR17/$D$8</f>
        <v>#DIV/0!</v>
      </c>
      <c r="AS19" s="15" t="e">
        <f>AS17/$E$8</f>
        <v>#DIV/0!</v>
      </c>
      <c r="AT19" s="15" t="e">
        <f>AT17/$F$8</f>
        <v>#DIV/0!</v>
      </c>
      <c r="AU19" s="15" t="e">
        <f>AU17/$G$8</f>
        <v>#DIV/0!</v>
      </c>
      <c r="AV19" s="15">
        <f>AV17/$H$8</f>
        <v>311000</v>
      </c>
      <c r="AW19" s="15">
        <f>AW17/$I$8</f>
        <v>579999.99999999988</v>
      </c>
      <c r="AX19" s="15">
        <f t="shared" ref="AX19:AX40" si="28">AX17/$J$8</f>
        <v>66666.666666666672</v>
      </c>
      <c r="AY19" s="15">
        <f>AY17/$K$8</f>
        <v>666666.66666666674</v>
      </c>
      <c r="AZ19" s="10">
        <f>AV19</f>
        <v>311000</v>
      </c>
      <c r="BA19" s="12" t="e">
        <f>AV20</f>
        <v>#DIV/0!</v>
      </c>
      <c r="BB19" s="15" t="e">
        <f>BB17/$D$8</f>
        <v>#DIV/0!</v>
      </c>
      <c r="BC19" s="15" t="e">
        <f>BC17/$E$8</f>
        <v>#DIV/0!</v>
      </c>
      <c r="BD19" s="15" t="e">
        <f>BD17/$F$8</f>
        <v>#DIV/0!</v>
      </c>
      <c r="BE19" s="15">
        <f>BE17/$G$8</f>
        <v>134300</v>
      </c>
      <c r="BF19" s="15">
        <f>BF17/$H$8</f>
        <v>252666.66666666669</v>
      </c>
      <c r="BG19" s="15">
        <f>BG17/$I$8</f>
        <v>331666.66666666663</v>
      </c>
      <c r="BH19" s="15">
        <f t="shared" ref="BH19:BH40" si="29">BH17/$J$8</f>
        <v>600000</v>
      </c>
      <c r="BI19" s="15">
        <f>BI17/$K$8</f>
        <v>0</v>
      </c>
      <c r="BJ19" s="10">
        <f>BE19</f>
        <v>134300</v>
      </c>
      <c r="BK19" s="12">
        <f>BE20</f>
        <v>17752.37743025805</v>
      </c>
      <c r="BL19" s="15" t="e">
        <f>BL17/$D$8</f>
        <v>#DIV/0!</v>
      </c>
      <c r="BM19" s="15" t="e">
        <f>BM17/$E$8</f>
        <v>#DIV/0!</v>
      </c>
      <c r="BN19" s="15" t="e">
        <f>BN17/$F$8</f>
        <v>#DIV/0!</v>
      </c>
      <c r="BO19" s="15">
        <f>BO17/$G$8</f>
        <v>104733.33333333333</v>
      </c>
      <c r="BP19" s="15">
        <f>BP17/$H$8</f>
        <v>115999.99999999999</v>
      </c>
      <c r="BQ19" s="15">
        <f>BQ17/$I$8</f>
        <v>153333.33333333331</v>
      </c>
      <c r="BR19" s="15">
        <f t="shared" ref="BR19:BR40" si="30">BR17/$J$8</f>
        <v>0</v>
      </c>
      <c r="BS19" s="15">
        <f>BS17/$K$8</f>
        <v>1333333.3333333335</v>
      </c>
      <c r="BT19" s="10">
        <f>BO19</f>
        <v>104733.33333333333</v>
      </c>
      <c r="BU19" s="12">
        <f>BO20</f>
        <v>34068.190391849683</v>
      </c>
      <c r="BV19" s="15" t="e">
        <f>BV17/$D$8</f>
        <v>#DIV/0!</v>
      </c>
      <c r="BW19" s="15" t="e">
        <f>BW17/$E$8</f>
        <v>#DIV/0!</v>
      </c>
      <c r="BX19" s="15" t="e">
        <f>BX17/$F$8</f>
        <v>#DIV/0!</v>
      </c>
      <c r="BY19" s="15">
        <f>BY17/$G$8</f>
        <v>59000</v>
      </c>
      <c r="BZ19" s="15">
        <f>BZ17/$H$8</f>
        <v>84666.666666666657</v>
      </c>
      <c r="CA19" s="15">
        <f>CA17/$I$8</f>
        <v>53333.333333333328</v>
      </c>
      <c r="CB19" s="15">
        <f>CB17/$J$8</f>
        <v>266666.66666666669</v>
      </c>
      <c r="CC19" s="15">
        <f>CC17/$K$8</f>
        <v>0</v>
      </c>
      <c r="CD19" s="10">
        <f>BY19</f>
        <v>59000</v>
      </c>
      <c r="CE19" s="12">
        <f>BY20</f>
        <v>21823.162719067775</v>
      </c>
      <c r="CF19" s="15" t="e">
        <f>CF17/$D$8</f>
        <v>#DIV/0!</v>
      </c>
      <c r="CG19" s="15" t="e">
        <f>CG17/$E$8</f>
        <v>#DIV/0!</v>
      </c>
      <c r="CH19" s="15" t="e">
        <f>CH17/$F$8</f>
        <v>#DIV/0!</v>
      </c>
      <c r="CI19" s="15">
        <f>CI17/$G$8</f>
        <v>38400</v>
      </c>
      <c r="CJ19" s="15">
        <f>CJ17/$H$8</f>
        <v>32666.666666666668</v>
      </c>
      <c r="CK19" s="15">
        <f>CK17/$I$8</f>
        <v>46666.666666666657</v>
      </c>
      <c r="CL19" s="15">
        <f>CL17/$J$8</f>
        <v>0</v>
      </c>
      <c r="CM19" s="15">
        <f>CM17/$K$8</f>
        <v>666666.66666666674</v>
      </c>
      <c r="CN19" s="10">
        <f>CI19</f>
        <v>38400</v>
      </c>
      <c r="CO19" s="12">
        <f>CI20</f>
        <v>22383.424333927022</v>
      </c>
      <c r="CP19" s="15" t="e">
        <f>CP17/$D$8</f>
        <v>#DIV/0!</v>
      </c>
      <c r="CQ19" s="15" t="e">
        <f>CQ17/$E$8</f>
        <v>#DIV/0!</v>
      </c>
      <c r="CR19" s="15">
        <f>CR17/$F$8</f>
        <v>16210.000000000002</v>
      </c>
      <c r="CS19" s="15">
        <f>CS17/$G$8</f>
        <v>26600.000000000004</v>
      </c>
      <c r="CT19" s="15">
        <f>CT17/$H$8</f>
        <v>26666.666666666664</v>
      </c>
      <c r="CU19" s="15">
        <f>CU17/$I$8</f>
        <v>40000.000000000007</v>
      </c>
      <c r="CV19" s="15">
        <f>CV17/$J$8</f>
        <v>0</v>
      </c>
      <c r="CW19" s="15">
        <f>CW17/$K$8</f>
        <v>0</v>
      </c>
      <c r="CX19" s="10">
        <f>CS19</f>
        <v>26600.000000000004</v>
      </c>
      <c r="CY19" s="12">
        <f>CS20</f>
        <v>11496.731198614238</v>
      </c>
    </row>
    <row r="20" spans="2:103" x14ac:dyDescent="0.35">
      <c r="B20" s="4"/>
      <c r="C20" s="4" t="s">
        <v>26</v>
      </c>
      <c r="D20" s="15" t="e">
        <f>D18/$D$8</f>
        <v>#DIV/0!</v>
      </c>
      <c r="E20" s="15" t="e">
        <f>E18/$E$8</f>
        <v>#DIV/0!</v>
      </c>
      <c r="F20" s="15" t="e">
        <f>F18/$F$8</f>
        <v>#DIV/0!</v>
      </c>
      <c r="G20" s="15" t="e">
        <f>G18/$G$8</f>
        <v>#DIV/0!</v>
      </c>
      <c r="H20" s="15" t="e">
        <f>H18/$H$8</f>
        <v>#DIV/0!</v>
      </c>
      <c r="I20" s="15">
        <f>I18/$I$8</f>
        <v>1036252.8186378868</v>
      </c>
      <c r="J20" s="15">
        <f t="shared" si="24"/>
        <v>3174778.0411981917</v>
      </c>
      <c r="K20" s="15">
        <f>K18/$K$8</f>
        <v>0</v>
      </c>
      <c r="L20" s="4"/>
      <c r="M20" s="4"/>
      <c r="N20" s="15" t="e">
        <f>N18/$D$8</f>
        <v>#DIV/0!</v>
      </c>
      <c r="O20" s="15" t="e">
        <f>O18/$E$8</f>
        <v>#DIV/0!</v>
      </c>
      <c r="P20" s="15" t="e">
        <f>P18/$F$8</f>
        <v>#DIV/0!</v>
      </c>
      <c r="Q20" s="15" t="e">
        <f>Q18/$G$8</f>
        <v>#DIV/0!</v>
      </c>
      <c r="R20" s="15" t="e">
        <f>R18/$H$8</f>
        <v>#DIV/0!</v>
      </c>
      <c r="S20" s="15">
        <f>S18/$I$8</f>
        <v>753723.12482995295</v>
      </c>
      <c r="T20" s="15">
        <f t="shared" si="25"/>
        <v>2783343.0976146362</v>
      </c>
      <c r="U20" s="15" t="e">
        <f>U18/$K$8</f>
        <v>#DIV/0!</v>
      </c>
      <c r="V20" s="4"/>
      <c r="W20" s="4"/>
      <c r="X20" s="15" t="e">
        <f>X18/$D$8</f>
        <v>#DIV/0!</v>
      </c>
      <c r="Y20" s="15" t="e">
        <f>Y18/$E$8</f>
        <v>#DIV/0!</v>
      </c>
      <c r="Z20" s="15" t="e">
        <f>Z18/$F$8</f>
        <v>#DIV/0!</v>
      </c>
      <c r="AA20" s="15" t="e">
        <f>AA18/$G$8</f>
        <v>#DIV/0!</v>
      </c>
      <c r="AB20" s="15">
        <f>AB18/$H$8</f>
        <v>53665.631459994962</v>
      </c>
      <c r="AC20" s="15">
        <f>AC18/$I$8</f>
        <v>3703004.2701234235</v>
      </c>
      <c r="AD20" s="15">
        <f t="shared" si="26"/>
        <v>4119518.0848315423</v>
      </c>
      <c r="AE20" s="15">
        <f>AE18/$K$8</f>
        <v>13416407.864998739</v>
      </c>
      <c r="AF20" s="4"/>
      <c r="AG20" s="4"/>
      <c r="AH20" s="15" t="e">
        <f>AH18/$D$8</f>
        <v>#DIV/0!</v>
      </c>
      <c r="AI20" s="15" t="e">
        <f>AI18/$E$8</f>
        <v>#DIV/0!</v>
      </c>
      <c r="AJ20" s="15" t="e">
        <f>AJ18/$F$8</f>
        <v>#DIV/0!</v>
      </c>
      <c r="AK20" s="15" t="e">
        <f>AK18/$G$8</f>
        <v>#DIV/0!</v>
      </c>
      <c r="AL20" s="15">
        <f>AL18/$H$8</f>
        <v>114138.20402958535</v>
      </c>
      <c r="AM20" s="15">
        <f>AM18/$I$8</f>
        <v>340677.81035862671</v>
      </c>
      <c r="AN20" s="15">
        <f t="shared" si="27"/>
        <v>1772467.428896755</v>
      </c>
      <c r="AO20" s="15">
        <f>AO18/$K$8</f>
        <v>0</v>
      </c>
      <c r="AP20" s="4"/>
      <c r="AQ20" s="4"/>
      <c r="AR20" s="15" t="e">
        <f>AR18/$D$8</f>
        <v>#DIV/0!</v>
      </c>
      <c r="AS20" s="15" t="e">
        <f>AS18/$E$8</f>
        <v>#DIV/0!</v>
      </c>
      <c r="AT20" s="15" t="e">
        <f>AT18/$F$8</f>
        <v>#DIV/0!</v>
      </c>
      <c r="AU20" s="15" t="e">
        <f>AU18/$G$8</f>
        <v>#DIV/0!</v>
      </c>
      <c r="AV20" s="15" t="e">
        <f>AV18/$H$8</f>
        <v>#DIV/0!</v>
      </c>
      <c r="AW20" s="15">
        <f>AW18/$I$8</f>
        <v>603778.84319224325</v>
      </c>
      <c r="AX20" s="15">
        <f t="shared" si="28"/>
        <v>0</v>
      </c>
      <c r="AY20" s="15">
        <f>AY18/$K$8</f>
        <v>4472135.9549995791</v>
      </c>
      <c r="AZ20" s="4"/>
      <c r="BA20" s="4"/>
      <c r="BB20" s="15" t="e">
        <f>BB18/$D$8</f>
        <v>#DIV/0!</v>
      </c>
      <c r="BC20" s="15" t="e">
        <f>BC18/$E$8</f>
        <v>#DIV/0!</v>
      </c>
      <c r="BD20" s="15" t="e">
        <f>BD18/$F$8</f>
        <v>#DIV/0!</v>
      </c>
      <c r="BE20" s="15">
        <f>BE18/$G$8</f>
        <v>17752.37743025805</v>
      </c>
      <c r="BF20" s="15">
        <f>BF18/$H$8</f>
        <v>154296.39309370666</v>
      </c>
      <c r="BG20" s="15">
        <f>BG18/$I$8</f>
        <v>330384.0481040529</v>
      </c>
      <c r="BH20" s="15">
        <f t="shared" si="29"/>
        <v>1673320.0530681512</v>
      </c>
      <c r="BI20" s="15">
        <f>BI18/$K$8</f>
        <v>0</v>
      </c>
      <c r="BJ20" s="4"/>
      <c r="BK20" s="4"/>
      <c r="BL20" s="15" t="e">
        <f>BL18/$D$8</f>
        <v>#DIV/0!</v>
      </c>
      <c r="BM20" s="15" t="e">
        <f>BM18/$E$8</f>
        <v>#DIV/0!</v>
      </c>
      <c r="BN20" s="15" t="e">
        <f>BN18/$F$8</f>
        <v>#DIV/0!</v>
      </c>
      <c r="BO20" s="15">
        <f>BO18/$G$8</f>
        <v>34068.190391849683</v>
      </c>
      <c r="BP20" s="15">
        <f>BP18/$H$8</f>
        <v>64252.610940605962</v>
      </c>
      <c r="BQ20" s="15">
        <f>BQ18/$I$8</f>
        <v>206140.48979256643</v>
      </c>
      <c r="BR20" s="15">
        <f t="shared" si="30"/>
        <v>0</v>
      </c>
      <c r="BS20" s="15">
        <f>BS18/$K$8</f>
        <v>5477225.5750516606</v>
      </c>
      <c r="BT20" s="4"/>
      <c r="BU20" s="4"/>
      <c r="BV20" s="15" t="e">
        <f>BV18/$D$8</f>
        <v>#DIV/0!</v>
      </c>
      <c r="BW20" s="15" t="e">
        <f>BW18/$E$8</f>
        <v>#DIV/0!</v>
      </c>
      <c r="BX20" s="15" t="e">
        <f>BX18/$F$8</f>
        <v>#DIV/0!</v>
      </c>
      <c r="BY20" s="15">
        <f>BY18/$G$8</f>
        <v>21823.162719067775</v>
      </c>
      <c r="BZ20" s="15">
        <f>BZ18/$H$8</f>
        <v>72472.642019756677</v>
      </c>
      <c r="CA20" s="15">
        <f>CA18/$I$8</f>
        <v>99493.615300512392</v>
      </c>
      <c r="CB20" s="15">
        <f>CB18/$J$8</f>
        <v>894427.19099991594</v>
      </c>
      <c r="CC20" s="15">
        <f>CC18/$K$8</f>
        <v>0</v>
      </c>
      <c r="CD20" s="4"/>
      <c r="CE20" s="4"/>
      <c r="CF20" s="15" t="e">
        <f>CF18/$D$8</f>
        <v>#DIV/0!</v>
      </c>
      <c r="CG20" s="15" t="e">
        <f>CG18/$E$8</f>
        <v>#DIV/0!</v>
      </c>
      <c r="CH20" s="15" t="e">
        <f>CH18/$F$8</f>
        <v>#DIV/0!</v>
      </c>
      <c r="CI20" s="15">
        <f>CI18/$G$8</f>
        <v>22383.424333927022</v>
      </c>
      <c r="CJ20" s="15">
        <f>CJ18/$H$8</f>
        <v>31205.336485681084</v>
      </c>
      <c r="CK20" s="15">
        <f>CK18/$I$8</f>
        <v>99493.615300512392</v>
      </c>
      <c r="CL20" s="15">
        <f>CL18/$J$8</f>
        <v>0</v>
      </c>
      <c r="CM20" s="15">
        <f>CM18/$K$8</f>
        <v>4472135.9549995791</v>
      </c>
      <c r="CN20" s="4"/>
      <c r="CO20" s="4"/>
      <c r="CP20" s="15" t="e">
        <f>CP18/$D$8</f>
        <v>#DIV/0!</v>
      </c>
      <c r="CQ20" s="15" t="e">
        <f>CQ18/$E$8</f>
        <v>#DIV/0!</v>
      </c>
      <c r="CR20" s="15">
        <f>CR18/$F$8</f>
        <v>3579.5950801695285</v>
      </c>
      <c r="CS20" s="15">
        <f>CS18/$G$8</f>
        <v>11496.731198614238</v>
      </c>
      <c r="CT20" s="15">
        <f>CT18/$H$8</f>
        <v>48838.849368425654</v>
      </c>
      <c r="CU20" s="15">
        <f>CU18/$I$8</f>
        <v>99493.615300512392</v>
      </c>
      <c r="CV20" s="15">
        <f>CV18/$J$8</f>
        <v>0</v>
      </c>
      <c r="CW20" s="15">
        <f>CW18/$K$8</f>
        <v>0</v>
      </c>
      <c r="CX20" s="4"/>
      <c r="CY20" s="4"/>
    </row>
    <row r="21" spans="2:103" x14ac:dyDescent="0.35">
      <c r="B21" s="4"/>
      <c r="C21" s="4" t="s">
        <v>16</v>
      </c>
      <c r="D21" s="5" t="e">
        <f>'Survivalexp RAW 30May-..Jun'!I28</f>
        <v>#DIV/0!</v>
      </c>
      <c r="E21" s="5" t="e">
        <f>'Survivalexp RAW 30May-..Jun'!P28</f>
        <v>#DIV/0!</v>
      </c>
      <c r="F21" s="5" t="e">
        <f>'Survivalexp RAW 30May-..Jun'!W28</f>
        <v>#DIV/0!</v>
      </c>
      <c r="G21" s="5" t="e">
        <f>'Survivalexp RAW 30May-..Jun'!AD28</f>
        <v>#DIV/0!</v>
      </c>
      <c r="H21" s="5" t="e">
        <f>'Survivalexp RAW 30May-..Jun'!AK28</f>
        <v>#DIV/0!</v>
      </c>
      <c r="I21" s="5">
        <f>'Survivalexp RAW 30May-..Jun'!AR28</f>
        <v>29.666666666666668</v>
      </c>
      <c r="J21" s="5">
        <f>'Survivalexp RAW 30May-..Jun'!AY28</f>
        <v>3.3333333333333335</v>
      </c>
      <c r="K21" s="5">
        <f>'Survivalexp RAW 30May-..Jun'!BF28</f>
        <v>0.33333333333333331</v>
      </c>
      <c r="L21" s="4"/>
      <c r="M21" s="4"/>
      <c r="N21" s="5" t="e">
        <f>'Survivalexp RAW 30May-..Jun'!I72</f>
        <v>#DIV/0!</v>
      </c>
      <c r="O21" s="5" t="e">
        <f>'Survivalexp RAW 30May-..Jun'!P72</f>
        <v>#DIV/0!</v>
      </c>
      <c r="P21" s="5" t="e">
        <f>'Survivalexp RAW 30May-..Jun'!W72</f>
        <v>#DIV/0!</v>
      </c>
      <c r="Q21" s="5" t="e">
        <f>'Survivalexp RAW 30May-..Jun'!AD72</f>
        <v>#DIV/0!</v>
      </c>
      <c r="R21" s="5" t="e">
        <f>'Survivalexp RAW 30May-..Jun'!AK72</f>
        <v>#DIV/0!</v>
      </c>
      <c r="S21" s="5">
        <f>'Survivalexp RAW 30May-..Jun'!AR72</f>
        <v>32.6</v>
      </c>
      <c r="T21" s="5">
        <f>'Survivalexp RAW 30May-..Jun'!AY72</f>
        <v>5.5333333333333332</v>
      </c>
      <c r="U21" s="5">
        <f>'Survivalexp RAW 30May-..Jun'!BF72</f>
        <v>0.30000000000000004</v>
      </c>
      <c r="V21" s="4"/>
      <c r="W21" s="4"/>
      <c r="X21" s="5" t="e">
        <f>'Survivalexp RAW 30May-..Jun'!I116</f>
        <v>#DIV/0!</v>
      </c>
      <c r="Y21" s="5" t="e">
        <f>'Survivalexp RAW 30May-..Jun'!P116</f>
        <v>#DIV/0!</v>
      </c>
      <c r="Z21" s="5" t="e">
        <f>'Survivalexp RAW 30May-..Jun'!W116</f>
        <v>#DIV/0!</v>
      </c>
      <c r="AA21" s="5" t="e">
        <f>'Survivalexp RAW 30May-..Jun'!AD116</f>
        <v>#DIV/0!</v>
      </c>
      <c r="AB21" s="5">
        <f>'Survivalexp RAW 30May-..Jun'!AK116</f>
        <v>115.5</v>
      </c>
      <c r="AC21" s="5">
        <f>'Survivalexp RAW 30May-..Jun'!AR116</f>
        <v>25.75</v>
      </c>
      <c r="AD21" s="5">
        <f>'Survivalexp RAW 30May-..Jun'!AY116</f>
        <v>1.75</v>
      </c>
      <c r="AE21" s="5">
        <f>'Survivalexp RAW 30May-..Jun'!BF116</f>
        <v>0.5</v>
      </c>
      <c r="AF21" s="4"/>
      <c r="AG21" s="4"/>
      <c r="AH21" s="5" t="e">
        <f>'Survivalexp RAW 30May-..Jun'!I160</f>
        <v>#DIV/0!</v>
      </c>
      <c r="AI21" s="5" t="e">
        <f>'Survivalexp RAW 30May-..Jun'!P160</f>
        <v>#DIV/0!</v>
      </c>
      <c r="AJ21" s="5" t="e">
        <f>'Survivalexp RAW 30May-..Jun'!W160</f>
        <v>#DIV/0!</v>
      </c>
      <c r="AK21" s="5" t="e">
        <f>'Survivalexp RAW 30May-..Jun'!AD160</f>
        <v>#DIV/0!</v>
      </c>
      <c r="AL21" s="5">
        <f>'Survivalexp RAW 30May-..Jun'!AK160</f>
        <v>76.2</v>
      </c>
      <c r="AM21" s="5">
        <f>'Survivalexp RAW 30May-..Jun'!AR160</f>
        <v>12.866666666666667</v>
      </c>
      <c r="AN21" s="5">
        <f>'Survivalexp RAW 30May-..Jun'!AY160</f>
        <v>1.4666666666666668</v>
      </c>
      <c r="AO21" s="5">
        <f>'Survivalexp RAW 30May-..Jun'!BF160</f>
        <v>0.26666666666666666</v>
      </c>
      <c r="AP21" s="4"/>
      <c r="AQ21" s="4"/>
      <c r="AR21" s="5" t="e">
        <f>'Survivalexp RAW 30May-..Jun'!I204</f>
        <v>#DIV/0!</v>
      </c>
      <c r="AS21" s="5" t="e">
        <f>'Survivalexp RAW 30May-..Jun'!P204</f>
        <v>#DIV/0!</v>
      </c>
      <c r="AT21" s="5" t="e">
        <f>'Survivalexp RAW 30May-..Jun'!W204</f>
        <v>#DIV/0!</v>
      </c>
      <c r="AU21" s="5" t="e">
        <f>'Survivalexp RAW 30May-..Jun'!AD204</f>
        <v>#DIV/0!</v>
      </c>
      <c r="AV21" s="5">
        <f>'Survivalexp RAW 30May-..Jun'!AK204</f>
        <v>44.2</v>
      </c>
      <c r="AW21" s="5">
        <f>'Survivalexp RAW 30May-..Jun'!AR204</f>
        <v>13</v>
      </c>
      <c r="AX21" s="5">
        <f>'Survivalexp RAW 30May-..Jun'!AY204</f>
        <v>1</v>
      </c>
      <c r="AY21" s="5">
        <f>'Survivalexp RAW 30May-..Jun'!BF204</f>
        <v>0</v>
      </c>
      <c r="AZ21" s="4"/>
      <c r="BA21" s="4"/>
      <c r="BB21" s="5" t="e">
        <f>'Survivalexp RAW 30May-..Jun'!I248</f>
        <v>#DIV/0!</v>
      </c>
      <c r="BC21" s="5" t="e">
        <f>'Survivalexp RAW 30May-..Jun'!P248</f>
        <v>#DIV/0!</v>
      </c>
      <c r="BD21" s="5" t="e">
        <f>'Survivalexp RAW 30May-..Jun'!W248</f>
        <v>#DIV/0!</v>
      </c>
      <c r="BE21" s="5" t="e">
        <f>'Survivalexp RAW 30May-..Jun'!AD248</f>
        <v>#DIV/0!</v>
      </c>
      <c r="BF21" s="5">
        <f>'Survivalexp RAW 30May-..Jun'!AK248</f>
        <v>42.35</v>
      </c>
      <c r="BG21" s="5">
        <f>'Survivalexp RAW 30May-..Jun'!AR248</f>
        <v>6.8888888888888884</v>
      </c>
      <c r="BH21" s="5">
        <f>'Survivalexp RAW 30May-..Jun'!AY248</f>
        <v>0.33333333333333331</v>
      </c>
      <c r="BI21" s="5">
        <f>'Survivalexp RAW 30May-..Jun'!BF248</f>
        <v>0</v>
      </c>
      <c r="BJ21" s="4"/>
      <c r="BK21" s="4"/>
      <c r="BL21" s="4" t="e">
        <f>'Survivalexp RAW 30May-..Jun'!I292</f>
        <v>#DIV/0!</v>
      </c>
      <c r="BM21" s="4" t="e">
        <f>'Survivalexp RAW 30May-..Jun'!P292</f>
        <v>#DIV/0!</v>
      </c>
      <c r="BN21" s="4" t="e">
        <f>'Survivalexp RAW 30May-..Jun'!W292</f>
        <v>#DIV/0!</v>
      </c>
      <c r="BO21" s="4">
        <f>'Survivalexp RAW 30May-..Jun'!AD292</f>
        <v>111.4</v>
      </c>
      <c r="BP21" s="4">
        <f>'Survivalexp RAW 30May-..Jun'!AK292</f>
        <v>21.599999999999998</v>
      </c>
      <c r="BQ21" s="4">
        <f>'Survivalexp RAW 30May-..Jun'!AR292</f>
        <v>2.4</v>
      </c>
      <c r="BR21" s="5">
        <f>'Survivalexp RAW 30May-..Jun'!AY292</f>
        <v>0.13333333333333333</v>
      </c>
      <c r="BS21" s="5">
        <f>'Survivalexp RAW 30May-..Jun'!BF292</f>
        <v>0</v>
      </c>
      <c r="BT21" s="4"/>
      <c r="BU21" s="4"/>
      <c r="BV21" s="5" t="e">
        <f>'Survivalexp RAW 30May-..Jun'!I336</f>
        <v>#DIV/0!</v>
      </c>
      <c r="BW21" s="5" t="e">
        <f>'Survivalexp RAW 30May-..Jun'!P336</f>
        <v>#DIV/0!</v>
      </c>
      <c r="BX21" s="5" t="e">
        <f>'Survivalexp RAW 30May-..Jun'!W336</f>
        <v>#DIV/0!</v>
      </c>
      <c r="BY21" s="5">
        <f>'Survivalexp RAW 30May-..Jun'!AD336</f>
        <v>75.399999999999991</v>
      </c>
      <c r="BZ21" s="5">
        <f>'Survivalexp RAW 30May-..Jun'!AK336</f>
        <v>8.1333333333333329</v>
      </c>
      <c r="CA21" s="5">
        <f>'Survivalexp RAW 30May-..Jun'!AR336</f>
        <v>0.93333333333333346</v>
      </c>
      <c r="CB21" s="5">
        <f>'Survivalexp RAW 30May-..Jun'!AY336</f>
        <v>0.13333333333333333</v>
      </c>
      <c r="CC21" s="5">
        <f>'Survivalexp RAW 30May-..Jun'!BF336</f>
        <v>0</v>
      </c>
      <c r="CD21" s="4"/>
      <c r="CE21" s="4"/>
      <c r="CF21" s="5" t="e">
        <f>'Survivalexp RAW 30May-..Jun'!I380</f>
        <v>#DIV/0!</v>
      </c>
      <c r="CG21" s="5" t="e">
        <f>'Survivalexp RAW 30May-..Jun'!P380</f>
        <v>#DIV/0!</v>
      </c>
      <c r="CH21" s="5" t="e">
        <f>'Survivalexp RAW 30May-..Jun'!W380</f>
        <v>#DIV/0!</v>
      </c>
      <c r="CI21" s="5">
        <f>'Survivalexp RAW 30May-..Jun'!AD380</f>
        <v>55.733333333333327</v>
      </c>
      <c r="CJ21" s="5">
        <f>'Survivalexp RAW 30May-..Jun'!AK380</f>
        <v>6.2</v>
      </c>
      <c r="CK21" s="5">
        <f>'Survivalexp RAW 30May-..Jun'!AR380</f>
        <v>0.6</v>
      </c>
      <c r="CL21" s="5">
        <f>'Survivalexp RAW 30May-..Jun'!AY380</f>
        <v>6.6666666666666666E-2</v>
      </c>
      <c r="CM21" s="5">
        <f>'Survivalexp RAW 30May-..Jun'!BF380</f>
        <v>0</v>
      </c>
      <c r="CN21" s="4"/>
      <c r="CO21" s="4"/>
      <c r="CP21" s="5" t="e">
        <f>'Survivalexp RAW 30May-..Jun'!I424</f>
        <v>#DIV/0!</v>
      </c>
      <c r="CQ21" s="5" t="e">
        <f>'Survivalexp RAW 30May-..Jun'!P424</f>
        <v>#DIV/0!</v>
      </c>
      <c r="CR21" s="5">
        <f>'Survivalexp RAW 30May-..Jun'!W424</f>
        <v>153.4</v>
      </c>
      <c r="CS21" s="5">
        <f>'Survivalexp RAW 30May-..Jun'!AD424</f>
        <v>38.466666666666669</v>
      </c>
      <c r="CT21" s="5">
        <f>'Survivalexp RAW 30May-..Jun'!AK424</f>
        <v>4.5333333333333341</v>
      </c>
      <c r="CU21" s="5">
        <f>'Survivalexp RAW 30May-..Jun'!AR424</f>
        <v>0.40000000000000008</v>
      </c>
      <c r="CV21" s="5">
        <f>'Survivalexp RAW 30May-..Jun'!AY424</f>
        <v>6.6666666666666666E-2</v>
      </c>
      <c r="CW21" s="5">
        <f>'Survivalexp RAW 30May-..Jun'!BF424</f>
        <v>0</v>
      </c>
      <c r="CX21" s="4"/>
      <c r="CY21" s="4"/>
    </row>
    <row r="22" spans="2:103" x14ac:dyDescent="0.35">
      <c r="B22" s="4"/>
      <c r="C22" s="4" t="s">
        <v>26</v>
      </c>
      <c r="D22" s="5" t="e">
        <f>'Survivalexp RAW 30May-..Jun'!I29</f>
        <v>#DIV/0!</v>
      </c>
      <c r="E22" s="5" t="e">
        <f>'Survivalexp RAW 30May-..Jun'!P29</f>
        <v>#DIV/0!</v>
      </c>
      <c r="F22" s="5" t="e">
        <f>'Survivalexp RAW 30May-..Jun'!W29</f>
        <v>#DIV/0!</v>
      </c>
      <c r="G22" s="5" t="e">
        <f>'Survivalexp RAW 30May-..Jun'!AD29</f>
        <v>#DIV/0!</v>
      </c>
      <c r="H22" s="5" t="e">
        <f>'Survivalexp RAW 30May-..Jun'!AK29</f>
        <v>#DIV/0!</v>
      </c>
      <c r="I22" s="5">
        <f>'Survivalexp RAW 30May-..Jun'!AR29</f>
        <v>15.328011011899408</v>
      </c>
      <c r="J22" s="5">
        <f>'Survivalexp RAW 30May-..Jun'!AY29</f>
        <v>6.1651308803677871</v>
      </c>
      <c r="K22" s="5">
        <f>'Survivalexp RAW 30May-..Jun'!BF29</f>
        <v>1.54265871051029</v>
      </c>
      <c r="L22" s="4"/>
      <c r="M22" s="4"/>
      <c r="N22" s="5" t="e">
        <f>'Survivalexp RAW 30May-..Jun'!I73</f>
        <v>#DIV/0!</v>
      </c>
      <c r="O22" s="5" t="e">
        <f>'Survivalexp RAW 30May-..Jun'!P73</f>
        <v>#DIV/0!</v>
      </c>
      <c r="P22" s="5" t="e">
        <f>'Survivalexp RAW 30May-..Jun'!W73</f>
        <v>#DIV/0!</v>
      </c>
      <c r="Q22" s="5" t="e">
        <f>'Survivalexp RAW 30May-..Jun'!AD73</f>
        <v>#DIV/0!</v>
      </c>
      <c r="R22" s="5" t="e">
        <f>'Survivalexp RAW 30May-..Jun'!AK73</f>
        <v>#DIV/0!</v>
      </c>
      <c r="S22" s="5">
        <f>'Survivalexp RAW 30May-..Jun'!AR73</f>
        <v>5.0644951022459797</v>
      </c>
      <c r="T22" s="5">
        <f>'Survivalexp RAW 30May-..Jun'!AY73</f>
        <v>12.484652958142387</v>
      </c>
      <c r="U22" s="5">
        <f>'Survivalexp RAW 30May-..Jun'!BF73</f>
        <v>1.3416407864998738</v>
      </c>
      <c r="V22" s="4"/>
      <c r="W22" s="4"/>
      <c r="X22" s="5" t="e">
        <f>'Survivalexp RAW 30May-..Jun'!I117</f>
        <v>#DIV/0!</v>
      </c>
      <c r="Y22" s="5" t="e">
        <f>'Survivalexp RAW 30May-..Jun'!P117</f>
        <v>#DIV/0!</v>
      </c>
      <c r="Z22" s="5" t="e">
        <f>'Survivalexp RAW 30May-..Jun'!W117</f>
        <v>#DIV/0!</v>
      </c>
      <c r="AA22" s="5" t="e">
        <f>'Survivalexp RAW 30May-..Jun'!AD117</f>
        <v>#DIV/0!</v>
      </c>
      <c r="AB22" s="5">
        <f>'Survivalexp RAW 30May-..Jun'!AK117</f>
        <v>4.2031734043061642</v>
      </c>
      <c r="AC22" s="5">
        <f>'Survivalexp RAW 30May-..Jun'!AR117</f>
        <v>36.393007388955063</v>
      </c>
      <c r="AD22" s="5">
        <f>'Survivalexp RAW 30May-..Jun'!AY117</f>
        <v>6.2075223183918826</v>
      </c>
      <c r="AE22" s="5">
        <f>'Survivalexp RAW 30May-..Jun'!BF117</f>
        <v>2.2360679774997898</v>
      </c>
      <c r="AF22" s="4"/>
      <c r="AG22" s="4"/>
      <c r="AH22" s="5" t="e">
        <f>'Survivalexp RAW 30May-..Jun'!I161</f>
        <v>#DIV/0!</v>
      </c>
      <c r="AI22" s="5" t="e">
        <f>'Survivalexp RAW 30May-..Jun'!P161</f>
        <v>#DIV/0!</v>
      </c>
      <c r="AJ22" s="5" t="e">
        <f>'Survivalexp RAW 30May-..Jun'!W161</f>
        <v>#DIV/0!</v>
      </c>
      <c r="AK22" s="5" t="e">
        <f>'Survivalexp RAW 30May-..Jun'!AD161</f>
        <v>#DIV/0!</v>
      </c>
      <c r="AL22" s="5">
        <f>'Survivalexp RAW 30May-..Jun'!AK161</f>
        <v>9.0111042608550385</v>
      </c>
      <c r="AM22" s="5">
        <f>'Survivalexp RAW 30May-..Jun'!AR161</f>
        <v>15.241147633760228</v>
      </c>
      <c r="AN22" s="5">
        <f>'Survivalexp RAW 30May-..Jun'!AY161</f>
        <v>0.89442719099991574</v>
      </c>
      <c r="AO22" s="5">
        <f>'Survivalexp RAW 30May-..Jun'!BF161</f>
        <v>1.0954451150103321</v>
      </c>
      <c r="AP22" s="4"/>
      <c r="AQ22" s="4"/>
      <c r="AR22" s="5" t="e">
        <f>'Survivalexp RAW 30May-..Jun'!I205</f>
        <v>#DIV/0!</v>
      </c>
      <c r="AS22" s="5" t="e">
        <f>'Survivalexp RAW 30May-..Jun'!P205</f>
        <v>#DIV/0!</v>
      </c>
      <c r="AT22" s="5" t="e">
        <f>'Survivalexp RAW 30May-..Jun'!W205</f>
        <v>#DIV/0!</v>
      </c>
      <c r="AU22" s="5" t="e">
        <f>'Survivalexp RAW 30May-..Jun'!AD205</f>
        <v>#DIV/0!</v>
      </c>
      <c r="AV22" s="5">
        <f>'Survivalexp RAW 30May-..Jun'!AK205</f>
        <v>24.933912649241389</v>
      </c>
      <c r="AW22" s="5">
        <f>'Survivalexp RAW 30May-..Jun'!AR205</f>
        <v>1</v>
      </c>
      <c r="AX22" s="5">
        <f>'Survivalexp RAW 30May-..Jun'!AY205</f>
        <v>1</v>
      </c>
      <c r="AY22" s="5">
        <f>'Survivalexp RAW 30May-..Jun'!BF205</f>
        <v>0</v>
      </c>
      <c r="AZ22" s="4"/>
      <c r="BA22" s="4"/>
      <c r="BB22" s="5" t="e">
        <f>'Survivalexp RAW 30May-..Jun'!I249</f>
        <v>#DIV/0!</v>
      </c>
      <c r="BC22" s="5" t="e">
        <f>'Survivalexp RAW 30May-..Jun'!P249</f>
        <v>#DIV/0!</v>
      </c>
      <c r="BD22" s="5" t="e">
        <f>'Survivalexp RAW 30May-..Jun'!W249</f>
        <v>#DIV/0!</v>
      </c>
      <c r="BE22" s="5" t="e">
        <f>'Survivalexp RAW 30May-..Jun'!AD249</f>
        <v>#DIV/0!</v>
      </c>
      <c r="BF22" s="5">
        <f>'Survivalexp RAW 30May-..Jun'!AK249</f>
        <v>30.740959256111388</v>
      </c>
      <c r="BG22" s="5">
        <f>'Survivalexp RAW 30May-..Jun'!AR249</f>
        <v>5.0721292173238854</v>
      </c>
      <c r="BH22" s="5">
        <f>'Survivalexp RAW 30May-..Jun'!AY249</f>
        <v>0.99493615300512395</v>
      </c>
      <c r="BI22" s="5">
        <f>'Survivalexp RAW 30May-..Jun'!BF249</f>
        <v>0</v>
      </c>
      <c r="BJ22" s="4"/>
      <c r="BK22" s="4"/>
      <c r="BL22" s="4" t="e">
        <f>'Survivalexp RAW 30May-..Jun'!I293</f>
        <v>#DIV/0!</v>
      </c>
      <c r="BM22" s="4" t="e">
        <f>'Survivalexp RAW 30May-..Jun'!P293</f>
        <v>#DIV/0!</v>
      </c>
      <c r="BN22" s="4" t="e">
        <f>'Survivalexp RAW 30May-..Jun'!W293</f>
        <v>#DIV/0!</v>
      </c>
      <c r="BO22" s="4">
        <f>'Survivalexp RAW 30May-..Jun'!AD293</f>
        <v>19.311313452832522</v>
      </c>
      <c r="BP22" s="4">
        <f>'Survivalexp RAW 30May-..Jun'!AK293</f>
        <v>17.397651165130892</v>
      </c>
      <c r="BQ22" s="4">
        <f>'Survivalexp RAW 30May-..Jun'!AR293</f>
        <v>1.5477225575051661</v>
      </c>
      <c r="BR22" s="5">
        <f>'Survivalexp RAW 30May-..Jun'!AY293</f>
        <v>0.54772255750516607</v>
      </c>
      <c r="BS22" s="5">
        <f>'Survivalexp RAW 30May-..Jun'!BF293</f>
        <v>0</v>
      </c>
      <c r="BT22" s="4"/>
      <c r="BU22" s="4"/>
      <c r="BV22" s="5" t="e">
        <f>'Survivalexp RAW 30May-..Jun'!I337</f>
        <v>#DIV/0!</v>
      </c>
      <c r="BW22" s="5" t="e">
        <f>'Survivalexp RAW 30May-..Jun'!P337</f>
        <v>#DIV/0!</v>
      </c>
      <c r="BX22" s="5" t="e">
        <f>'Survivalexp RAW 30May-..Jun'!W337</f>
        <v>#DIV/0!</v>
      </c>
      <c r="BY22" s="5">
        <f>'Survivalexp RAW 30May-..Jun'!AD337</f>
        <v>57.416948896931061</v>
      </c>
      <c r="BZ22" s="5">
        <f>'Survivalexp RAW 30May-..Jun'!AK337</f>
        <v>8.8826878724707772</v>
      </c>
      <c r="CA22" s="5">
        <f>'Survivalexp RAW 30May-..Jun'!AR337</f>
        <v>0.99493615300512395</v>
      </c>
      <c r="CB22" s="5">
        <f>'Survivalexp RAW 30May-..Jun'!AY337</f>
        <v>0</v>
      </c>
      <c r="CC22" s="5">
        <f>'Survivalexp RAW 30May-..Jun'!BF337</f>
        <v>0</v>
      </c>
      <c r="CD22" s="4"/>
      <c r="CE22" s="4"/>
      <c r="CF22" s="5" t="e">
        <f>'Survivalexp RAW 30May-..Jun'!I381</f>
        <v>#DIV/0!</v>
      </c>
      <c r="CG22" s="5" t="e">
        <f>'Survivalexp RAW 30May-..Jun'!P381</f>
        <v>#DIV/0!</v>
      </c>
      <c r="CH22" s="5" t="e">
        <f>'Survivalexp RAW 30May-..Jun'!W381</f>
        <v>#DIV/0!</v>
      </c>
      <c r="CI22" s="5">
        <f>'Survivalexp RAW 30May-..Jun'!AD381</f>
        <v>9.701351104664349</v>
      </c>
      <c r="CJ22" s="5">
        <f>'Survivalexp RAW 30May-..Jun'!AK381</f>
        <v>4.747579219315222</v>
      </c>
      <c r="CK22" s="5">
        <f>'Survivalexp RAW 30May-..Jun'!AR381</f>
        <v>1.3416407864998738</v>
      </c>
      <c r="CL22" s="5">
        <f>'Survivalexp RAW 30May-..Jun'!AY381</f>
        <v>0</v>
      </c>
      <c r="CM22" s="5">
        <f>'Survivalexp RAW 30May-..Jun'!BF381</f>
        <v>0</v>
      </c>
      <c r="CN22" s="4"/>
      <c r="CO22" s="4"/>
      <c r="CP22" s="5" t="e">
        <f>'Survivalexp RAW 30May-..Jun'!I425</f>
        <v>#DIV/0!</v>
      </c>
      <c r="CQ22" s="5" t="e">
        <f>'Survivalexp RAW 30May-..Jun'!P425</f>
        <v>#DIV/0!</v>
      </c>
      <c r="CR22" s="5">
        <f>'Survivalexp RAW 30May-..Jun'!W425</f>
        <v>9.9146356463563503</v>
      </c>
      <c r="CS22" s="5">
        <f>'Survivalexp RAW 30May-..Jun'!AD425</f>
        <v>19.899929048249131</v>
      </c>
      <c r="CT22" s="5">
        <f>'Survivalexp RAW 30May-..Jun'!AK425</f>
        <v>7.2774151544920898</v>
      </c>
      <c r="CU22" s="5">
        <f>'Survivalexp RAW 30May-..Jun'!AR425</f>
        <v>1.442149748505082</v>
      </c>
      <c r="CV22" s="5">
        <f>'Survivalexp RAW 30May-..Jun'!AY425</f>
        <v>0.44721359549995793</v>
      </c>
      <c r="CW22" s="5">
        <f>'Survivalexp RAW 30May-..Jun'!BF425</f>
        <v>0</v>
      </c>
      <c r="CX22" s="4"/>
      <c r="CY22" s="4"/>
    </row>
    <row r="23" spans="2:103" x14ac:dyDescent="0.35">
      <c r="B23" s="4" t="s">
        <v>42</v>
      </c>
      <c r="C23" s="4"/>
      <c r="D23" s="15" t="e">
        <f>D21/$D$8</f>
        <v>#DIV/0!</v>
      </c>
      <c r="E23" s="15" t="e">
        <f>E21/$E$8</f>
        <v>#DIV/0!</v>
      </c>
      <c r="F23" s="15" t="e">
        <f>F21/$F$8</f>
        <v>#DIV/0!</v>
      </c>
      <c r="G23" s="15" t="e">
        <f>G21/$G$8</f>
        <v>#DIV/0!</v>
      </c>
      <c r="H23" s="15" t="e">
        <f>H21/$H$8</f>
        <v>#DIV/0!</v>
      </c>
      <c r="I23" s="15">
        <f>I21/$I$8</f>
        <v>2966666.6666666665</v>
      </c>
      <c r="J23" s="15">
        <f t="shared" si="24"/>
        <v>3333333.3333333335</v>
      </c>
      <c r="K23" s="15">
        <f>K21/$K$8</f>
        <v>3333333.3333333335</v>
      </c>
      <c r="L23" s="10">
        <f>I23</f>
        <v>2966666.6666666665</v>
      </c>
      <c r="M23" s="12">
        <f>I24</f>
        <v>1532801.1011899407</v>
      </c>
      <c r="N23" s="15" t="e">
        <f>N21/$D$8</f>
        <v>#DIV/0!</v>
      </c>
      <c r="O23" s="15" t="e">
        <f>O21/$E$8</f>
        <v>#DIV/0!</v>
      </c>
      <c r="P23" s="15" t="e">
        <f>P21/$F$8</f>
        <v>#DIV/0!</v>
      </c>
      <c r="Q23" s="15" t="e">
        <f>Q21/$G$8</f>
        <v>#DIV/0!</v>
      </c>
      <c r="R23" s="15" t="e">
        <f>R21/$H$8</f>
        <v>#DIV/0!</v>
      </c>
      <c r="S23" s="15">
        <f>S21/$I$8</f>
        <v>3260000</v>
      </c>
      <c r="T23" s="15">
        <f t="shared" si="25"/>
        <v>5533333.333333333</v>
      </c>
      <c r="U23" s="15">
        <f>U21/$K$8</f>
        <v>3000000.0000000005</v>
      </c>
      <c r="V23" s="10">
        <f>AVERAGE(S23)</f>
        <v>3260000</v>
      </c>
      <c r="W23" s="12">
        <f>S24</f>
        <v>506449.51022459794</v>
      </c>
      <c r="X23" s="15" t="e">
        <f>X21/$D$8</f>
        <v>#DIV/0!</v>
      </c>
      <c r="Y23" s="15" t="e">
        <f>Y21/$E$8</f>
        <v>#DIV/0!</v>
      </c>
      <c r="Z23" s="15" t="e">
        <f>Z21/$F$8</f>
        <v>#DIV/0!</v>
      </c>
      <c r="AA23" s="15" t="e">
        <f>AA21/$G$8</f>
        <v>#DIV/0!</v>
      </c>
      <c r="AB23" s="15">
        <f>AB21/$H$8</f>
        <v>1155000</v>
      </c>
      <c r="AC23" s="15">
        <f>AC21/$I$8</f>
        <v>2575000</v>
      </c>
      <c r="AD23" s="15">
        <f t="shared" si="26"/>
        <v>1750000</v>
      </c>
      <c r="AE23" s="15">
        <f>AE21/$K$8</f>
        <v>5000000</v>
      </c>
      <c r="AF23" s="10">
        <f>AB23</f>
        <v>1155000</v>
      </c>
      <c r="AG23" s="12">
        <f>AB24</f>
        <v>42031.734043061639</v>
      </c>
      <c r="AH23" s="15" t="e">
        <f>AH21/$D$8</f>
        <v>#DIV/0!</v>
      </c>
      <c r="AI23" s="15" t="e">
        <f>AI21/$E$8</f>
        <v>#DIV/0!</v>
      </c>
      <c r="AJ23" s="15" t="e">
        <f>AJ21/$F$8</f>
        <v>#DIV/0!</v>
      </c>
      <c r="AK23" s="15" t="e">
        <f>AK21/$G$8</f>
        <v>#DIV/0!</v>
      </c>
      <c r="AL23" s="15">
        <f>AL21/$H$8</f>
        <v>762000</v>
      </c>
      <c r="AM23" s="15">
        <f>AM21/$I$8</f>
        <v>1286666.6666666665</v>
      </c>
      <c r="AN23" s="15">
        <f t="shared" si="27"/>
        <v>1466666.6666666667</v>
      </c>
      <c r="AO23" s="15">
        <f>AO21/$K$8</f>
        <v>2666666.666666667</v>
      </c>
      <c r="AP23" s="10">
        <f>AL23</f>
        <v>762000</v>
      </c>
      <c r="AQ23" s="12">
        <f>AL24</f>
        <v>90111.042608550386</v>
      </c>
      <c r="AR23" s="15" t="e">
        <f>AR21/$D$8</f>
        <v>#DIV/0!</v>
      </c>
      <c r="AS23" s="15" t="e">
        <f>AS21/$E$8</f>
        <v>#DIV/0!</v>
      </c>
      <c r="AT23" s="15" t="e">
        <f>AT21/$F$8</f>
        <v>#DIV/0!</v>
      </c>
      <c r="AU23" s="15" t="e">
        <f>AU21/$G$8</f>
        <v>#DIV/0!</v>
      </c>
      <c r="AV23" s="15">
        <f>AV21/$H$8</f>
        <v>442000</v>
      </c>
      <c r="AW23" s="15">
        <f>AW21/$I$8</f>
        <v>1300000</v>
      </c>
      <c r="AX23" s="15">
        <f t="shared" si="28"/>
        <v>1000000</v>
      </c>
      <c r="AY23" s="15">
        <f>AY21/$K$8</f>
        <v>0</v>
      </c>
      <c r="AZ23" s="10">
        <f>AV23</f>
        <v>442000</v>
      </c>
      <c r="BA23" s="12">
        <f>AV24</f>
        <v>249339.12649241387</v>
      </c>
      <c r="BB23" s="15" t="e">
        <f>BB21/$D$8</f>
        <v>#DIV/0!</v>
      </c>
      <c r="BC23" s="15" t="e">
        <f>BC21/$E$8</f>
        <v>#DIV/0!</v>
      </c>
      <c r="BD23" s="15" t="e">
        <f>BD21/$F$8</f>
        <v>#DIV/0!</v>
      </c>
      <c r="BE23" s="15" t="e">
        <f>BE21/$G$8</f>
        <v>#DIV/0!</v>
      </c>
      <c r="BF23" s="15">
        <f>BF21/$H$8</f>
        <v>423500</v>
      </c>
      <c r="BG23" s="15">
        <f>BG21/$I$8</f>
        <v>688888.88888888876</v>
      </c>
      <c r="BH23" s="15">
        <f t="shared" si="29"/>
        <v>333333.33333333331</v>
      </c>
      <c r="BI23" s="15">
        <f>BI21/$K$8</f>
        <v>0</v>
      </c>
      <c r="BJ23" s="10">
        <f>BF23</f>
        <v>423500</v>
      </c>
      <c r="BK23" s="12">
        <f>BF24</f>
        <v>307409.59256111388</v>
      </c>
      <c r="BL23" s="15" t="e">
        <f>BL21/$D$8</f>
        <v>#DIV/0!</v>
      </c>
      <c r="BM23" s="15" t="e">
        <f>BM21/$E$8</f>
        <v>#DIV/0!</v>
      </c>
      <c r="BN23" s="15" t="e">
        <f>BN21/$F$8</f>
        <v>#DIV/0!</v>
      </c>
      <c r="BO23" s="15">
        <f>BO21/$G$8</f>
        <v>111400</v>
      </c>
      <c r="BP23" s="15">
        <f>BP21/$H$8</f>
        <v>215999.99999999997</v>
      </c>
      <c r="BQ23" s="15">
        <f>BQ21/$I$8</f>
        <v>239999.99999999997</v>
      </c>
      <c r="BR23" s="15">
        <f t="shared" si="30"/>
        <v>133333.33333333334</v>
      </c>
      <c r="BS23" s="15">
        <f>BS21/$K$8</f>
        <v>0</v>
      </c>
      <c r="BT23" s="10">
        <f>BO23</f>
        <v>111400</v>
      </c>
      <c r="BU23" s="12">
        <f>BO24</f>
        <v>19311.313452832521</v>
      </c>
      <c r="BV23" s="15" t="e">
        <f>BV21/$D$8</f>
        <v>#DIV/0!</v>
      </c>
      <c r="BW23" s="15" t="e">
        <f>BW21/$E$8</f>
        <v>#DIV/0!</v>
      </c>
      <c r="BX23" s="15" t="e">
        <f>BX21/$F$8</f>
        <v>#DIV/0!</v>
      </c>
      <c r="BY23" s="15">
        <f>BY21/$G$8</f>
        <v>75399.999999999985</v>
      </c>
      <c r="BZ23" s="15">
        <f>BZ21/$H$8</f>
        <v>81333.333333333328</v>
      </c>
      <c r="CA23" s="15">
        <f>CA21/$I$8</f>
        <v>93333.333333333343</v>
      </c>
      <c r="CB23" s="15">
        <f>CB21/$J$8</f>
        <v>133333.33333333334</v>
      </c>
      <c r="CC23" s="15">
        <f>CC21/$K$8</f>
        <v>0</v>
      </c>
      <c r="CD23" s="10">
        <f>BY23</f>
        <v>75399.999999999985</v>
      </c>
      <c r="CE23" s="12">
        <f>BY24</f>
        <v>57416.948896931062</v>
      </c>
      <c r="CF23" s="15" t="e">
        <f>CF21/$D$8</f>
        <v>#DIV/0!</v>
      </c>
      <c r="CG23" s="15" t="e">
        <f>CG21/$E$8</f>
        <v>#DIV/0!</v>
      </c>
      <c r="CH23" s="15" t="e">
        <f>CH21/$F$8</f>
        <v>#DIV/0!</v>
      </c>
      <c r="CI23" s="15">
        <f>CI21/$G$8</f>
        <v>55733.333333333328</v>
      </c>
      <c r="CJ23" s="15">
        <f>CJ21/$H$8</f>
        <v>62000</v>
      </c>
      <c r="CK23" s="15">
        <f>CK21/$I$8</f>
        <v>59999.999999999993</v>
      </c>
      <c r="CL23" s="15">
        <f>CL21/$J$8</f>
        <v>66666.666666666672</v>
      </c>
      <c r="CM23" s="15">
        <f>CM21/$K$8</f>
        <v>0</v>
      </c>
      <c r="CN23" s="10">
        <f>CI23</f>
        <v>55733.333333333328</v>
      </c>
      <c r="CO23" s="12">
        <f>CI24</f>
        <v>9701.3511046643489</v>
      </c>
      <c r="CP23" s="15" t="e">
        <f>CP21/$D$8</f>
        <v>#DIV/0!</v>
      </c>
      <c r="CQ23" s="15" t="e">
        <f>CQ21/$E$8</f>
        <v>#DIV/0!</v>
      </c>
      <c r="CR23" s="15">
        <f>CR21/$F$8</f>
        <v>15340</v>
      </c>
      <c r="CS23" s="15">
        <f>CS21/$G$8</f>
        <v>38466.666666666664</v>
      </c>
      <c r="CT23" s="15">
        <f>CT21/$H$8</f>
        <v>45333.333333333336</v>
      </c>
      <c r="CU23" s="15">
        <f>CU21/$I$8</f>
        <v>40000.000000000007</v>
      </c>
      <c r="CV23" s="15">
        <f>CV21/$J$8</f>
        <v>66666.666666666672</v>
      </c>
      <c r="CW23" s="15">
        <f>CW21/$K$8</f>
        <v>0</v>
      </c>
      <c r="CX23" s="10">
        <f>CS23</f>
        <v>38466.666666666664</v>
      </c>
      <c r="CY23" s="12">
        <f>CS24</f>
        <v>19899.929048249131</v>
      </c>
    </row>
    <row r="24" spans="2:103" x14ac:dyDescent="0.35">
      <c r="B24" s="4"/>
      <c r="C24" s="4" t="s">
        <v>26</v>
      </c>
      <c r="D24" s="15" t="e">
        <f>D22/$D$8</f>
        <v>#DIV/0!</v>
      </c>
      <c r="E24" s="15" t="e">
        <f>E22/$E$8</f>
        <v>#DIV/0!</v>
      </c>
      <c r="F24" s="15" t="e">
        <f>F22/$F$8</f>
        <v>#DIV/0!</v>
      </c>
      <c r="G24" s="15" t="e">
        <f>G22/$G$8</f>
        <v>#DIV/0!</v>
      </c>
      <c r="H24" s="15" t="e">
        <f>H22/$H$8</f>
        <v>#DIV/0!</v>
      </c>
      <c r="I24" s="15">
        <f>I22/$I$8</f>
        <v>1532801.1011899407</v>
      </c>
      <c r="J24" s="15">
        <f t="shared" si="24"/>
        <v>6165130.8803677876</v>
      </c>
      <c r="K24" s="15">
        <f>K22/$K$8</f>
        <v>15426587.1051029</v>
      </c>
      <c r="L24" s="4"/>
      <c r="M24" s="4"/>
      <c r="N24" s="15" t="e">
        <f>N22/$D$8</f>
        <v>#DIV/0!</v>
      </c>
      <c r="O24" s="15" t="e">
        <f>O22/$E$8</f>
        <v>#DIV/0!</v>
      </c>
      <c r="P24" s="15" t="e">
        <f>P22/$F$8</f>
        <v>#DIV/0!</v>
      </c>
      <c r="Q24" s="15" t="e">
        <f>Q22/$G$8</f>
        <v>#DIV/0!</v>
      </c>
      <c r="R24" s="15" t="e">
        <f>R22/$H$8</f>
        <v>#DIV/0!</v>
      </c>
      <c r="S24" s="15">
        <f>S22/$I$8</f>
        <v>506449.51022459794</v>
      </c>
      <c r="T24" s="15">
        <f t="shared" si="25"/>
        <v>12484652.958142389</v>
      </c>
      <c r="U24" s="15">
        <f>U22/$K$8</f>
        <v>13416407.864998739</v>
      </c>
      <c r="V24" s="4"/>
      <c r="W24" s="4"/>
      <c r="X24" s="15" t="e">
        <f>X22/$D$8</f>
        <v>#DIV/0!</v>
      </c>
      <c r="Y24" s="15" t="e">
        <f>Y22/$E$8</f>
        <v>#DIV/0!</v>
      </c>
      <c r="Z24" s="15" t="e">
        <f>Z22/$F$8</f>
        <v>#DIV/0!</v>
      </c>
      <c r="AA24" s="15" t="e">
        <f>AA22/$G$8</f>
        <v>#DIV/0!</v>
      </c>
      <c r="AB24" s="15">
        <f>AB22/$H$8</f>
        <v>42031.734043061639</v>
      </c>
      <c r="AC24" s="15">
        <f>AC22/$I$8</f>
        <v>3639300.7388955061</v>
      </c>
      <c r="AD24" s="15">
        <f t="shared" si="26"/>
        <v>6207522.3183918828</v>
      </c>
      <c r="AE24" s="15">
        <f>AE22/$K$8</f>
        <v>22360679.774997897</v>
      </c>
      <c r="AF24" s="4"/>
      <c r="AG24" s="4"/>
      <c r="AH24" s="15" t="e">
        <f>AH22/$D$8</f>
        <v>#DIV/0!</v>
      </c>
      <c r="AI24" s="15" t="e">
        <f>AI22/$E$8</f>
        <v>#DIV/0!</v>
      </c>
      <c r="AJ24" s="15" t="e">
        <f>AJ22/$F$8</f>
        <v>#DIV/0!</v>
      </c>
      <c r="AK24" s="15" t="e">
        <f>AK22/$G$8</f>
        <v>#DIV/0!</v>
      </c>
      <c r="AL24" s="15">
        <f>AL22/$H$8</f>
        <v>90111.042608550386</v>
      </c>
      <c r="AM24" s="15">
        <f>AM22/$I$8</f>
        <v>1524114.7633760227</v>
      </c>
      <c r="AN24" s="15">
        <f t="shared" si="27"/>
        <v>894427.19099991582</v>
      </c>
      <c r="AO24" s="15">
        <f>AO22/$K$8</f>
        <v>10954451.150103321</v>
      </c>
      <c r="AP24" s="4"/>
      <c r="AQ24" s="4"/>
      <c r="AR24" s="15" t="e">
        <f>AR22/$D$8</f>
        <v>#DIV/0!</v>
      </c>
      <c r="AS24" s="15" t="e">
        <f>AS22/$E$8</f>
        <v>#DIV/0!</v>
      </c>
      <c r="AT24" s="15" t="e">
        <f>AT22/$F$8</f>
        <v>#DIV/0!</v>
      </c>
      <c r="AU24" s="15" t="e">
        <f>AU22/$G$8</f>
        <v>#DIV/0!</v>
      </c>
      <c r="AV24" s="15">
        <f>AV22/$H$8</f>
        <v>249339.12649241387</v>
      </c>
      <c r="AW24" s="15">
        <f>AW22/$I$8</f>
        <v>99999.999999999985</v>
      </c>
      <c r="AX24" s="15">
        <f t="shared" si="28"/>
        <v>1000000</v>
      </c>
      <c r="AY24" s="15">
        <f>AY22/$K$8</f>
        <v>0</v>
      </c>
      <c r="AZ24" s="4"/>
      <c r="BA24" s="4"/>
      <c r="BB24" s="15" t="e">
        <f>BB22/$D$8</f>
        <v>#DIV/0!</v>
      </c>
      <c r="BC24" s="15" t="e">
        <f>BC22/$E$8</f>
        <v>#DIV/0!</v>
      </c>
      <c r="BD24" s="15" t="e">
        <f>BD22/$F$8</f>
        <v>#DIV/0!</v>
      </c>
      <c r="BE24" s="15" t="e">
        <f>BE22/$G$8</f>
        <v>#DIV/0!</v>
      </c>
      <c r="BF24" s="15">
        <f>BF22/$H$8</f>
        <v>307409.59256111388</v>
      </c>
      <c r="BG24" s="15">
        <f>BG22/$I$8</f>
        <v>507212.9217323885</v>
      </c>
      <c r="BH24" s="15">
        <f t="shared" si="29"/>
        <v>994936.15300512395</v>
      </c>
      <c r="BI24" s="15">
        <f>BI22/$K$8</f>
        <v>0</v>
      </c>
      <c r="BJ24" s="4"/>
      <c r="BK24" s="4"/>
      <c r="BL24" s="15" t="e">
        <f>BL22/$D$8</f>
        <v>#DIV/0!</v>
      </c>
      <c r="BM24" s="15" t="e">
        <f>BM22/$E$8</f>
        <v>#DIV/0!</v>
      </c>
      <c r="BN24" s="15" t="e">
        <f>BN22/$F$8</f>
        <v>#DIV/0!</v>
      </c>
      <c r="BO24" s="15">
        <f>BO22/$G$8</f>
        <v>19311.313452832521</v>
      </c>
      <c r="BP24" s="15">
        <f>BP22/$H$8</f>
        <v>173976.51165130892</v>
      </c>
      <c r="BQ24" s="15">
        <f>BQ22/$I$8</f>
        <v>154772.2557505166</v>
      </c>
      <c r="BR24" s="15">
        <f t="shared" si="30"/>
        <v>547722.55750516604</v>
      </c>
      <c r="BS24" s="15">
        <f>BS22/$K$8</f>
        <v>0</v>
      </c>
      <c r="BT24" s="4"/>
      <c r="BU24" s="4"/>
      <c r="BV24" s="15" t="e">
        <f>BV22/$D$8</f>
        <v>#DIV/0!</v>
      </c>
      <c r="BW24" s="15" t="e">
        <f>BW22/$E$8</f>
        <v>#DIV/0!</v>
      </c>
      <c r="BX24" s="15" t="e">
        <f>BX22/$F$8</f>
        <v>#DIV/0!</v>
      </c>
      <c r="BY24" s="15">
        <f>BY22/$G$8</f>
        <v>57416.948896931062</v>
      </c>
      <c r="BZ24" s="15">
        <f>BZ22/$H$8</f>
        <v>88826.878724707771</v>
      </c>
      <c r="CA24" s="15">
        <f>CA22/$I$8</f>
        <v>99493.615300512392</v>
      </c>
      <c r="CB24" s="15">
        <f>CB22/$J$8</f>
        <v>0</v>
      </c>
      <c r="CC24" s="15">
        <f>CC22/$K$8</f>
        <v>0</v>
      </c>
      <c r="CD24" s="4"/>
      <c r="CE24" s="4"/>
      <c r="CF24" s="15" t="e">
        <f>CF22/$D$8</f>
        <v>#DIV/0!</v>
      </c>
      <c r="CG24" s="15" t="e">
        <f>CG22/$E$8</f>
        <v>#DIV/0!</v>
      </c>
      <c r="CH24" s="15" t="e">
        <f>CH22/$F$8</f>
        <v>#DIV/0!</v>
      </c>
      <c r="CI24" s="15">
        <f>CI22/$G$8</f>
        <v>9701.3511046643489</v>
      </c>
      <c r="CJ24" s="15">
        <f>CJ22/$H$8</f>
        <v>47475.792193152214</v>
      </c>
      <c r="CK24" s="15">
        <f>CK22/$I$8</f>
        <v>134164.07864998738</v>
      </c>
      <c r="CL24" s="15">
        <f>CL22/$J$8</f>
        <v>0</v>
      </c>
      <c r="CM24" s="15">
        <f>CM22/$K$8</f>
        <v>0</v>
      </c>
      <c r="CN24" s="4"/>
      <c r="CO24" s="4"/>
      <c r="CP24" s="15" t="e">
        <f>CP22/$D$8</f>
        <v>#DIV/0!</v>
      </c>
      <c r="CQ24" s="15" t="e">
        <f>CQ22/$E$8</f>
        <v>#DIV/0!</v>
      </c>
      <c r="CR24" s="15">
        <f>CR22/$F$8</f>
        <v>991.46356463563507</v>
      </c>
      <c r="CS24" s="15">
        <f>CS22/$G$8</f>
        <v>19899.929048249131</v>
      </c>
      <c r="CT24" s="15">
        <f>CT22/$H$8</f>
        <v>72774.151544920896</v>
      </c>
      <c r="CU24" s="15">
        <f>CU22/$I$8</f>
        <v>144214.97485050818</v>
      </c>
      <c r="CV24" s="15">
        <f>CV22/$J$8</f>
        <v>447213.59549995797</v>
      </c>
      <c r="CW24" s="15">
        <f>CW22/$K$8</f>
        <v>0</v>
      </c>
      <c r="CX24" s="4"/>
      <c r="CY24" s="4"/>
    </row>
    <row r="25" spans="2:103" x14ac:dyDescent="0.35">
      <c r="B25" s="4" t="s">
        <v>13</v>
      </c>
      <c r="C25" s="4" t="s">
        <v>15</v>
      </c>
      <c r="D25" s="5" t="e">
        <f>'Survivalexp RAW 30May-..Jun'!I33</f>
        <v>#DIV/0!</v>
      </c>
      <c r="E25" s="5" t="e">
        <f>'Survivalexp RAW 30May-..Jun'!P33</f>
        <v>#DIV/0!</v>
      </c>
      <c r="F25" s="5" t="e">
        <f>'Survivalexp RAW 30May-..Jun'!W33</f>
        <v>#DIV/0!</v>
      </c>
      <c r="G25" s="5" t="e">
        <f>'Survivalexp RAW 30May-..Jun'!AD33</f>
        <v>#DIV/0!</v>
      </c>
      <c r="H25" s="5" t="e">
        <f>'Survivalexp RAW 30May-..Jun'!AK33</f>
        <v>#DIV/0!</v>
      </c>
      <c r="I25" s="5">
        <f>'Survivalexp RAW 30May-..Jun'!AR33</f>
        <v>10.866666666666665</v>
      </c>
      <c r="J25" s="5">
        <f>'Survivalexp RAW 30May-..Jun'!AY33</f>
        <v>0.8666666666666667</v>
      </c>
      <c r="K25" s="5">
        <f>'Survivalexp RAW 30May-..Jun'!BF33</f>
        <v>6.6666666666666666E-2</v>
      </c>
      <c r="L25" s="4"/>
      <c r="M25" s="4"/>
      <c r="N25" s="5" t="e">
        <f>'Survivalexp RAW 30May-..Jun'!I77</f>
        <v>#DIV/0!</v>
      </c>
      <c r="O25" s="5" t="e">
        <f>'Survivalexp RAW 30May-..Jun'!P77</f>
        <v>#DIV/0!</v>
      </c>
      <c r="P25" s="5" t="e">
        <f>'Survivalexp RAW 30May-..Jun'!W77</f>
        <v>#DIV/0!</v>
      </c>
      <c r="Q25" s="5" t="e">
        <f>'Survivalexp RAW 30May-..Jun'!AD77</f>
        <v>#DIV/0!</v>
      </c>
      <c r="R25" s="5" t="e">
        <f>'Survivalexp RAW 30May-..Jun'!AK77</f>
        <v>#DIV/0!</v>
      </c>
      <c r="S25" s="5">
        <f>'Survivalexp RAW 30May-..Jun'!AR77</f>
        <v>14.533333333333333</v>
      </c>
      <c r="T25" s="5">
        <f>'Survivalexp RAW 30May-..Jun'!AY77</f>
        <v>1.1333333333333335</v>
      </c>
      <c r="U25" s="5">
        <f>'Survivalexp RAW 30May-..Jun'!BF77</f>
        <v>0.13333333333333333</v>
      </c>
      <c r="V25" s="4"/>
      <c r="W25" s="4"/>
      <c r="X25" s="5" t="e">
        <f>'Survivalexp RAW 30May-..Jun'!I121</f>
        <v>#DIV/0!</v>
      </c>
      <c r="Y25" s="5" t="e">
        <f>'Survivalexp RAW 30May-..Jun'!P121</f>
        <v>#DIV/0!</v>
      </c>
      <c r="Z25" s="5" t="e">
        <f>'Survivalexp RAW 30May-..Jun'!W121</f>
        <v>#DIV/0!</v>
      </c>
      <c r="AA25" s="5" t="e">
        <f>'Survivalexp RAW 30May-..Jun'!AD121</f>
        <v>#DIV/0!</v>
      </c>
      <c r="AB25" s="5">
        <f>'Survivalexp RAW 30May-..Jun'!AK121</f>
        <v>22.8</v>
      </c>
      <c r="AC25" s="5">
        <f>'Survivalexp RAW 30May-..Jun'!AR121</f>
        <v>4.3500000000000005</v>
      </c>
      <c r="AD25" s="5">
        <f>'Survivalexp RAW 30May-..Jun'!AY121</f>
        <v>0.6</v>
      </c>
      <c r="AE25" s="5">
        <f>'Survivalexp RAW 30May-..Jun'!BF121</f>
        <v>0.13333333333333333</v>
      </c>
      <c r="AF25" s="4"/>
      <c r="AG25" s="4"/>
      <c r="AH25" s="5" t="e">
        <f>'Survivalexp RAW 30May-..Jun'!I165</f>
        <v>#DIV/0!</v>
      </c>
      <c r="AI25" s="5" t="e">
        <f>'Survivalexp RAW 30May-..Jun'!P165</f>
        <v>#DIV/0!</v>
      </c>
      <c r="AJ25" s="5" t="e">
        <f>'Survivalexp RAW 30May-..Jun'!W165</f>
        <v>#DIV/0!</v>
      </c>
      <c r="AK25" s="5" t="e">
        <f>'Survivalexp RAW 30May-..Jun'!AD165</f>
        <v>#DIV/0!</v>
      </c>
      <c r="AL25" s="5">
        <f>'Survivalexp RAW 30May-..Jun'!AK165</f>
        <v>19.133333333333336</v>
      </c>
      <c r="AM25" s="5">
        <f>'Survivalexp RAW 30May-..Jun'!AR165</f>
        <v>2.3333333333333335</v>
      </c>
      <c r="AN25" s="5">
        <f>'Survivalexp RAW 30May-..Jun'!AY165</f>
        <v>0.26666666666666666</v>
      </c>
      <c r="AO25" s="5">
        <f>'Survivalexp RAW 30May-..Jun'!BF165</f>
        <v>0</v>
      </c>
      <c r="AP25" s="4"/>
      <c r="AQ25" s="4"/>
      <c r="AR25" s="5" t="e">
        <f>'Survivalexp RAW 30May-..Jun'!I209</f>
        <v>#DIV/0!</v>
      </c>
      <c r="AS25" s="5" t="e">
        <f>'Survivalexp RAW 30May-..Jun'!P209</f>
        <v>#DIV/0!</v>
      </c>
      <c r="AT25" s="5" t="e">
        <f>'Survivalexp RAW 30May-..Jun'!W209</f>
        <v>#DIV/0!</v>
      </c>
      <c r="AU25" s="5" t="e">
        <f>'Survivalexp RAW 30May-..Jun'!AD209</f>
        <v>#DIV/0!</v>
      </c>
      <c r="AV25" s="5">
        <f>'Survivalexp RAW 30May-..Jun'!AK209</f>
        <v>29.166666666666668</v>
      </c>
      <c r="AW25" s="5">
        <f>'Survivalexp RAW 30May-..Jun'!AR209</f>
        <v>1.3333333333333333</v>
      </c>
      <c r="AX25" s="5">
        <f>'Survivalexp RAW 30May-..Jun'!AY209</f>
        <v>0</v>
      </c>
      <c r="AY25" s="5">
        <f>'Survivalexp RAW 30May-..Jun'!BF209</f>
        <v>0</v>
      </c>
      <c r="AZ25" s="4"/>
      <c r="BA25" s="4"/>
      <c r="BB25" s="5" t="e">
        <f>'Survivalexp RAW 30May-..Jun'!I253</f>
        <v>#DIV/0!</v>
      </c>
      <c r="BC25" s="5" t="e">
        <f>'Survivalexp RAW 30May-..Jun'!P253</f>
        <v>#DIV/0!</v>
      </c>
      <c r="BD25" s="5" t="e">
        <f>'Survivalexp RAW 30May-..Jun'!W253</f>
        <v>#DIV/0!</v>
      </c>
      <c r="BE25" s="5">
        <f>'Survivalexp RAW 30May-..Jun'!AD253</f>
        <v>90.133333333333326</v>
      </c>
      <c r="BF25" s="5">
        <f>'Survivalexp RAW 30May-..Jun'!AK253</f>
        <v>7.666666666666667</v>
      </c>
      <c r="BG25" s="4">
        <f>'Survivalexp RAW 30May-..Jun'!AR253</f>
        <v>1.1333333333333333</v>
      </c>
      <c r="BH25" s="5">
        <f>'Survivalexp RAW 30May-..Jun'!AY253</f>
        <v>0</v>
      </c>
      <c r="BI25" s="5">
        <f>'Survivalexp RAW 30May-..Jun'!BF253</f>
        <v>0</v>
      </c>
      <c r="BJ25" s="4"/>
      <c r="BK25" s="4"/>
      <c r="BL25" s="4" t="e">
        <f>'Survivalexp RAW 30May-..Jun'!I297</f>
        <v>#DIV/0!</v>
      </c>
      <c r="BM25" s="4" t="e">
        <f>'Survivalexp RAW 30May-..Jun'!P297</f>
        <v>#DIV/0!</v>
      </c>
      <c r="BN25" s="4" t="e">
        <f>'Survivalexp RAW 30May-..Jun'!W297</f>
        <v>#DIV/0!</v>
      </c>
      <c r="BO25" s="4">
        <f>'Survivalexp RAW 30May-..Jun'!AD297</f>
        <v>49</v>
      </c>
      <c r="BP25" s="4">
        <f>'Survivalexp RAW 30May-..Jun'!AK297</f>
        <v>2.2666666666666666</v>
      </c>
      <c r="BQ25" s="4">
        <f>'Survivalexp RAW 30May-..Jun'!AR297</f>
        <v>0.40000000000000008</v>
      </c>
      <c r="BR25" s="5">
        <f>'Survivalexp RAW 30May-..Jun'!AY297</f>
        <v>0</v>
      </c>
      <c r="BS25" s="5">
        <f>'Survivalexp RAW 30May-..Jun'!BF297</f>
        <v>0</v>
      </c>
      <c r="BT25" s="4"/>
      <c r="BU25" s="4"/>
      <c r="BV25" s="5" t="e">
        <f>'Survivalexp RAW 30May-..Jun'!I341</f>
        <v>#DIV/0!</v>
      </c>
      <c r="BW25" s="5" t="e">
        <f>'Survivalexp RAW 30May-..Jun'!P341</f>
        <v>#DIV/0!</v>
      </c>
      <c r="BX25" s="5" t="e">
        <f>'Survivalexp RAW 30May-..Jun'!W341</f>
        <v>#DIV/0!</v>
      </c>
      <c r="BY25" s="5">
        <f>'Survivalexp RAW 30May-..Jun'!AD341</f>
        <v>24.133333333333336</v>
      </c>
      <c r="BZ25" s="5">
        <f>'Survivalexp RAW 30May-..Jun'!AK341</f>
        <v>1.1333333333333335</v>
      </c>
      <c r="CA25" s="5">
        <f>'Survivalexp RAW 30May-..Jun'!AR341</f>
        <v>6.6666666666666666E-2</v>
      </c>
      <c r="CB25" s="5">
        <f>'Survivalexp RAW 30May-..Jun'!AY341</f>
        <v>0</v>
      </c>
      <c r="CC25" s="5">
        <f>'Survivalexp RAW 30May-..Jun'!BF341</f>
        <v>0</v>
      </c>
      <c r="CD25" s="4"/>
      <c r="CE25" s="4"/>
      <c r="CF25" s="5" t="e">
        <f>'Survivalexp RAW 30May-..Jun'!I385</f>
        <v>#DIV/0!</v>
      </c>
      <c r="CG25" s="5" t="e">
        <f>'Survivalexp RAW 30May-..Jun'!P385</f>
        <v>#DIV/0!</v>
      </c>
      <c r="CH25" s="5" t="e">
        <f>'Survivalexp RAW 30May-..Jun'!W385</f>
        <v>#DIV/0!</v>
      </c>
      <c r="CI25" s="5">
        <f>'Survivalexp RAW 30May-..Jun'!AD385</f>
        <v>26.066666666666663</v>
      </c>
      <c r="CJ25" s="5">
        <f>'Survivalexp RAW 30May-..Jun'!AK385</f>
        <v>1.8666666666666665</v>
      </c>
      <c r="CK25" s="5">
        <f>'Survivalexp RAW 30May-..Jun'!AR385</f>
        <v>0.26666666666666666</v>
      </c>
      <c r="CL25" s="5">
        <f>'Survivalexp RAW 30May-..Jun'!AY385</f>
        <v>6.6666666666666666E-2</v>
      </c>
      <c r="CM25" s="5">
        <f>'Survivalexp RAW 30May-..Jun'!BF385</f>
        <v>0</v>
      </c>
      <c r="CN25" s="4"/>
      <c r="CO25" s="4"/>
      <c r="CP25" s="5" t="e">
        <f>'Survivalexp RAW 30May-..Jun'!I429</f>
        <v>#DIV/0!</v>
      </c>
      <c r="CQ25" s="5" t="e">
        <f>'Survivalexp RAW 30May-..Jun'!P429</f>
        <v>#DIV/0!</v>
      </c>
      <c r="CR25" s="5">
        <f>'Survivalexp RAW 30May-..Jun'!W429</f>
        <v>135.33333333333334</v>
      </c>
      <c r="CS25" s="5">
        <f>'Survivalexp RAW 30May-..Jun'!AD429</f>
        <v>17.533333333333335</v>
      </c>
      <c r="CT25" s="5">
        <f>'Survivalexp RAW 30May-..Jun'!AK429</f>
        <v>0.26666666666666666</v>
      </c>
      <c r="CU25" s="5">
        <f>'Survivalexp RAW 30May-..Jun'!AR429</f>
        <v>0</v>
      </c>
      <c r="CV25" s="5">
        <f>'Survivalexp RAW 30May-..Jun'!AY429</f>
        <v>0</v>
      </c>
      <c r="CW25" s="5">
        <f>'Survivalexp RAW 30May-..Jun'!BF429</f>
        <v>6.6666666666666666E-2</v>
      </c>
      <c r="CX25" s="4"/>
      <c r="CY25" s="4"/>
    </row>
    <row r="26" spans="2:103" x14ac:dyDescent="0.35">
      <c r="B26" s="4"/>
      <c r="C26" s="4" t="s">
        <v>26</v>
      </c>
      <c r="D26" s="5" t="e">
        <f>'Survivalexp RAW 30May-..Jun'!I34</f>
        <v>#DIV/0!</v>
      </c>
      <c r="E26" s="5" t="e">
        <f>'Survivalexp RAW 30May-..Jun'!P34</f>
        <v>#DIV/0!</v>
      </c>
      <c r="F26" s="5" t="e">
        <f>'Survivalexp RAW 30May-..Jun'!W34</f>
        <v>#DIV/0!</v>
      </c>
      <c r="G26" s="5" t="e">
        <f>'Survivalexp RAW 30May-..Jun'!AD34</f>
        <v>#DIV/0!</v>
      </c>
      <c r="H26" s="5" t="e">
        <f>'Survivalexp RAW 30May-..Jun'!AK34</f>
        <v>#DIV/0!</v>
      </c>
      <c r="I26" s="5">
        <f>'Survivalexp RAW 30May-..Jun'!AR34</f>
        <v>8.0756801635171787</v>
      </c>
      <c r="J26" s="5">
        <f>'Survivalexp RAW 30May-..Jun'!AY34</f>
        <v>2.9009576728495516</v>
      </c>
      <c r="K26" s="5">
        <f>'Survivalexp RAW 30May-..Jun'!BF34</f>
        <v>0.44721359549995793</v>
      </c>
      <c r="L26" s="4"/>
      <c r="M26" s="4"/>
      <c r="N26" s="5" t="e">
        <f>'Survivalexp RAW 30May-..Jun'!I78</f>
        <v>#DIV/0!</v>
      </c>
      <c r="O26" s="5" t="e">
        <f>'Survivalexp RAW 30May-..Jun'!P78</f>
        <v>#DIV/0!</v>
      </c>
      <c r="P26" s="5" t="e">
        <f>'Survivalexp RAW 30May-..Jun'!W78</f>
        <v>#DIV/0!</v>
      </c>
      <c r="Q26" s="5" t="e">
        <f>'Survivalexp RAW 30May-..Jun'!AD78</f>
        <v>#DIV/0!</v>
      </c>
      <c r="R26" s="5" t="e">
        <f>'Survivalexp RAW 30May-..Jun'!AK78</f>
        <v>#DIV/0!</v>
      </c>
      <c r="S26" s="5">
        <f>'Survivalexp RAW 30May-..Jun'!AR78</f>
        <v>6.3881076415276272</v>
      </c>
      <c r="T26" s="5">
        <f>'Survivalexp RAW 30May-..Jun'!AY78</f>
        <v>2.4370859015102058</v>
      </c>
      <c r="U26" s="5">
        <f>'Survivalexp RAW 30May-..Jun'!BF78</f>
        <v>0.89442719099991586</v>
      </c>
      <c r="V26" s="4"/>
      <c r="W26" s="4"/>
      <c r="X26" s="5" t="e">
        <f>'Survivalexp RAW 30May-..Jun'!I122</f>
        <v>#DIV/0!</v>
      </c>
      <c r="Y26" s="5" t="e">
        <f>'Survivalexp RAW 30May-..Jun'!P122</f>
        <v>#DIV/0!</v>
      </c>
      <c r="Z26" s="5" t="e">
        <f>'Survivalexp RAW 30May-..Jun'!W122</f>
        <v>#DIV/0!</v>
      </c>
      <c r="AA26" s="5" t="e">
        <f>'Survivalexp RAW 30May-..Jun'!AD122</f>
        <v>#DIV/0!</v>
      </c>
      <c r="AB26" s="5">
        <f>'Survivalexp RAW 30May-..Jun'!AK122</f>
        <v>15.576422457555676</v>
      </c>
      <c r="AC26" s="5">
        <f>'Survivalexp RAW 30May-..Jun'!AR122</f>
        <v>2.3180422888869279</v>
      </c>
      <c r="AD26" s="5">
        <f>'Survivalexp RAW 30May-..Jun'!AY122</f>
        <v>1.3843825840392416</v>
      </c>
      <c r="AE26" s="5">
        <f>'Survivalexp RAW 30May-..Jun'!BF122</f>
        <v>0.89442719099991586</v>
      </c>
      <c r="AF26" s="4"/>
      <c r="AG26" s="4"/>
      <c r="AH26" s="5" t="e">
        <f>'Survivalexp RAW 30May-..Jun'!I166</f>
        <v>#DIV/0!</v>
      </c>
      <c r="AI26" s="5" t="e">
        <f>'Survivalexp RAW 30May-..Jun'!P166</f>
        <v>#DIV/0!</v>
      </c>
      <c r="AJ26" s="5" t="e">
        <f>'Survivalexp RAW 30May-..Jun'!W166</f>
        <v>#DIV/0!</v>
      </c>
      <c r="AK26" s="5" t="e">
        <f>'Survivalexp RAW 30May-..Jun'!AD166</f>
        <v>#DIV/0!</v>
      </c>
      <c r="AL26" s="5">
        <f>'Survivalexp RAW 30May-..Jun'!AK166</f>
        <v>10.376257670042708</v>
      </c>
      <c r="AM26" s="5">
        <f>'Survivalexp RAW 30May-..Jun'!AR166</f>
        <v>2.479827699049574</v>
      </c>
      <c r="AN26" s="5">
        <f>'Survivalexp RAW 30May-..Jun'!AY166</f>
        <v>1.3416407864998738</v>
      </c>
      <c r="AO26" s="5">
        <f>'Survivalexp RAW 30May-..Jun'!BF166</f>
        <v>0</v>
      </c>
      <c r="AP26" s="4"/>
      <c r="AQ26" s="4"/>
      <c r="AR26" s="5" t="e">
        <f>'Survivalexp RAW 30May-..Jun'!I210</f>
        <v>#DIV/0!</v>
      </c>
      <c r="AS26" s="5" t="e">
        <f>'Survivalexp RAW 30May-..Jun'!P210</f>
        <v>#DIV/0!</v>
      </c>
      <c r="AT26" s="5" t="e">
        <f>'Survivalexp RAW 30May-..Jun'!W210</f>
        <v>#DIV/0!</v>
      </c>
      <c r="AU26" s="5" t="e">
        <f>'Survivalexp RAW 30May-..Jun'!AD210</f>
        <v>#DIV/0!</v>
      </c>
      <c r="AV26" s="5" t="e">
        <f>'Survivalexp RAW 30May-..Jun'!AK210</f>
        <v>#DIV/0!</v>
      </c>
      <c r="AW26" s="5">
        <f>'Survivalexp RAW 30May-..Jun'!AR210</f>
        <v>1.4142135623730951</v>
      </c>
      <c r="AX26" s="5">
        <f>'Survivalexp RAW 30May-..Jun'!AY210</f>
        <v>0</v>
      </c>
      <c r="AY26" s="5">
        <f>'Survivalexp RAW 30May-..Jun'!BF210</f>
        <v>0</v>
      </c>
      <c r="AZ26" s="4"/>
      <c r="BA26" s="4"/>
      <c r="BB26" s="5" t="e">
        <f>'Survivalexp RAW 30May-..Jun'!I254</f>
        <v>#DIV/0!</v>
      </c>
      <c r="BC26" s="5" t="e">
        <f>'Survivalexp RAW 30May-..Jun'!P254</f>
        <v>#DIV/0!</v>
      </c>
      <c r="BD26" s="5" t="e">
        <f>'Survivalexp RAW 30May-..Jun'!W254</f>
        <v>#DIV/0!</v>
      </c>
      <c r="BE26" s="5">
        <f>'Survivalexp RAW 30May-..Jun'!AD254</f>
        <v>29.520001759408231</v>
      </c>
      <c r="BF26" s="5">
        <f>'Survivalexp RAW 30May-..Jun'!AK254</f>
        <v>6.6395431361295696</v>
      </c>
      <c r="BG26" s="4">
        <f>'Survivalexp RAW 30May-..Jun'!AR254</f>
        <v>1.6733200530681511</v>
      </c>
      <c r="BH26" s="5">
        <f>'Survivalexp RAW 30May-..Jun'!AY254</f>
        <v>0</v>
      </c>
      <c r="BI26" s="5">
        <f>'Survivalexp RAW 30May-..Jun'!BF254</f>
        <v>0</v>
      </c>
      <c r="BJ26" s="4"/>
      <c r="BK26" s="4"/>
      <c r="BL26" s="4" t="e">
        <f>'Survivalexp RAW 30May-..Jun'!I298</f>
        <v>#DIV/0!</v>
      </c>
      <c r="BM26" s="4" t="e">
        <f>'Survivalexp RAW 30May-..Jun'!P298</f>
        <v>#DIV/0!</v>
      </c>
      <c r="BN26" s="4" t="e">
        <f>'Survivalexp RAW 30May-..Jun'!W298</f>
        <v>#DIV/0!</v>
      </c>
      <c r="BO26" s="4">
        <f>'Survivalexp RAW 30May-..Jun'!AD298</f>
        <v>21.14575065722763</v>
      </c>
      <c r="BP26" s="4">
        <f>'Survivalexp RAW 30May-..Jun'!AK298</f>
        <v>3.3384430971395838</v>
      </c>
      <c r="BQ26" s="4">
        <f>'Survivalexp RAW 30May-..Jun'!AR298</f>
        <v>1.7888543819998317</v>
      </c>
      <c r="BR26" s="5">
        <f>'Survivalexp RAW 30May-..Jun'!AY298</f>
        <v>0</v>
      </c>
      <c r="BS26" s="5">
        <f>'Survivalexp RAW 30May-..Jun'!BF298</f>
        <v>0</v>
      </c>
      <c r="BT26" s="4"/>
      <c r="BU26" s="4"/>
      <c r="BV26" s="5" t="e">
        <f>'Survivalexp RAW 30May-..Jun'!I342</f>
        <v>#DIV/0!</v>
      </c>
      <c r="BW26" s="5" t="e">
        <f>'Survivalexp RAW 30May-..Jun'!P342</f>
        <v>#DIV/0!</v>
      </c>
      <c r="BX26" s="5" t="e">
        <f>'Survivalexp RAW 30May-..Jun'!W342</f>
        <v>#DIV/0!</v>
      </c>
      <c r="BY26" s="5">
        <f>'Survivalexp RAW 30May-..Jun'!AD342</f>
        <v>11.30491729389076</v>
      </c>
      <c r="BZ26" s="5">
        <f>'Survivalexp RAW 30May-..Jun'!AK342</f>
        <v>2.4581608577270351</v>
      </c>
      <c r="CA26" s="5">
        <f>'Survivalexp RAW 30May-..Jun'!AR342</f>
        <v>0.44721359549995793</v>
      </c>
      <c r="CB26" s="5">
        <f>'Survivalexp RAW 30May-..Jun'!AY342</f>
        <v>0</v>
      </c>
      <c r="CC26" s="5">
        <f>'Survivalexp RAW 30May-..Jun'!BF342</f>
        <v>0</v>
      </c>
      <c r="CD26" s="4"/>
      <c r="CE26" s="4"/>
      <c r="CF26" s="5" t="e">
        <f>'Survivalexp RAW 30May-..Jun'!I386</f>
        <v>#DIV/0!</v>
      </c>
      <c r="CG26" s="5" t="e">
        <f>'Survivalexp RAW 30May-..Jun'!P386</f>
        <v>#DIV/0!</v>
      </c>
      <c r="CH26" s="5" t="e">
        <f>'Survivalexp RAW 30May-..Jun'!W386</f>
        <v>#DIV/0!</v>
      </c>
      <c r="CI26" s="5">
        <f>'Survivalexp RAW 30May-..Jun'!AD386</f>
        <v>13.310844030863842</v>
      </c>
      <c r="CJ26" s="5">
        <f>'Survivalexp RAW 30May-..Jun'!AK386</f>
        <v>2.9619361198782612</v>
      </c>
      <c r="CK26" s="5">
        <f>'Survivalexp RAW 30May-..Jun'!AR386</f>
        <v>1.3416407864998738</v>
      </c>
      <c r="CL26" s="5">
        <f>'Survivalexp RAW 30May-..Jun'!AY386</f>
        <v>0.44721359549995793</v>
      </c>
      <c r="CM26" s="5">
        <f>'Survivalexp RAW 30May-..Jun'!BF386</f>
        <v>0</v>
      </c>
      <c r="CN26" s="4"/>
      <c r="CO26" s="4"/>
      <c r="CP26" s="5" t="e">
        <f>'Survivalexp RAW 30May-..Jun'!I430</f>
        <v>#DIV/0!</v>
      </c>
      <c r="CQ26" s="5" t="e">
        <f>'Survivalexp RAW 30May-..Jun'!P430</f>
        <v>#DIV/0!</v>
      </c>
      <c r="CR26" s="5">
        <f>'Survivalexp RAW 30May-..Jun'!W430</f>
        <v>104.63355496001327</v>
      </c>
      <c r="CS26" s="5">
        <f>'Survivalexp RAW 30May-..Jun'!AD430</f>
        <v>13.784960376262797</v>
      </c>
      <c r="CT26" s="5">
        <f>'Survivalexp RAW 30May-..Jun'!AK430</f>
        <v>1.3038404810405297</v>
      </c>
      <c r="CU26" s="5">
        <f>'Survivalexp RAW 30May-..Jun'!AR430</f>
        <v>0</v>
      </c>
      <c r="CV26" s="5">
        <f>'Survivalexp RAW 30May-..Jun'!AY430</f>
        <v>0</v>
      </c>
      <c r="CW26" s="5">
        <f>'Survivalexp RAW 30May-..Jun'!BF430</f>
        <v>0.44721359549995793</v>
      </c>
      <c r="CX26" s="4"/>
      <c r="CY26" s="4"/>
    </row>
    <row r="27" spans="2:103" x14ac:dyDescent="0.35">
      <c r="B27" s="4" t="s">
        <v>42</v>
      </c>
      <c r="C27" s="4"/>
      <c r="D27" s="15" t="e">
        <f>D25/$D$8</f>
        <v>#DIV/0!</v>
      </c>
      <c r="E27" s="15" t="e">
        <f>E25/$E$8</f>
        <v>#DIV/0!</v>
      </c>
      <c r="F27" s="15" t="e">
        <f>F25/$F$8</f>
        <v>#DIV/0!</v>
      </c>
      <c r="G27" s="15" t="e">
        <f>G25/$G$8</f>
        <v>#DIV/0!</v>
      </c>
      <c r="H27" s="15" t="e">
        <f>H25/$H$8</f>
        <v>#DIV/0!</v>
      </c>
      <c r="I27" s="15">
        <f>I25/$I$8</f>
        <v>1086666.6666666665</v>
      </c>
      <c r="J27" s="15">
        <f t="shared" si="24"/>
        <v>866666.66666666674</v>
      </c>
      <c r="K27" s="15">
        <f>K25/$K$8</f>
        <v>666666.66666666674</v>
      </c>
      <c r="L27" s="10">
        <f>I27</f>
        <v>1086666.6666666665</v>
      </c>
      <c r="M27" s="12">
        <f>I28</f>
        <v>807568.01635171776</v>
      </c>
      <c r="N27" s="15" t="e">
        <f>N25/$D$8</f>
        <v>#DIV/0!</v>
      </c>
      <c r="O27" s="15" t="e">
        <f>O25/$E$8</f>
        <v>#DIV/0!</v>
      </c>
      <c r="P27" s="15" t="e">
        <f>P25/$F$8</f>
        <v>#DIV/0!</v>
      </c>
      <c r="Q27" s="15" t="e">
        <f>Q25/$G$8</f>
        <v>#DIV/0!</v>
      </c>
      <c r="R27" s="15" t="e">
        <f>R25/$H$8</f>
        <v>#DIV/0!</v>
      </c>
      <c r="S27" s="15">
        <f>S25/$I$8</f>
        <v>1453333.3333333333</v>
      </c>
      <c r="T27" s="15">
        <f t="shared" si="25"/>
        <v>1133333.3333333335</v>
      </c>
      <c r="U27" s="15">
        <f>U25/$K$8</f>
        <v>1333333.3333333335</v>
      </c>
      <c r="V27" s="10">
        <f>S27</f>
        <v>1453333.3333333333</v>
      </c>
      <c r="W27" s="12">
        <f>S28</f>
        <v>638810.76415276271</v>
      </c>
      <c r="X27" s="15" t="e">
        <f>X25/$D$8</f>
        <v>#DIV/0!</v>
      </c>
      <c r="Y27" s="15" t="e">
        <f>Y25/$E$8</f>
        <v>#DIV/0!</v>
      </c>
      <c r="Z27" s="15" t="e">
        <f>Z25/$F$8</f>
        <v>#DIV/0!</v>
      </c>
      <c r="AA27" s="15" t="e">
        <f>AA25/$G$8</f>
        <v>#DIV/0!</v>
      </c>
      <c r="AB27" s="15">
        <f>AB25/$H$8</f>
        <v>228000</v>
      </c>
      <c r="AC27" s="15">
        <f>AC25/$I$8</f>
        <v>435000</v>
      </c>
      <c r="AD27" s="15">
        <f t="shared" si="26"/>
        <v>600000</v>
      </c>
      <c r="AE27" s="15">
        <f>AE25/$K$8</f>
        <v>1333333.3333333335</v>
      </c>
      <c r="AF27" s="10">
        <f>AB27</f>
        <v>228000</v>
      </c>
      <c r="AG27" s="12">
        <f>AB28</f>
        <v>155764.22457555676</v>
      </c>
      <c r="AH27" s="15" t="e">
        <f>AH25/$D$8</f>
        <v>#DIV/0!</v>
      </c>
      <c r="AI27" s="15" t="e">
        <f>AI25/$E$8</f>
        <v>#DIV/0!</v>
      </c>
      <c r="AJ27" s="15" t="e">
        <f>AJ25/$F$8</f>
        <v>#DIV/0!</v>
      </c>
      <c r="AK27" s="15" t="e">
        <f>AK25/$G$8</f>
        <v>#DIV/0!</v>
      </c>
      <c r="AL27" s="15">
        <f>AL25/$H$8</f>
        <v>191333.33333333334</v>
      </c>
      <c r="AM27" s="15">
        <f>AM25/$I$8</f>
        <v>233333.33333333334</v>
      </c>
      <c r="AN27" s="15">
        <f t="shared" si="27"/>
        <v>266666.66666666669</v>
      </c>
      <c r="AO27" s="15">
        <f>AO25/$K$8</f>
        <v>0</v>
      </c>
      <c r="AP27" s="10">
        <f>AL27</f>
        <v>191333.33333333334</v>
      </c>
      <c r="AQ27" s="12">
        <f>AL28</f>
        <v>103762.57670042707</v>
      </c>
      <c r="AR27" s="15" t="e">
        <f>AR25/$D$8</f>
        <v>#DIV/0!</v>
      </c>
      <c r="AS27" s="15" t="e">
        <f>AS25/$E$8</f>
        <v>#DIV/0!</v>
      </c>
      <c r="AT27" s="15" t="e">
        <f>AT25/$F$8</f>
        <v>#DIV/0!</v>
      </c>
      <c r="AU27" s="15" t="e">
        <f>AU25/$G$8</f>
        <v>#DIV/0!</v>
      </c>
      <c r="AV27" s="15">
        <f>AV25/$H$8</f>
        <v>291666.66666666669</v>
      </c>
      <c r="AW27" s="15">
        <f>AW25/$I$8</f>
        <v>133333.33333333331</v>
      </c>
      <c r="AX27" s="15">
        <f t="shared" si="28"/>
        <v>0</v>
      </c>
      <c r="AY27" s="15">
        <f>AY25/$K$8</f>
        <v>0</v>
      </c>
      <c r="AZ27" s="10">
        <f>AV27</f>
        <v>291666.66666666669</v>
      </c>
      <c r="BA27" s="12" t="e">
        <f>AV28</f>
        <v>#DIV/0!</v>
      </c>
      <c r="BB27" s="15" t="e">
        <f>BB25/$D$8</f>
        <v>#DIV/0!</v>
      </c>
      <c r="BC27" s="15" t="e">
        <f>BC25/$E$8</f>
        <v>#DIV/0!</v>
      </c>
      <c r="BD27" s="15" t="e">
        <f>BD25/$F$8</f>
        <v>#DIV/0!</v>
      </c>
      <c r="BE27" s="15">
        <f>BE25/$G$8</f>
        <v>90133.333333333328</v>
      </c>
      <c r="BF27" s="15">
        <f>BF25/$H$8</f>
        <v>76666.666666666672</v>
      </c>
      <c r="BG27" s="15">
        <f>BG25/$I$8</f>
        <v>113333.33333333331</v>
      </c>
      <c r="BH27" s="15">
        <f t="shared" si="29"/>
        <v>0</v>
      </c>
      <c r="BI27" s="15">
        <f>BI25/$K$8</f>
        <v>0</v>
      </c>
      <c r="BJ27" s="10">
        <f>BE27</f>
        <v>90133.333333333328</v>
      </c>
      <c r="BK27" s="12">
        <f>BE28</f>
        <v>29520.001759408231</v>
      </c>
      <c r="BL27" s="15" t="e">
        <f>BL25/$D$8</f>
        <v>#DIV/0!</v>
      </c>
      <c r="BM27" s="15" t="e">
        <f>BM25/$E$8</f>
        <v>#DIV/0!</v>
      </c>
      <c r="BN27" s="15" t="e">
        <f>BN25/$F$8</f>
        <v>#DIV/0!</v>
      </c>
      <c r="BO27" s="15">
        <f>BO25/$G$8</f>
        <v>49000</v>
      </c>
      <c r="BP27" s="15">
        <f>BP25/$H$8</f>
        <v>22666.666666666664</v>
      </c>
      <c r="BQ27" s="15">
        <f>BQ25/$I$8</f>
        <v>40000.000000000007</v>
      </c>
      <c r="BR27" s="15">
        <f t="shared" si="30"/>
        <v>0</v>
      </c>
      <c r="BS27" s="15">
        <f>BS25/$K$8</f>
        <v>0</v>
      </c>
      <c r="BT27" s="10">
        <f>BO27</f>
        <v>49000</v>
      </c>
      <c r="BU27" s="12">
        <f>BO28</f>
        <v>21145.750657227629</v>
      </c>
      <c r="BV27" s="15" t="e">
        <f>BV25/$D$8</f>
        <v>#DIV/0!</v>
      </c>
      <c r="BW27" s="15" t="e">
        <f>BW25/$E$8</f>
        <v>#DIV/0!</v>
      </c>
      <c r="BX27" s="15" t="e">
        <f>BX25/$F$8</f>
        <v>#DIV/0!</v>
      </c>
      <c r="BY27" s="15">
        <f>BY25/$G$8</f>
        <v>24133.333333333336</v>
      </c>
      <c r="BZ27" s="15">
        <f>BZ25/$H$8</f>
        <v>11333.333333333334</v>
      </c>
      <c r="CA27" s="15">
        <f>CA25/$I$8</f>
        <v>6666.6666666666661</v>
      </c>
      <c r="CB27" s="15">
        <f>CB25/$J$8</f>
        <v>0</v>
      </c>
      <c r="CC27" s="15">
        <f>CC25/$K$8</f>
        <v>0</v>
      </c>
      <c r="CD27" s="10">
        <f>BY27</f>
        <v>24133.333333333336</v>
      </c>
      <c r="CE27" s="12">
        <f>BY28</f>
        <v>11304.91729389076</v>
      </c>
      <c r="CF27" s="15" t="e">
        <f>CF25/$D$8</f>
        <v>#DIV/0!</v>
      </c>
      <c r="CG27" s="15" t="e">
        <f>CG25/$E$8</f>
        <v>#DIV/0!</v>
      </c>
      <c r="CH27" s="15" t="e">
        <f>CH25/$F$8</f>
        <v>#DIV/0!</v>
      </c>
      <c r="CI27" s="15">
        <f>CI25/$G$8</f>
        <v>26066.666666666661</v>
      </c>
      <c r="CJ27" s="15">
        <f>CJ25/$H$8</f>
        <v>18666.666666666664</v>
      </c>
      <c r="CK27" s="15">
        <f>CK25/$I$8</f>
        <v>26666.666666666664</v>
      </c>
      <c r="CL27" s="15">
        <f>CL25/$J$8</f>
        <v>66666.666666666672</v>
      </c>
      <c r="CM27" s="15">
        <f>CM25/$K$8</f>
        <v>0</v>
      </c>
      <c r="CN27" s="10">
        <f>CI27</f>
        <v>26066.666666666661</v>
      </c>
      <c r="CO27" s="12">
        <f>CI28</f>
        <v>13310.844030863842</v>
      </c>
      <c r="CP27" s="15" t="e">
        <f>CP25/$D$8</f>
        <v>#DIV/0!</v>
      </c>
      <c r="CQ27" s="15" t="e">
        <f>CQ25/$E$8</f>
        <v>#DIV/0!</v>
      </c>
      <c r="CR27" s="15">
        <f>CR25/$F$8</f>
        <v>13533.333333333334</v>
      </c>
      <c r="CS27" s="15">
        <f>CS25/$G$8</f>
        <v>17533.333333333336</v>
      </c>
      <c r="CT27" s="15">
        <f>CT25/$H$8</f>
        <v>2666.6666666666665</v>
      </c>
      <c r="CU27" s="15">
        <f>CU25/$I$8</f>
        <v>0</v>
      </c>
      <c r="CV27" s="15">
        <f>CV25/$J$8</f>
        <v>0</v>
      </c>
      <c r="CW27" s="15">
        <f>CW25/$K$8</f>
        <v>666666.66666666674</v>
      </c>
      <c r="CX27" s="10">
        <f>CR27</f>
        <v>13533.333333333334</v>
      </c>
      <c r="CY27" s="12">
        <f>CR28</f>
        <v>10463.355496001326</v>
      </c>
    </row>
    <row r="28" spans="2:103" x14ac:dyDescent="0.35">
      <c r="B28" s="4"/>
      <c r="C28" s="4" t="s">
        <v>26</v>
      </c>
      <c r="D28" s="15" t="e">
        <f>D26/$D$8</f>
        <v>#DIV/0!</v>
      </c>
      <c r="E28" s="15" t="e">
        <f>E26/$E$8</f>
        <v>#DIV/0!</v>
      </c>
      <c r="F28" s="15" t="e">
        <f>F26/$F$8</f>
        <v>#DIV/0!</v>
      </c>
      <c r="G28" s="15" t="e">
        <f>G26/$G$8</f>
        <v>#DIV/0!</v>
      </c>
      <c r="H28" s="15" t="e">
        <f>H26/$H$8</f>
        <v>#DIV/0!</v>
      </c>
      <c r="I28" s="15">
        <f>I26/$I$8</f>
        <v>807568.01635171776</v>
      </c>
      <c r="J28" s="15">
        <f t="shared" si="24"/>
        <v>2900957.6728495518</v>
      </c>
      <c r="K28" s="15">
        <f>K26/$K$8</f>
        <v>4472135.9549995791</v>
      </c>
      <c r="L28" s="4"/>
      <c r="M28" s="4"/>
      <c r="N28" s="15" t="e">
        <f>N26/$D$8</f>
        <v>#DIV/0!</v>
      </c>
      <c r="O28" s="15" t="e">
        <f>O26/$E$8</f>
        <v>#DIV/0!</v>
      </c>
      <c r="P28" s="15" t="e">
        <f>P26/$F$8</f>
        <v>#DIV/0!</v>
      </c>
      <c r="Q28" s="15" t="e">
        <f>Q26/$G$8</f>
        <v>#DIV/0!</v>
      </c>
      <c r="R28" s="15" t="e">
        <f>R26/$H$8</f>
        <v>#DIV/0!</v>
      </c>
      <c r="S28" s="15">
        <f>S26/$I$8</f>
        <v>638810.76415276271</v>
      </c>
      <c r="T28" s="15">
        <f t="shared" si="25"/>
        <v>2437085.9015102061</v>
      </c>
      <c r="U28" s="15">
        <f>U26/$K$8</f>
        <v>8944271.9099991582</v>
      </c>
      <c r="V28" s="4"/>
      <c r="W28" s="4"/>
      <c r="X28" s="15" t="e">
        <f>X26/$D$8</f>
        <v>#DIV/0!</v>
      </c>
      <c r="Y28" s="15" t="e">
        <f>Y26/$E$8</f>
        <v>#DIV/0!</v>
      </c>
      <c r="Z28" s="15" t="e">
        <f>Z26/$F$8</f>
        <v>#DIV/0!</v>
      </c>
      <c r="AA28" s="15" t="e">
        <f>AA26/$G$8</f>
        <v>#DIV/0!</v>
      </c>
      <c r="AB28" s="15">
        <f>AB26/$H$8</f>
        <v>155764.22457555676</v>
      </c>
      <c r="AC28" s="15">
        <f>AC26/$I$8</f>
        <v>231804.22888869277</v>
      </c>
      <c r="AD28" s="15">
        <f t="shared" si="26"/>
        <v>1384382.5840392418</v>
      </c>
      <c r="AE28" s="15">
        <f>AE26/$K$8</f>
        <v>8944271.9099991582</v>
      </c>
      <c r="AF28" s="4"/>
      <c r="AG28" s="4"/>
      <c r="AH28" s="15" t="e">
        <f>AH26/$D$8</f>
        <v>#DIV/0!</v>
      </c>
      <c r="AI28" s="15" t="e">
        <f>AI26/$E$8</f>
        <v>#DIV/0!</v>
      </c>
      <c r="AJ28" s="15" t="e">
        <f>AJ26/$F$8</f>
        <v>#DIV/0!</v>
      </c>
      <c r="AK28" s="15" t="e">
        <f>AK26/$G$8</f>
        <v>#DIV/0!</v>
      </c>
      <c r="AL28" s="15">
        <f>AL26/$H$8</f>
        <v>103762.57670042707</v>
      </c>
      <c r="AM28" s="15">
        <f>AM26/$I$8</f>
        <v>247982.76990495739</v>
      </c>
      <c r="AN28" s="15">
        <f t="shared" si="27"/>
        <v>1341640.786499874</v>
      </c>
      <c r="AO28" s="15">
        <f>AO26/$K$8</f>
        <v>0</v>
      </c>
      <c r="AP28" s="4"/>
      <c r="AQ28" s="4"/>
      <c r="AR28" s="15" t="e">
        <f>AR26/$D$8</f>
        <v>#DIV/0!</v>
      </c>
      <c r="AS28" s="15" t="e">
        <f>AS26/$E$8</f>
        <v>#DIV/0!</v>
      </c>
      <c r="AT28" s="15" t="e">
        <f>AT26/$F$8</f>
        <v>#DIV/0!</v>
      </c>
      <c r="AU28" s="15" t="e">
        <f>AU26/$G$8</f>
        <v>#DIV/0!</v>
      </c>
      <c r="AV28" s="15" t="e">
        <f>AV26/$H$8</f>
        <v>#DIV/0!</v>
      </c>
      <c r="AW28" s="15">
        <f>AW26/$I$8</f>
        <v>141421.35623730949</v>
      </c>
      <c r="AX28" s="15">
        <f t="shared" si="28"/>
        <v>0</v>
      </c>
      <c r="AY28" s="15">
        <f>AY26/$K$8</f>
        <v>0</v>
      </c>
      <c r="AZ28" s="4"/>
      <c r="BA28" s="4"/>
      <c r="BB28" s="15" t="e">
        <f>BB26/$D$8</f>
        <v>#DIV/0!</v>
      </c>
      <c r="BC28" s="15" t="e">
        <f>BC26/$E$8</f>
        <v>#DIV/0!</v>
      </c>
      <c r="BD28" s="15" t="e">
        <f>BD26/$F$8</f>
        <v>#DIV/0!</v>
      </c>
      <c r="BE28" s="15">
        <f>BE26/$G$8</f>
        <v>29520.001759408231</v>
      </c>
      <c r="BF28" s="15">
        <f>BF26/$H$8</f>
        <v>66395.43136129569</v>
      </c>
      <c r="BG28" s="15">
        <f>BG26/$I$8</f>
        <v>167332.00530681509</v>
      </c>
      <c r="BH28" s="15">
        <f t="shared" si="29"/>
        <v>0</v>
      </c>
      <c r="BI28" s="15">
        <f>BI26/$K$8</f>
        <v>0</v>
      </c>
      <c r="BJ28" s="4"/>
      <c r="BK28" s="4"/>
      <c r="BL28" s="15" t="e">
        <f>BL26/$D$8</f>
        <v>#DIV/0!</v>
      </c>
      <c r="BM28" s="15" t="e">
        <f>BM26/$E$8</f>
        <v>#DIV/0!</v>
      </c>
      <c r="BN28" s="15" t="e">
        <f>BN26/$F$8</f>
        <v>#DIV/0!</v>
      </c>
      <c r="BO28" s="15">
        <f>BO26/$G$8</f>
        <v>21145.750657227629</v>
      </c>
      <c r="BP28" s="15">
        <f>BP26/$H$8</f>
        <v>33384.430971395836</v>
      </c>
      <c r="BQ28" s="15">
        <f>BQ26/$I$8</f>
        <v>178885.43819998315</v>
      </c>
      <c r="BR28" s="15">
        <f t="shared" si="30"/>
        <v>0</v>
      </c>
      <c r="BS28" s="15">
        <f>BS26/$K$8</f>
        <v>0</v>
      </c>
      <c r="BT28" s="4"/>
      <c r="BU28" s="4"/>
      <c r="BV28" s="15" t="e">
        <f>BV26/$D$8</f>
        <v>#DIV/0!</v>
      </c>
      <c r="BW28" s="15" t="e">
        <f>BW26/$E$8</f>
        <v>#DIV/0!</v>
      </c>
      <c r="BX28" s="15" t="e">
        <f>BX26/$F$8</f>
        <v>#DIV/0!</v>
      </c>
      <c r="BY28" s="15">
        <f>BY26/$G$8</f>
        <v>11304.91729389076</v>
      </c>
      <c r="BZ28" s="15">
        <f>BZ26/$H$8</f>
        <v>24581.608577270348</v>
      </c>
      <c r="CA28" s="15">
        <f>CA26/$I$8</f>
        <v>44721.359549995788</v>
      </c>
      <c r="CB28" s="15">
        <f>CB26/$J$8</f>
        <v>0</v>
      </c>
      <c r="CC28" s="15">
        <f>CC26/$K$8</f>
        <v>0</v>
      </c>
      <c r="CD28" s="4"/>
      <c r="CE28" s="4"/>
      <c r="CF28" s="15" t="e">
        <f>CF26/$D$8</f>
        <v>#DIV/0!</v>
      </c>
      <c r="CG28" s="15" t="e">
        <f>CG26/$E$8</f>
        <v>#DIV/0!</v>
      </c>
      <c r="CH28" s="15" t="e">
        <f>CH26/$F$8</f>
        <v>#DIV/0!</v>
      </c>
      <c r="CI28" s="15">
        <f>CI26/$G$8</f>
        <v>13310.844030863842</v>
      </c>
      <c r="CJ28" s="15">
        <f>CJ26/$H$8</f>
        <v>29619.361198782612</v>
      </c>
      <c r="CK28" s="15">
        <f>CK26/$I$8</f>
        <v>134164.07864998738</v>
      </c>
      <c r="CL28" s="15">
        <f>CL26/$J$8</f>
        <v>447213.59549995797</v>
      </c>
      <c r="CM28" s="15">
        <f>CM26/$K$8</f>
        <v>0</v>
      </c>
      <c r="CN28" s="4"/>
      <c r="CO28" s="4"/>
      <c r="CP28" s="15" t="e">
        <f>CP26/$D$8</f>
        <v>#DIV/0!</v>
      </c>
      <c r="CQ28" s="15" t="e">
        <f>CQ26/$E$8</f>
        <v>#DIV/0!</v>
      </c>
      <c r="CR28" s="15">
        <f>CR26/$F$8</f>
        <v>10463.355496001326</v>
      </c>
      <c r="CS28" s="15">
        <f>CS26/$G$8</f>
        <v>13784.960376262796</v>
      </c>
      <c r="CT28" s="15">
        <f>CT26/$H$8</f>
        <v>13038.404810405296</v>
      </c>
      <c r="CU28" s="15">
        <f>CU26/$I$8</f>
        <v>0</v>
      </c>
      <c r="CV28" s="15">
        <f>CV26/$J$8</f>
        <v>0</v>
      </c>
      <c r="CW28" s="15">
        <f>CW26/$K$8</f>
        <v>4472135.9549995791</v>
      </c>
      <c r="CX28" s="4"/>
      <c r="CY28" s="4"/>
    </row>
    <row r="29" spans="2:103" x14ac:dyDescent="0.35">
      <c r="B29" s="4"/>
      <c r="C29" s="4" t="s">
        <v>16</v>
      </c>
      <c r="D29" s="5" t="e">
        <f>'Survivalexp RAW 30May-..Jun'!I38</f>
        <v>#DIV/0!</v>
      </c>
      <c r="E29" s="5" t="e">
        <f>'Survivalexp RAW 30May-..Jun'!P38</f>
        <v>#DIV/0!</v>
      </c>
      <c r="F29" s="5" t="e">
        <f>'Survivalexp RAW 30May-..Jun'!W38</f>
        <v>#DIV/0!</v>
      </c>
      <c r="G29" s="5" t="e">
        <f>'Survivalexp RAW 30May-..Jun'!AD38</f>
        <v>#DIV/0!</v>
      </c>
      <c r="H29" s="5" t="e">
        <f>'Survivalexp RAW 30May-..Jun'!AK38</f>
        <v>#DIV/0!</v>
      </c>
      <c r="I29" s="5">
        <f>'Survivalexp RAW 30May-..Jun'!AR38</f>
        <v>33.583333333333336</v>
      </c>
      <c r="J29" s="5">
        <f>'Survivalexp RAW 30May-..Jun'!AY38</f>
        <v>4.666666666666667</v>
      </c>
      <c r="K29" s="5">
        <f>'Survivalexp RAW 30May-..Jun'!BF38</f>
        <v>0.46666666666666662</v>
      </c>
      <c r="L29" s="4"/>
      <c r="M29" s="4"/>
      <c r="N29" s="5" t="e">
        <f>'Survivalexp RAW 30May-..Jun'!I82</f>
        <v>#DIV/0!</v>
      </c>
      <c r="O29" s="5" t="e">
        <f>'Survivalexp RAW 30May-..Jun'!P82</f>
        <v>#DIV/0!</v>
      </c>
      <c r="P29" s="5" t="e">
        <f>'Survivalexp RAW 30May-..Jun'!W82</f>
        <v>#DIV/0!</v>
      </c>
      <c r="Q29" s="5" t="e">
        <f>'Survivalexp RAW 30May-..Jun'!AD82</f>
        <v>#DIV/0!</v>
      </c>
      <c r="R29" s="5" t="e">
        <f>'Survivalexp RAW 30May-..Jun'!AK82</f>
        <v>#DIV/0!</v>
      </c>
      <c r="S29" s="5">
        <f>'Survivalexp RAW 30May-..Jun'!AR82</f>
        <v>30.533333333333331</v>
      </c>
      <c r="T29" s="5">
        <f>'Survivalexp RAW 30May-..Jun'!AY82</f>
        <v>2.8666666666666667</v>
      </c>
      <c r="U29" s="5">
        <f>'Survivalexp RAW 30May-..Jun'!BF82</f>
        <v>0.13333333333333333</v>
      </c>
      <c r="V29" s="4"/>
      <c r="W29" s="4"/>
      <c r="X29" s="5" t="e">
        <f>'Survivalexp RAW 30May-..Jun'!I126</f>
        <v>#DIV/0!</v>
      </c>
      <c r="Y29" s="5" t="e">
        <f>'Survivalexp RAW 30May-..Jun'!P126</f>
        <v>#DIV/0!</v>
      </c>
      <c r="Z29" s="5" t="e">
        <f>'Survivalexp RAW 30May-..Jun'!W126</f>
        <v>#DIV/0!</v>
      </c>
      <c r="AA29" s="5" t="e">
        <f>'Survivalexp RAW 30May-..Jun'!AD126</f>
        <v>#DIV/0!</v>
      </c>
      <c r="AB29" s="5">
        <f>'Survivalexp RAW 30May-..Jun'!AK126</f>
        <v>85.1</v>
      </c>
      <c r="AC29" s="5">
        <f>'Survivalexp RAW 30May-..Jun'!AR126</f>
        <v>13.4</v>
      </c>
      <c r="AD29" s="5">
        <f>'Survivalexp RAW 30May-..Jun'!AY126</f>
        <v>1</v>
      </c>
      <c r="AE29" s="5">
        <f>'Survivalexp RAW 30May-..Jun'!BF126</f>
        <v>0.1</v>
      </c>
      <c r="AF29" s="4"/>
      <c r="AG29" s="4"/>
      <c r="AH29" s="5" t="e">
        <f>'Survivalexp RAW 30May-..Jun'!I170</f>
        <v>#DIV/0!</v>
      </c>
      <c r="AI29" s="5" t="e">
        <f>'Survivalexp RAW 30May-..Jun'!P170</f>
        <v>#DIV/0!</v>
      </c>
      <c r="AJ29" s="5" t="e">
        <f>'Survivalexp RAW 30May-..Jun'!W170</f>
        <v>#DIV/0!</v>
      </c>
      <c r="AK29" s="5" t="e">
        <f>'Survivalexp RAW 30May-..Jun'!AD170</f>
        <v>#DIV/0!</v>
      </c>
      <c r="AL29" s="5">
        <f>'Survivalexp RAW 30May-..Jun'!AK170</f>
        <v>33.266666666666666</v>
      </c>
      <c r="AM29" s="5">
        <f>'Survivalexp RAW 30May-..Jun'!AR170</f>
        <v>2.7333333333333329</v>
      </c>
      <c r="AN29" s="5">
        <f>'Survivalexp RAW 30May-..Jun'!AY170</f>
        <v>0.26666666666666666</v>
      </c>
      <c r="AO29" s="5">
        <f>'Survivalexp RAW 30May-..Jun'!BF170</f>
        <v>6.6666666666666666E-2</v>
      </c>
      <c r="AP29" s="4"/>
      <c r="AQ29" s="4"/>
      <c r="AR29" s="5" t="e">
        <f>'Survivalexp RAW 30May-..Jun'!I214</f>
        <v>#DIV/0!</v>
      </c>
      <c r="AS29" s="5" t="e">
        <f>'Survivalexp RAW 30May-..Jun'!P214</f>
        <v>#DIV/0!</v>
      </c>
      <c r="AT29" s="5" t="e">
        <f>'Survivalexp RAW 30May-..Jun'!W214</f>
        <v>#DIV/0!</v>
      </c>
      <c r="AU29" s="5">
        <f>'Survivalexp RAW 30May-..Jun'!AD214</f>
        <v>127.675</v>
      </c>
      <c r="AV29" s="5">
        <f>'Survivalexp RAW 30May-..Jun'!AK214</f>
        <v>14.855555555555554</v>
      </c>
      <c r="AW29" s="5">
        <f>'Survivalexp RAW 30May-..Jun'!AR214</f>
        <v>1.3222222222222222</v>
      </c>
      <c r="AX29" s="5">
        <f>'Survivalexp RAW 30May-..Jun'!AY214</f>
        <v>0.20000000000000004</v>
      </c>
      <c r="AY29" s="5">
        <f>'Survivalexp RAW 30May-..Jun'!BF214</f>
        <v>6.6666666666666666E-2</v>
      </c>
      <c r="AZ29" s="4"/>
      <c r="BA29" s="4"/>
      <c r="BB29" s="5" t="e">
        <f>'Survivalexp RAW 30May-..Jun'!I258</f>
        <v>#DIV/0!</v>
      </c>
      <c r="BC29" s="5" t="e">
        <f>'Survivalexp RAW 30May-..Jun'!P258</f>
        <v>#DIV/0!</v>
      </c>
      <c r="BD29" s="5" t="e">
        <f>'Survivalexp RAW 30May-..Jun'!W258</f>
        <v>#DIV/0!</v>
      </c>
      <c r="BE29" s="5">
        <f>'Survivalexp RAW 30May-..Jun'!AD258</f>
        <v>69.999999999999986</v>
      </c>
      <c r="BF29" s="5">
        <f>'Survivalexp RAW 30May-..Jun'!AK258</f>
        <v>8</v>
      </c>
      <c r="BG29" s="5">
        <f>'Survivalexp RAW 30May-..Jun'!AR258</f>
        <v>0.73333333333333339</v>
      </c>
      <c r="BH29" s="5">
        <f>'Survivalexp RAW 30May-..Jun'!AY258</f>
        <v>0</v>
      </c>
      <c r="BI29" s="5">
        <f>'Survivalexp RAW 30May-..Jun'!BF258</f>
        <v>0</v>
      </c>
      <c r="BJ29" s="4"/>
      <c r="BK29" s="4"/>
      <c r="BL29" s="4" t="e">
        <f>'Survivalexp RAW 30May-..Jun'!I302</f>
        <v>#DIV/0!</v>
      </c>
      <c r="BM29" s="4" t="e">
        <f>'Survivalexp RAW 30May-..Jun'!P302</f>
        <v>#DIV/0!</v>
      </c>
      <c r="BN29" s="4" t="e">
        <f>'Survivalexp RAW 30May-..Jun'!W302</f>
        <v>#DIV/0!</v>
      </c>
      <c r="BO29" s="4">
        <f>'Survivalexp RAW 30May-..Jun'!AD302</f>
        <v>49.533333333333331</v>
      </c>
      <c r="BP29" s="4">
        <f>'Survivalexp RAW 30May-..Jun'!AK302</f>
        <v>3.4</v>
      </c>
      <c r="BQ29" s="4">
        <f>'Survivalexp RAW 30May-..Jun'!AR302</f>
        <v>0.13333333333333333</v>
      </c>
      <c r="BR29" s="5">
        <f>'Survivalexp RAW 30May-..Jun'!AY302</f>
        <v>6.6666666666666666E-2</v>
      </c>
      <c r="BS29" s="5">
        <f>'Survivalexp RAW 30May-..Jun'!BF302</f>
        <v>6.6666666666666666E-2</v>
      </c>
      <c r="BT29" s="4"/>
      <c r="BU29" s="4"/>
      <c r="BV29" s="5" t="e">
        <f>'Survivalexp RAW 30May-..Jun'!I346</f>
        <v>#DIV/0!</v>
      </c>
      <c r="BW29" s="5" t="e">
        <f>'Survivalexp RAW 30May-..Jun'!P346</f>
        <v>#DIV/0!</v>
      </c>
      <c r="BX29" s="5">
        <f>'Survivalexp RAW 30May-..Jun'!W346</f>
        <v>40.799999999999997</v>
      </c>
      <c r="BY29" s="5">
        <f>'Survivalexp RAW 30May-..Jun'!AD346</f>
        <v>16.533333333333335</v>
      </c>
      <c r="BZ29" s="5">
        <f>'Survivalexp RAW 30May-..Jun'!AK346</f>
        <v>1.7999999999999998</v>
      </c>
      <c r="CA29" s="5">
        <f>'Survivalexp RAW 30May-..Jun'!AR346</f>
        <v>0.13333333333333333</v>
      </c>
      <c r="CB29" s="5">
        <f>'Survivalexp RAW 30May-..Jun'!AY346</f>
        <v>6.6666666666666666E-2</v>
      </c>
      <c r="CC29" s="5">
        <f>'Survivalexp RAW 30May-..Jun'!BF346</f>
        <v>0</v>
      </c>
      <c r="CD29" s="4"/>
      <c r="CE29" s="4"/>
      <c r="CF29" s="5" t="e">
        <f>'Survivalexp RAW 30May-..Jun'!I390</f>
        <v>#DIV/0!</v>
      </c>
      <c r="CG29" s="5" t="e">
        <f>'Survivalexp RAW 30May-..Jun'!P390</f>
        <v>#DIV/0!</v>
      </c>
      <c r="CH29" s="5">
        <f>'Survivalexp RAW 30May-..Jun'!W390</f>
        <v>126</v>
      </c>
      <c r="CI29" s="5">
        <f>'Survivalexp RAW 30May-..Jun'!AD390</f>
        <v>17.8</v>
      </c>
      <c r="CJ29" s="5">
        <f>'Survivalexp RAW 30May-..Jun'!AK390</f>
        <v>0.93333333333333324</v>
      </c>
      <c r="CK29" s="5">
        <f>'Survivalexp RAW 30May-..Jun'!AR390</f>
        <v>0.33333333333333331</v>
      </c>
      <c r="CL29" s="5">
        <f>'Survivalexp RAW 30May-..Jun'!AY390</f>
        <v>6.6666666666666666E-2</v>
      </c>
      <c r="CM29" s="5">
        <f>'Survivalexp RAW 30May-..Jun'!BF390</f>
        <v>0</v>
      </c>
      <c r="CN29" s="4"/>
      <c r="CO29" s="4"/>
      <c r="CP29" s="5" t="e">
        <f>'Survivalexp RAW 30May-..Jun'!I434</f>
        <v>#DIV/0!</v>
      </c>
      <c r="CQ29" s="5" t="e">
        <f>'Survivalexp RAW 30May-..Jun'!P434</f>
        <v>#DIV/0!</v>
      </c>
      <c r="CR29" s="5">
        <f>'Survivalexp RAW 30May-..Jun'!W434</f>
        <v>100.33333333333333</v>
      </c>
      <c r="CS29" s="5">
        <f>'Survivalexp RAW 30May-..Jun'!AD434</f>
        <v>12.133333333333333</v>
      </c>
      <c r="CT29" s="5">
        <f>'Survivalexp RAW 30May-..Jun'!AK434</f>
        <v>1</v>
      </c>
      <c r="CU29" s="5">
        <f>'Survivalexp RAW 30May-..Jun'!AR434</f>
        <v>0.13333333333333333</v>
      </c>
      <c r="CV29" s="5">
        <f>'Survivalexp RAW 30May-..Jun'!AY434</f>
        <v>0</v>
      </c>
      <c r="CW29" s="5">
        <f>'Survivalexp RAW 30May-..Jun'!BF434</f>
        <v>0</v>
      </c>
      <c r="CX29" s="4"/>
      <c r="CY29" s="4"/>
    </row>
    <row r="30" spans="2:103" x14ac:dyDescent="0.35">
      <c r="B30" s="4"/>
      <c r="C30" s="4" t="s">
        <v>26</v>
      </c>
      <c r="D30" s="5" t="e">
        <f>'Survivalexp RAW 30May-..Jun'!I39</f>
        <v>#DIV/0!</v>
      </c>
      <c r="E30" s="5" t="e">
        <f>'Survivalexp RAW 30May-..Jun'!P39</f>
        <v>#DIV/0!</v>
      </c>
      <c r="F30" s="5" t="e">
        <f>'Survivalexp RAW 30May-..Jun'!W39</f>
        <v>#DIV/0!</v>
      </c>
      <c r="G30" s="5" t="e">
        <f>'Survivalexp RAW 30May-..Jun'!AD39</f>
        <v>#DIV/0!</v>
      </c>
      <c r="H30" s="5" t="e">
        <f>'Survivalexp RAW 30May-..Jun'!AK39</f>
        <v>#DIV/0!</v>
      </c>
      <c r="I30" s="5">
        <f>'Survivalexp RAW 30May-..Jun'!AR39</f>
        <v>17.691961939812959</v>
      </c>
      <c r="J30" s="5">
        <f>'Survivalexp RAW 30May-..Jun'!AY39</f>
        <v>6.7870801784596635</v>
      </c>
      <c r="K30" s="5">
        <f>'Survivalexp RAW 30May-..Jun'!BF39</f>
        <v>2.2360679774997898</v>
      </c>
      <c r="L30" s="4"/>
      <c r="M30" s="4"/>
      <c r="N30" s="5" t="e">
        <f>'Survivalexp RAW 30May-..Jun'!I83</f>
        <v>#DIV/0!</v>
      </c>
      <c r="O30" s="5" t="e">
        <f>'Survivalexp RAW 30May-..Jun'!P83</f>
        <v>#DIV/0!</v>
      </c>
      <c r="P30" s="5" t="e">
        <f>'Survivalexp RAW 30May-..Jun'!W83</f>
        <v>#DIV/0!</v>
      </c>
      <c r="Q30" s="5" t="e">
        <f>'Survivalexp RAW 30May-..Jun'!AD83</f>
        <v>#DIV/0!</v>
      </c>
      <c r="R30" s="5" t="e">
        <f>'Survivalexp RAW 30May-..Jun'!AK83</f>
        <v>#DIV/0!</v>
      </c>
      <c r="S30" s="5">
        <f>'Survivalexp RAW 30May-..Jun'!AR83</f>
        <v>11.451715477401926</v>
      </c>
      <c r="T30" s="5">
        <f>'Survivalexp RAW 30May-..Jun'!AY83</f>
        <v>1.9898723060102477</v>
      </c>
      <c r="U30" s="5">
        <f>'Survivalexp RAW 30May-..Jun'!BF83</f>
        <v>0.89442719099991586</v>
      </c>
      <c r="V30" s="4"/>
      <c r="W30" s="4"/>
      <c r="X30" s="5" t="e">
        <f>'Survivalexp RAW 30May-..Jun'!I127</f>
        <v>#DIV/0!</v>
      </c>
      <c r="Y30" s="5" t="e">
        <f>'Survivalexp RAW 30May-..Jun'!P127</f>
        <v>#DIV/0!</v>
      </c>
      <c r="Z30" s="5" t="e">
        <f>'Survivalexp RAW 30May-..Jun'!W127</f>
        <v>#DIV/0!</v>
      </c>
      <c r="AA30" s="5" t="e">
        <f>'Survivalexp RAW 30May-..Jun'!AD127</f>
        <v>#DIV/0!</v>
      </c>
      <c r="AB30" s="5">
        <f>'Survivalexp RAW 30May-..Jun'!AK127</f>
        <v>18.690109402137047</v>
      </c>
      <c r="AC30" s="5">
        <f>'Survivalexp RAW 30May-..Jun'!AR127</f>
        <v>8.6846101324788272</v>
      </c>
      <c r="AD30" s="5">
        <f>'Survivalexp RAW 30May-..Jun'!AY127</f>
        <v>2.1982676720404455</v>
      </c>
      <c r="AE30" s="5">
        <f>'Survivalexp RAW 30May-..Jun'!BF127</f>
        <v>0.44721359549995793</v>
      </c>
      <c r="AF30" s="4"/>
      <c r="AG30" s="4"/>
      <c r="AH30" s="5" t="e">
        <f>'Survivalexp RAW 30May-..Jun'!I171</f>
        <v>#DIV/0!</v>
      </c>
      <c r="AI30" s="5" t="e">
        <f>'Survivalexp RAW 30May-..Jun'!P171</f>
        <v>#DIV/0!</v>
      </c>
      <c r="AJ30" s="5" t="e">
        <f>'Survivalexp RAW 30May-..Jun'!W171</f>
        <v>#DIV/0!</v>
      </c>
      <c r="AK30" s="5" t="e">
        <f>'Survivalexp RAW 30May-..Jun'!AD171</f>
        <v>#DIV/0!</v>
      </c>
      <c r="AL30" s="5">
        <f>'Survivalexp RAW 30May-..Jun'!AK171</f>
        <v>12.371327914543322</v>
      </c>
      <c r="AM30" s="5">
        <f>'Survivalexp RAW 30May-..Jun'!AR171</f>
        <v>2.1982676720404459</v>
      </c>
      <c r="AN30" s="5">
        <f>'Survivalexp RAW 30May-..Jun'!AY171</f>
        <v>1.3416407864998738</v>
      </c>
      <c r="AO30" s="5">
        <f>'Survivalexp RAW 30May-..Jun'!BF171</f>
        <v>0.44721359549995793</v>
      </c>
      <c r="AP30" s="4"/>
      <c r="AQ30" s="4"/>
      <c r="AR30" s="5" t="e">
        <f>'Survivalexp RAW 30May-..Jun'!I215</f>
        <v>#DIV/0!</v>
      </c>
      <c r="AS30" s="5" t="e">
        <f>'Survivalexp RAW 30May-..Jun'!P215</f>
        <v>#DIV/0!</v>
      </c>
      <c r="AT30" s="5" t="e">
        <f>'Survivalexp RAW 30May-..Jun'!W215</f>
        <v>#DIV/0!</v>
      </c>
      <c r="AU30" s="5">
        <f>'Survivalexp RAW 30May-..Jun'!AD215</f>
        <v>35.166533503225196</v>
      </c>
      <c r="AV30" s="5">
        <f>'Survivalexp RAW 30May-..Jun'!AK215</f>
        <v>6.8014270236097953</v>
      </c>
      <c r="AW30" s="5">
        <f>'Survivalexp RAW 30May-..Jun'!AR215</f>
        <v>5.7856795593223218</v>
      </c>
      <c r="AX30" s="5">
        <f>'Survivalexp RAW 30May-..Jun'!AY215</f>
        <v>0.44721359549995793</v>
      </c>
      <c r="AY30" s="5">
        <f>'Survivalexp RAW 30May-..Jun'!BF215</f>
        <v>0.44721359549995793</v>
      </c>
      <c r="AZ30" s="4"/>
      <c r="BA30" s="4"/>
      <c r="BB30" s="5" t="e">
        <f>'Survivalexp RAW 30May-..Jun'!I259</f>
        <v>#DIV/0!</v>
      </c>
      <c r="BC30" s="5" t="e">
        <f>'Survivalexp RAW 30May-..Jun'!P259</f>
        <v>#DIV/0!</v>
      </c>
      <c r="BD30" s="5" t="e">
        <f>'Survivalexp RAW 30May-..Jun'!W259</f>
        <v>#DIV/0!</v>
      </c>
      <c r="BE30" s="5">
        <f>'Survivalexp RAW 30May-..Jun'!AD259</f>
        <v>38.401860799528492</v>
      </c>
      <c r="BF30" s="5">
        <f>'Survivalexp RAW 30May-..Jun'!AK259</f>
        <v>6.6340302085698601</v>
      </c>
      <c r="BG30" s="5">
        <f>'Survivalexp RAW 30May-..Jun'!AR259</f>
        <v>1.6015339721864634</v>
      </c>
      <c r="BH30" s="5">
        <f>'Survivalexp RAW 30May-..Jun'!AY259</f>
        <v>0</v>
      </c>
      <c r="BI30" s="5">
        <f>'Survivalexp RAW 30May-..Jun'!BF259</f>
        <v>0</v>
      </c>
      <c r="BJ30" s="4"/>
      <c r="BK30" s="4"/>
      <c r="BL30" s="4" t="e">
        <f>'Survivalexp RAW 30May-..Jun'!I303</f>
        <v>#DIV/0!</v>
      </c>
      <c r="BM30" s="4" t="e">
        <f>'Survivalexp RAW 30May-..Jun'!P303</f>
        <v>#DIV/0!</v>
      </c>
      <c r="BN30" s="4" t="e">
        <f>'Survivalexp RAW 30May-..Jun'!W303</f>
        <v>#DIV/0!</v>
      </c>
      <c r="BO30" s="4">
        <f>'Survivalexp RAW 30May-..Jun'!AD303</f>
        <v>57.257728897649471</v>
      </c>
      <c r="BP30" s="4">
        <f>'Survivalexp RAW 30May-..Jun'!AK303</f>
        <v>6.1153535791448146</v>
      </c>
      <c r="BQ30" s="4">
        <f>'Survivalexp RAW 30May-..Jun'!AR303</f>
        <v>0.44721359549995793</v>
      </c>
      <c r="BR30" s="5">
        <f>'Survivalexp RAW 30May-..Jun'!AY303</f>
        <v>0.44721359549995793</v>
      </c>
      <c r="BS30" s="5">
        <f>'Survivalexp RAW 30May-..Jun'!BF303</f>
        <v>0.44721359549995793</v>
      </c>
      <c r="BT30" s="4"/>
      <c r="BU30" s="4"/>
      <c r="BV30" s="5" t="e">
        <f>'Survivalexp RAW 30May-..Jun'!I347</f>
        <v>#DIV/0!</v>
      </c>
      <c r="BW30" s="5" t="e">
        <f>'Survivalexp RAW 30May-..Jun'!P347</f>
        <v>#DIV/0!</v>
      </c>
      <c r="BX30" s="5">
        <f>'Survivalexp RAW 30May-..Jun'!W347</f>
        <v>3.8340579025361627</v>
      </c>
      <c r="BY30" s="5">
        <f>'Survivalexp RAW 30May-..Jun'!AD347</f>
        <v>7.4044877603582542</v>
      </c>
      <c r="BZ30" s="5">
        <f>'Survivalexp RAW 30May-..Jun'!AK347</f>
        <v>2.0914893652257893</v>
      </c>
      <c r="CA30" s="5">
        <f>'Survivalexp RAW 30May-..Jun'!AR347</f>
        <v>0.54772255750516607</v>
      </c>
      <c r="CB30" s="5">
        <f>'Survivalexp RAW 30May-..Jun'!AY347</f>
        <v>0.44721359549995793</v>
      </c>
      <c r="CC30" s="5">
        <f>'Survivalexp RAW 30May-..Jun'!BF347</f>
        <v>0</v>
      </c>
      <c r="CD30" s="4"/>
      <c r="CE30" s="4"/>
      <c r="CF30" s="5" t="e">
        <f>'Survivalexp RAW 30May-..Jun'!I391</f>
        <v>#DIV/0!</v>
      </c>
      <c r="CG30" s="5" t="e">
        <f>'Survivalexp RAW 30May-..Jun'!P391</f>
        <v>#DIV/0!</v>
      </c>
      <c r="CH30" s="5">
        <f>'Survivalexp RAW 30May-..Jun'!W391</f>
        <v>30.377789763322287</v>
      </c>
      <c r="CI30" s="5">
        <f>'Survivalexp RAW 30May-..Jun'!AD391</f>
        <v>13.835982362344563</v>
      </c>
      <c r="CJ30" s="5">
        <f>'Survivalexp RAW 30May-..Jun'!AK391</f>
        <v>3.5777087639996639</v>
      </c>
      <c r="CK30" s="5">
        <f>'Survivalexp RAW 30May-..Jun'!AR391</f>
        <v>0.89442719099991586</v>
      </c>
      <c r="CL30" s="5">
        <f>'Survivalexp RAW 30May-..Jun'!AY391</f>
        <v>0</v>
      </c>
      <c r="CM30" s="5">
        <f>'Survivalexp RAW 30May-..Jun'!BF391</f>
        <v>0</v>
      </c>
      <c r="CN30" s="4"/>
      <c r="CO30" s="4"/>
      <c r="CP30" s="5" t="e">
        <f>'Survivalexp RAW 30May-..Jun'!I435</f>
        <v>#DIV/0!</v>
      </c>
      <c r="CQ30" s="5" t="e">
        <f>'Survivalexp RAW 30May-..Jun'!P435</f>
        <v>#DIV/0!</v>
      </c>
      <c r="CR30" s="5">
        <f>'Survivalexp RAW 30May-..Jun'!W435</f>
        <v>31.804794631004391</v>
      </c>
      <c r="CS30" s="5">
        <f>'Survivalexp RAW 30May-..Jun'!AD435</f>
        <v>8.4605667763871075</v>
      </c>
      <c r="CT30" s="5">
        <f>'Survivalexp RAW 30May-..Jun'!AK435</f>
        <v>2.6733200530681511</v>
      </c>
      <c r="CU30" s="5">
        <f>'Survivalexp RAW 30May-..Jun'!AR435</f>
        <v>0</v>
      </c>
      <c r="CV30" s="5">
        <f>'Survivalexp RAW 30May-..Jun'!AY435</f>
        <v>0</v>
      </c>
      <c r="CW30" s="5">
        <f>'Survivalexp RAW 30May-..Jun'!BF435</f>
        <v>0</v>
      </c>
      <c r="CX30" s="4"/>
      <c r="CY30" s="4"/>
    </row>
    <row r="31" spans="2:103" x14ac:dyDescent="0.35">
      <c r="B31" s="4" t="s">
        <v>42</v>
      </c>
      <c r="C31" s="4"/>
      <c r="D31" s="15" t="e">
        <f>D29/$D$8</f>
        <v>#DIV/0!</v>
      </c>
      <c r="E31" s="15" t="e">
        <f>E29/$E$8</f>
        <v>#DIV/0!</v>
      </c>
      <c r="F31" s="15" t="e">
        <f>F29/$F$8</f>
        <v>#DIV/0!</v>
      </c>
      <c r="G31" s="15" t="e">
        <f>G29/$G$8</f>
        <v>#DIV/0!</v>
      </c>
      <c r="H31" s="15" t="e">
        <f>H29/$H$8</f>
        <v>#DIV/0!</v>
      </c>
      <c r="I31" s="15">
        <f>I29/$I$8</f>
        <v>3358333.3333333335</v>
      </c>
      <c r="J31" s="15">
        <f t="shared" si="24"/>
        <v>4666666.666666667</v>
      </c>
      <c r="K31" s="15">
        <f>K29/$K$8</f>
        <v>4666666.666666666</v>
      </c>
      <c r="L31" s="10">
        <f>I31</f>
        <v>3358333.3333333335</v>
      </c>
      <c r="M31" s="12">
        <f>I32</f>
        <v>1769196.1939812957</v>
      </c>
      <c r="N31" s="15" t="e">
        <f>N29/$D$8</f>
        <v>#DIV/0!</v>
      </c>
      <c r="O31" s="15" t="e">
        <f>O29/$E$8</f>
        <v>#DIV/0!</v>
      </c>
      <c r="P31" s="15" t="e">
        <f>P29/$F$8</f>
        <v>#DIV/0!</v>
      </c>
      <c r="Q31" s="15" t="e">
        <f>Q29/$G$8</f>
        <v>#DIV/0!</v>
      </c>
      <c r="R31" s="15" t="e">
        <f>R29/$H$8</f>
        <v>#DIV/0!</v>
      </c>
      <c r="S31" s="15">
        <f>S29/$I$8</f>
        <v>3053333.333333333</v>
      </c>
      <c r="T31" s="15">
        <f t="shared" si="25"/>
        <v>2866666.666666667</v>
      </c>
      <c r="U31" s="15">
        <f>U29/$K$8</f>
        <v>1333333.3333333335</v>
      </c>
      <c r="V31" s="10">
        <f>S31</f>
        <v>3053333.333333333</v>
      </c>
      <c r="W31" s="12">
        <f>S32</f>
        <v>1145171.5477401926</v>
      </c>
      <c r="X31" s="15" t="e">
        <f>X29/$D$8</f>
        <v>#DIV/0!</v>
      </c>
      <c r="Y31" s="15" t="e">
        <f>Y29/$E$8</f>
        <v>#DIV/0!</v>
      </c>
      <c r="Z31" s="15" t="e">
        <f>Z29/$F$8</f>
        <v>#DIV/0!</v>
      </c>
      <c r="AA31" s="15" t="e">
        <f>AA29/$G$8</f>
        <v>#DIV/0!</v>
      </c>
      <c r="AB31" s="15">
        <f>AB29/$H$8</f>
        <v>850999.99999999988</v>
      </c>
      <c r="AC31" s="15">
        <f>AC29/$I$8</f>
        <v>1340000</v>
      </c>
      <c r="AD31" s="15">
        <f t="shared" si="26"/>
        <v>1000000</v>
      </c>
      <c r="AE31" s="15">
        <f>AE29/$K$8</f>
        <v>1000000.0000000001</v>
      </c>
      <c r="AF31" s="10">
        <f>AB31</f>
        <v>850999.99999999988</v>
      </c>
      <c r="AG31" s="12">
        <f>AB32</f>
        <v>186901.09402137046</v>
      </c>
      <c r="AH31" s="15" t="e">
        <f>AH29/$D$8</f>
        <v>#DIV/0!</v>
      </c>
      <c r="AI31" s="15" t="e">
        <f>AI29/$E$8</f>
        <v>#DIV/0!</v>
      </c>
      <c r="AJ31" s="15" t="e">
        <f>AJ29/$F$8</f>
        <v>#DIV/0!</v>
      </c>
      <c r="AK31" s="15" t="e">
        <f>AK29/$G$8</f>
        <v>#DIV/0!</v>
      </c>
      <c r="AL31" s="15">
        <f>AL29/$H$8</f>
        <v>332666.66666666663</v>
      </c>
      <c r="AM31" s="15">
        <f>AM29/$I$8</f>
        <v>273333.33333333326</v>
      </c>
      <c r="AN31" s="15">
        <f t="shared" si="27"/>
        <v>266666.66666666669</v>
      </c>
      <c r="AO31" s="15">
        <f>AO29/$K$8</f>
        <v>666666.66666666674</v>
      </c>
      <c r="AP31" s="10">
        <f>AL31</f>
        <v>332666.66666666663</v>
      </c>
      <c r="AQ31" s="12">
        <f>AL32</f>
        <v>123713.27914543322</v>
      </c>
      <c r="AR31" s="15" t="e">
        <f>AR29/$D$8</f>
        <v>#DIV/0!</v>
      </c>
      <c r="AS31" s="15" t="e">
        <f>AS29/$E$8</f>
        <v>#DIV/0!</v>
      </c>
      <c r="AT31" s="15" t="e">
        <f>AT29/$F$8</f>
        <v>#DIV/0!</v>
      </c>
      <c r="AU31" s="15">
        <f>AU29/$G$8</f>
        <v>127675</v>
      </c>
      <c r="AV31" s="15">
        <f>AV29/$H$8</f>
        <v>148555.55555555553</v>
      </c>
      <c r="AW31" s="15">
        <f>AW29/$I$8</f>
        <v>132222.22222222222</v>
      </c>
      <c r="AX31" s="15">
        <f t="shared" si="28"/>
        <v>200000.00000000006</v>
      </c>
      <c r="AY31" s="15">
        <f>AY29/$K$8</f>
        <v>666666.66666666674</v>
      </c>
      <c r="AZ31" s="10">
        <f>AU31</f>
        <v>127675</v>
      </c>
      <c r="BA31" s="12">
        <f>AU32</f>
        <v>35166.533503225197</v>
      </c>
      <c r="BB31" s="15" t="e">
        <f>BB29/$D$8</f>
        <v>#DIV/0!</v>
      </c>
      <c r="BC31" s="15" t="e">
        <f>BC29/$E$8</f>
        <v>#DIV/0!</v>
      </c>
      <c r="BD31" s="15" t="e">
        <f>BD29/$F$8</f>
        <v>#DIV/0!</v>
      </c>
      <c r="BE31" s="15">
        <f>BE29/$G$8</f>
        <v>69999.999999999985</v>
      </c>
      <c r="BF31" s="15">
        <f>BF29/$H$8</f>
        <v>80000</v>
      </c>
      <c r="BG31" s="15">
        <f>BG29/$I$8</f>
        <v>73333.333333333328</v>
      </c>
      <c r="BH31" s="15">
        <f t="shared" si="29"/>
        <v>0</v>
      </c>
      <c r="BI31" s="15">
        <f>BI29/$K$8</f>
        <v>0</v>
      </c>
      <c r="BJ31" s="10">
        <f>BE31</f>
        <v>69999.999999999985</v>
      </c>
      <c r="BK31" s="12">
        <f>BE32</f>
        <v>38401.860799528491</v>
      </c>
      <c r="BL31" s="15" t="e">
        <f>BL29/$D$8</f>
        <v>#DIV/0!</v>
      </c>
      <c r="BM31" s="15" t="e">
        <f>BM29/$E$8</f>
        <v>#DIV/0!</v>
      </c>
      <c r="BN31" s="15" t="e">
        <f>BN29/$F$8</f>
        <v>#DIV/0!</v>
      </c>
      <c r="BO31" s="15">
        <f>BO29/$G$8</f>
        <v>49533.333333333328</v>
      </c>
      <c r="BP31" s="15">
        <f>BP29/$H$8</f>
        <v>34000</v>
      </c>
      <c r="BQ31" s="15">
        <f>BQ29/$I$8</f>
        <v>13333.333333333332</v>
      </c>
      <c r="BR31" s="15">
        <f t="shared" si="30"/>
        <v>66666.666666666672</v>
      </c>
      <c r="BS31" s="15">
        <f>BS29/$K$8</f>
        <v>666666.66666666674</v>
      </c>
      <c r="BT31" s="10">
        <f>BO31</f>
        <v>49533.333333333328</v>
      </c>
      <c r="BU31" s="12">
        <f>BO32</f>
        <v>57257.728897649467</v>
      </c>
      <c r="BV31" s="15" t="e">
        <f>BV29/$D$8</f>
        <v>#DIV/0!</v>
      </c>
      <c r="BW31" s="15" t="e">
        <f>BW29/$E$8</f>
        <v>#DIV/0!</v>
      </c>
      <c r="BX31" s="15">
        <f>BX29/$F$8</f>
        <v>4079.9999999999995</v>
      </c>
      <c r="BY31" s="15">
        <f>BY29/$G$8</f>
        <v>16533.333333333336</v>
      </c>
      <c r="BZ31" s="15">
        <f>BZ29/$H$8</f>
        <v>17999.999999999996</v>
      </c>
      <c r="CA31" s="15">
        <f>CA29/$I$8</f>
        <v>13333.333333333332</v>
      </c>
      <c r="CB31" s="15">
        <f>CB29/$J$8</f>
        <v>66666.666666666672</v>
      </c>
      <c r="CC31" s="15">
        <f>CC29/$K$8</f>
        <v>0</v>
      </c>
      <c r="CD31" s="10">
        <f>BY31</f>
        <v>16533.333333333336</v>
      </c>
      <c r="CE31" s="12">
        <f>BY32</f>
        <v>7404.4877603582536</v>
      </c>
      <c r="CF31" s="15" t="e">
        <f>CF29/$D$8</f>
        <v>#DIV/0!</v>
      </c>
      <c r="CG31" s="15" t="e">
        <f>CG29/$E$8</f>
        <v>#DIV/0!</v>
      </c>
      <c r="CH31" s="15">
        <f>CH29/$F$8</f>
        <v>12600</v>
      </c>
      <c r="CI31" s="15">
        <f>CI29/$G$8</f>
        <v>17800</v>
      </c>
      <c r="CJ31" s="15">
        <f>CJ29/$H$8</f>
        <v>9333.3333333333321</v>
      </c>
      <c r="CK31" s="15">
        <f>CK29/$I$8</f>
        <v>33333.333333333328</v>
      </c>
      <c r="CL31" s="15">
        <f>CL29/$J$8</f>
        <v>66666.666666666672</v>
      </c>
      <c r="CM31" s="15">
        <f>CM29/$K$8</f>
        <v>0</v>
      </c>
      <c r="CN31" s="10">
        <f>CH31</f>
        <v>12600</v>
      </c>
      <c r="CO31" s="12">
        <f>CH32</f>
        <v>3037.7789763322285</v>
      </c>
      <c r="CP31" s="15" t="e">
        <f>CP29/$D$8</f>
        <v>#DIV/0!</v>
      </c>
      <c r="CQ31" s="15" t="e">
        <f>CQ29/$E$8</f>
        <v>#DIV/0!</v>
      </c>
      <c r="CR31" s="15">
        <f>CR29/$F$8</f>
        <v>10033.333333333332</v>
      </c>
      <c r="CS31" s="15">
        <f>CS29/$G$8</f>
        <v>12133.333333333332</v>
      </c>
      <c r="CT31" s="15">
        <f>CT29/$H$8</f>
        <v>10000</v>
      </c>
      <c r="CU31" s="15">
        <f>CU29/$I$8</f>
        <v>13333.333333333332</v>
      </c>
      <c r="CV31" s="15">
        <f>CV29/$J$8</f>
        <v>0</v>
      </c>
      <c r="CW31" s="15">
        <f>CW29/$K$8</f>
        <v>0</v>
      </c>
      <c r="CX31" s="10">
        <f>CR31</f>
        <v>10033.333333333332</v>
      </c>
      <c r="CY31" s="12">
        <f>CR32</f>
        <v>3180.4794631004393</v>
      </c>
    </row>
    <row r="32" spans="2:103" x14ac:dyDescent="0.35">
      <c r="B32" s="4"/>
      <c r="C32" s="4" t="s">
        <v>26</v>
      </c>
      <c r="D32" s="15" t="e">
        <f>D30/$D$8</f>
        <v>#DIV/0!</v>
      </c>
      <c r="E32" s="15" t="e">
        <f>E30/$E$8</f>
        <v>#DIV/0!</v>
      </c>
      <c r="F32" s="15" t="e">
        <f>F30/$F$8</f>
        <v>#DIV/0!</v>
      </c>
      <c r="G32" s="15" t="e">
        <f>G30/$G$8</f>
        <v>#DIV/0!</v>
      </c>
      <c r="H32" s="15" t="e">
        <f>H30/$H$8</f>
        <v>#DIV/0!</v>
      </c>
      <c r="I32" s="15">
        <f>I30/$I$8</f>
        <v>1769196.1939812957</v>
      </c>
      <c r="J32" s="15">
        <f t="shared" si="24"/>
        <v>6787080.1784596639</v>
      </c>
      <c r="K32" s="15">
        <f>K30/$K$8</f>
        <v>22360679.774997897</v>
      </c>
      <c r="L32" s="4"/>
      <c r="M32" s="4"/>
      <c r="N32" s="15" t="e">
        <f>N30/$D$8</f>
        <v>#DIV/0!</v>
      </c>
      <c r="O32" s="15" t="e">
        <f>O30/$E$8</f>
        <v>#DIV/0!</v>
      </c>
      <c r="P32" s="15" t="e">
        <f>P30/$F$8</f>
        <v>#DIV/0!</v>
      </c>
      <c r="Q32" s="15" t="e">
        <f>Q30/$G$8</f>
        <v>#DIV/0!</v>
      </c>
      <c r="R32" s="15" t="e">
        <f>R30/$H$8</f>
        <v>#DIV/0!</v>
      </c>
      <c r="S32" s="15">
        <f>S30/$I$8</f>
        <v>1145171.5477401926</v>
      </c>
      <c r="T32" s="15">
        <f t="shared" si="25"/>
        <v>1989872.3060102477</v>
      </c>
      <c r="U32" s="15">
        <f>U30/$K$8</f>
        <v>8944271.9099991582</v>
      </c>
      <c r="V32" s="4"/>
      <c r="W32" s="4"/>
      <c r="X32" s="15" t="e">
        <f>X30/$D$8</f>
        <v>#DIV/0!</v>
      </c>
      <c r="Y32" s="15" t="e">
        <f>Y30/$E$8</f>
        <v>#DIV/0!</v>
      </c>
      <c r="Z32" s="15" t="e">
        <f>Z30/$F$8</f>
        <v>#DIV/0!</v>
      </c>
      <c r="AA32" s="15" t="e">
        <f>AA30/$G$8</f>
        <v>#DIV/0!</v>
      </c>
      <c r="AB32" s="15">
        <f>AB30/$H$8</f>
        <v>186901.09402137046</v>
      </c>
      <c r="AC32" s="15">
        <f>AC30/$I$8</f>
        <v>868461.0132478826</v>
      </c>
      <c r="AD32" s="15">
        <f t="shared" si="26"/>
        <v>2198267.6720404457</v>
      </c>
      <c r="AE32" s="15">
        <f>AE30/$K$8</f>
        <v>4472135.9549995791</v>
      </c>
      <c r="AF32" s="4"/>
      <c r="AG32" s="4"/>
      <c r="AH32" s="15" t="e">
        <f>AH30/$D$8</f>
        <v>#DIV/0!</v>
      </c>
      <c r="AI32" s="15" t="e">
        <f>AI30/$E$8</f>
        <v>#DIV/0!</v>
      </c>
      <c r="AJ32" s="15" t="e">
        <f>AJ30/$F$8</f>
        <v>#DIV/0!</v>
      </c>
      <c r="AK32" s="15" t="e">
        <f>AK30/$G$8</f>
        <v>#DIV/0!</v>
      </c>
      <c r="AL32" s="15">
        <f>AL30/$H$8</f>
        <v>123713.27914543322</v>
      </c>
      <c r="AM32" s="15">
        <f>AM30/$I$8</f>
        <v>219826.76720404456</v>
      </c>
      <c r="AN32" s="15">
        <f t="shared" si="27"/>
        <v>1341640.786499874</v>
      </c>
      <c r="AO32" s="15">
        <f>AO30/$K$8</f>
        <v>4472135.9549995791</v>
      </c>
      <c r="AP32" s="4"/>
      <c r="AQ32" s="4"/>
      <c r="AR32" s="15" t="e">
        <f>AR30/$D$8</f>
        <v>#DIV/0!</v>
      </c>
      <c r="AS32" s="15" t="e">
        <f>AS30/$E$8</f>
        <v>#DIV/0!</v>
      </c>
      <c r="AT32" s="15" t="e">
        <f>AT30/$F$8</f>
        <v>#DIV/0!</v>
      </c>
      <c r="AU32" s="15">
        <f>AU30/$G$8</f>
        <v>35166.533503225197</v>
      </c>
      <c r="AV32" s="15">
        <f>AV30/$H$8</f>
        <v>68014.270236097946</v>
      </c>
      <c r="AW32" s="15">
        <f>AW30/$I$8</f>
        <v>578567.95593223209</v>
      </c>
      <c r="AX32" s="15">
        <f t="shared" si="28"/>
        <v>447213.59549995797</v>
      </c>
      <c r="AY32" s="15">
        <f>AY30/$K$8</f>
        <v>4472135.9549995791</v>
      </c>
      <c r="AZ32" s="4"/>
      <c r="BA32" s="4"/>
      <c r="BB32" s="15" t="e">
        <f>BB30/$D$8</f>
        <v>#DIV/0!</v>
      </c>
      <c r="BC32" s="15" t="e">
        <f>BC30/$E$8</f>
        <v>#DIV/0!</v>
      </c>
      <c r="BD32" s="15" t="e">
        <f>BD30/$F$8</f>
        <v>#DIV/0!</v>
      </c>
      <c r="BE32" s="15">
        <f>BE30/$G$8</f>
        <v>38401.860799528491</v>
      </c>
      <c r="BF32" s="15">
        <f>BF30/$H$8</f>
        <v>66340.302085698597</v>
      </c>
      <c r="BG32" s="15">
        <f>BG30/$I$8</f>
        <v>160153.39721864634</v>
      </c>
      <c r="BH32" s="15">
        <f t="shared" si="29"/>
        <v>0</v>
      </c>
      <c r="BI32" s="15">
        <f>BI30/$K$8</f>
        <v>0</v>
      </c>
      <c r="BJ32" s="4"/>
      <c r="BK32" s="4"/>
      <c r="BL32" s="15" t="e">
        <f>BL30/$D$8</f>
        <v>#DIV/0!</v>
      </c>
      <c r="BM32" s="15" t="e">
        <f>BM30/$E$8</f>
        <v>#DIV/0!</v>
      </c>
      <c r="BN32" s="15" t="e">
        <f>BN30/$F$8</f>
        <v>#DIV/0!</v>
      </c>
      <c r="BO32" s="15">
        <f>BO30/$G$8</f>
        <v>57257.728897649467</v>
      </c>
      <c r="BP32" s="15">
        <f>BP30/$H$8</f>
        <v>61153.535791448143</v>
      </c>
      <c r="BQ32" s="15">
        <f>BQ30/$I$8</f>
        <v>44721.359549995788</v>
      </c>
      <c r="BR32" s="15">
        <f t="shared" si="30"/>
        <v>447213.59549995797</v>
      </c>
      <c r="BS32" s="15">
        <f>BS30/$K$8</f>
        <v>4472135.9549995791</v>
      </c>
      <c r="BT32" s="4"/>
      <c r="BU32" s="4"/>
      <c r="BV32" s="15" t="e">
        <f>BV30/$D$8</f>
        <v>#DIV/0!</v>
      </c>
      <c r="BW32" s="15" t="e">
        <f>BW30/$E$8</f>
        <v>#DIV/0!</v>
      </c>
      <c r="BX32" s="15">
        <f>BX30/$F$8</f>
        <v>383.40579025361626</v>
      </c>
      <c r="BY32" s="15">
        <f>BY30/$G$8</f>
        <v>7404.4877603582536</v>
      </c>
      <c r="BZ32" s="15">
        <f>BZ30/$H$8</f>
        <v>20914.893652257892</v>
      </c>
      <c r="CA32" s="15">
        <f>CA30/$I$8</f>
        <v>54772.255750516604</v>
      </c>
      <c r="CB32" s="15">
        <f>CB30/$J$8</f>
        <v>447213.59549995797</v>
      </c>
      <c r="CC32" s="15">
        <f>CC30/$K$8</f>
        <v>0</v>
      </c>
      <c r="CD32" s="4"/>
      <c r="CE32" s="4"/>
      <c r="CF32" s="15" t="e">
        <f>CF30/$D$8</f>
        <v>#DIV/0!</v>
      </c>
      <c r="CG32" s="15" t="e">
        <f>CG30/$E$8</f>
        <v>#DIV/0!</v>
      </c>
      <c r="CH32" s="15">
        <f>CH30/$F$8</f>
        <v>3037.7789763322285</v>
      </c>
      <c r="CI32" s="15">
        <f>CI30/$G$8</f>
        <v>13835.982362344563</v>
      </c>
      <c r="CJ32" s="15">
        <f>CJ30/$H$8</f>
        <v>35777.087639996636</v>
      </c>
      <c r="CK32" s="15">
        <f>CK30/$I$8</f>
        <v>89442.719099991577</v>
      </c>
      <c r="CL32" s="15">
        <f>CL30/$J$8</f>
        <v>0</v>
      </c>
      <c r="CM32" s="15">
        <f>CM30/$K$8</f>
        <v>0</v>
      </c>
      <c r="CN32" s="4"/>
      <c r="CO32" s="4"/>
      <c r="CP32" s="15" t="e">
        <f>CP30/$D$8</f>
        <v>#DIV/0!</v>
      </c>
      <c r="CQ32" s="15" t="e">
        <f>CQ30/$E$8</f>
        <v>#DIV/0!</v>
      </c>
      <c r="CR32" s="15">
        <f>CR30/$F$8</f>
        <v>3180.4794631004393</v>
      </c>
      <c r="CS32" s="15">
        <f>CS30/$G$8</f>
        <v>8460.5667763871079</v>
      </c>
      <c r="CT32" s="15">
        <f>CT30/$H$8</f>
        <v>26733.200530681512</v>
      </c>
      <c r="CU32" s="15">
        <f>CU30/$I$8</f>
        <v>0</v>
      </c>
      <c r="CV32" s="15">
        <f>CV30/$J$8</f>
        <v>0</v>
      </c>
      <c r="CW32" s="15">
        <f>CW30/$K$8</f>
        <v>0</v>
      </c>
      <c r="CX32" s="4"/>
      <c r="CY32" s="4"/>
    </row>
    <row r="33" spans="2:103" x14ac:dyDescent="0.35">
      <c r="B33" s="4" t="s">
        <v>14</v>
      </c>
      <c r="C33" s="4" t="s">
        <v>15</v>
      </c>
      <c r="D33" s="5" t="e">
        <f>'Survivalexp RAW 30May-..Jun'!I43</f>
        <v>#DIV/0!</v>
      </c>
      <c r="E33" s="5" t="e">
        <f>'Survivalexp RAW 30May-..Jun'!P43</f>
        <v>#DIV/0!</v>
      </c>
      <c r="F33" s="5" t="e">
        <f>'Survivalexp RAW 30May-..Jun'!W43</f>
        <v>#DIV/0!</v>
      </c>
      <c r="G33" s="5" t="e">
        <f>'Survivalexp RAW 30May-..Jun'!AD43</f>
        <v>#DIV/0!</v>
      </c>
      <c r="H33" s="5" t="e">
        <f>'Survivalexp RAW 30May-..Jun'!AK43</f>
        <v>#DIV/0!</v>
      </c>
      <c r="I33" s="5">
        <f>'Survivalexp RAW 30May-..Jun'!AR43</f>
        <v>19.333333333333332</v>
      </c>
      <c r="J33" s="5">
        <f>'Survivalexp RAW 30May-..Jun'!AY43</f>
        <v>1.8</v>
      </c>
      <c r="K33" s="5">
        <f>'Survivalexp RAW 30May-..Jun'!BF43</f>
        <v>0.13333333333333333</v>
      </c>
      <c r="L33" s="4"/>
      <c r="M33" s="4"/>
      <c r="N33" s="5" t="e">
        <f>'Survivalexp RAW 30May-..Jun'!I87</f>
        <v>#DIV/0!</v>
      </c>
      <c r="O33" s="5" t="e">
        <f>'Survivalexp RAW 30May-..Jun'!P87</f>
        <v>#DIV/0!</v>
      </c>
      <c r="P33" s="5" t="e">
        <f>'Survivalexp RAW 30May-..Jun'!W87</f>
        <v>#DIV/0!</v>
      </c>
      <c r="Q33" s="5" t="e">
        <f>'Survivalexp RAW 30May-..Jun'!AD87</f>
        <v>#DIV/0!</v>
      </c>
      <c r="R33" s="5" t="e">
        <f>'Survivalexp RAW 30May-..Jun'!AK87</f>
        <v>#DIV/0!</v>
      </c>
      <c r="S33" s="5">
        <f>'Survivalexp RAW 30May-..Jun'!AR87</f>
        <v>31.844444444444445</v>
      </c>
      <c r="T33" s="5">
        <f>'Survivalexp RAW 30May-..Jun'!AY87</f>
        <v>3</v>
      </c>
      <c r="U33" s="5">
        <f>'Survivalexp RAW 30May-..Jun'!BF87</f>
        <v>0.39999999999999997</v>
      </c>
      <c r="V33" s="4"/>
      <c r="W33" s="4"/>
      <c r="X33" s="5" t="e">
        <f>'Survivalexp RAW 30May-..Jun'!I131</f>
        <v>#DIV/0!</v>
      </c>
      <c r="Y33" s="5" t="e">
        <f>'Survivalexp RAW 30May-..Jun'!P131</f>
        <v>#DIV/0!</v>
      </c>
      <c r="Z33" s="5" t="e">
        <f>'Survivalexp RAW 30May-..Jun'!W131</f>
        <v>#DIV/0!</v>
      </c>
      <c r="AA33" s="5" t="e">
        <f>'Survivalexp RAW 30May-..Jun'!AD131</f>
        <v>#DIV/0!</v>
      </c>
      <c r="AB33" s="5">
        <f>'Survivalexp RAW 30May-..Jun'!AK131</f>
        <v>60.8</v>
      </c>
      <c r="AC33" s="5">
        <f>'Survivalexp RAW 30May-..Jun'!AR131</f>
        <v>13.6</v>
      </c>
      <c r="AD33" s="5">
        <f>'Survivalexp RAW 30May-..Jun'!AY131</f>
        <v>1.6666666666666667</v>
      </c>
      <c r="AE33" s="5">
        <f>'Survivalexp RAW 30May-..Jun'!BF131</f>
        <v>0.20000000000000004</v>
      </c>
      <c r="AF33" s="4"/>
      <c r="AG33" s="4"/>
      <c r="AH33" s="5" t="e">
        <f>'Survivalexp RAW 30May-..Jun'!I175</f>
        <v>#DIV/0!</v>
      </c>
      <c r="AI33" s="5" t="e">
        <f>'Survivalexp RAW 30May-..Jun'!P175</f>
        <v>#DIV/0!</v>
      </c>
      <c r="AJ33" s="5" t="e">
        <f>'Survivalexp RAW 30May-..Jun'!W175</f>
        <v>#DIV/0!</v>
      </c>
      <c r="AK33" s="5" t="e">
        <f>'Survivalexp RAW 30May-..Jun'!AD175</f>
        <v>#DIV/0!</v>
      </c>
      <c r="AL33" s="5">
        <f>'Survivalexp RAW 30May-..Jun'!AK175</f>
        <v>47.333333333333336</v>
      </c>
      <c r="AM33" s="5">
        <f>'Survivalexp RAW 30May-..Jun'!AR175</f>
        <v>10.31111111111111</v>
      </c>
      <c r="AN33" s="5">
        <f>'Survivalexp RAW 30May-..Jun'!AY175</f>
        <v>0.46666666666666662</v>
      </c>
      <c r="AO33" s="5">
        <f>'Survivalexp RAW 30May-..Jun'!BF175</f>
        <v>0.13333333333333333</v>
      </c>
      <c r="AP33" s="4"/>
      <c r="AQ33" s="4"/>
      <c r="AR33" s="5" t="e">
        <f>'Survivalexp RAW 30May-..Jun'!I219</f>
        <v>#DIV/0!</v>
      </c>
      <c r="AS33" s="5" t="e">
        <f>'Survivalexp RAW 30May-..Jun'!P219</f>
        <v>#DIV/0!</v>
      </c>
      <c r="AT33" s="5" t="e">
        <f>'Survivalexp RAW 30May-..Jun'!W219</f>
        <v>#DIV/0!</v>
      </c>
      <c r="AU33" s="5">
        <f>'Survivalexp RAW 30May-..Jun'!AD219</f>
        <v>131.75</v>
      </c>
      <c r="AV33" s="5">
        <f>'Survivalexp RAW 30May-..Jun'!AK219</f>
        <v>21.533333333333331</v>
      </c>
      <c r="AW33" s="5">
        <f>'Survivalexp RAW 30May-..Jun'!AR219</f>
        <v>5.2</v>
      </c>
      <c r="AX33" s="5">
        <f>'Survivalexp RAW 30May-..Jun'!AY219</f>
        <v>6.6666666666666666E-2</v>
      </c>
      <c r="AY33" s="5">
        <f>'Survivalexp RAW 30May-..Jun'!BF219</f>
        <v>0</v>
      </c>
      <c r="AZ33" s="4"/>
      <c r="BA33" s="4"/>
      <c r="BB33" s="5" t="e">
        <f>'Survivalexp RAW 30May-..Jun'!I263</f>
        <v>#DIV/0!</v>
      </c>
      <c r="BC33" s="5" t="e">
        <f>'Survivalexp RAW 30May-..Jun'!P263</f>
        <v>#DIV/0!</v>
      </c>
      <c r="BD33" s="5" t="e">
        <f>'Survivalexp RAW 30May-..Jun'!W263</f>
        <v>#DIV/0!</v>
      </c>
      <c r="BE33" s="5">
        <f>'Survivalexp RAW 30May-..Jun'!AD263</f>
        <v>80.25</v>
      </c>
      <c r="BF33" s="5">
        <f>'Survivalexp RAW 30May-..Jun'!AK263</f>
        <v>13.533333333333331</v>
      </c>
      <c r="BG33" s="5">
        <f>'Survivalexp RAW 30May-..Jun'!AR263</f>
        <v>1.5833333333333333</v>
      </c>
      <c r="BH33" s="5">
        <f>'Survivalexp RAW 30May-..Jun'!AY263</f>
        <v>0.26666666666666666</v>
      </c>
      <c r="BI33" s="5">
        <f>'Survivalexp RAW 30May-..Jun'!BF263</f>
        <v>0</v>
      </c>
      <c r="BJ33" s="4"/>
      <c r="BK33" s="4"/>
      <c r="BL33" s="4" t="e">
        <f>'Survivalexp RAW 30May-..Jun'!I307</f>
        <v>#DIV/0!</v>
      </c>
      <c r="BM33" s="4" t="e">
        <f>'Survivalexp RAW 30May-..Jun'!P307</f>
        <v>#DIV/0!</v>
      </c>
      <c r="BN33" s="4" t="e">
        <f>'Survivalexp RAW 30May-..Jun'!W307</f>
        <v>#DIV/0!</v>
      </c>
      <c r="BO33" s="4">
        <f>'Survivalexp RAW 30May-..Jun'!AD307</f>
        <v>52.6</v>
      </c>
      <c r="BP33" s="4">
        <f>'Survivalexp RAW 30May-..Jun'!AK307</f>
        <v>5.5</v>
      </c>
      <c r="BQ33" s="4">
        <f>'Survivalexp RAW 30May-..Jun'!AR307</f>
        <v>1.1333333333333333</v>
      </c>
      <c r="BR33" s="5">
        <f>'Survivalexp RAW 30May-..Jun'!AY307</f>
        <v>6.6666666666666666E-2</v>
      </c>
      <c r="BS33" s="5">
        <f>'Survivalexp RAW 30May-..Jun'!BF307</f>
        <v>0</v>
      </c>
      <c r="BT33" s="4"/>
      <c r="BU33" s="4"/>
      <c r="BV33" s="5" t="e">
        <f>'Survivalexp RAW 30May-..Jun'!I351</f>
        <v>#DIV/0!</v>
      </c>
      <c r="BW33" s="5" t="e">
        <f>'Survivalexp RAW 30May-..Jun'!P351</f>
        <v>#DIV/0!</v>
      </c>
      <c r="BX33" s="5">
        <f>'Survivalexp RAW 30May-..Jun'!W351</f>
        <v>52</v>
      </c>
      <c r="BY33" s="5">
        <f>'Survivalexp RAW 30May-..Jun'!AD351</f>
        <v>27.6</v>
      </c>
      <c r="BZ33" s="5">
        <f>'Survivalexp RAW 30May-..Jun'!AK351</f>
        <v>2.8000000000000003</v>
      </c>
      <c r="CA33" s="5">
        <f>'Survivalexp RAW 30May-..Jun'!AR351</f>
        <v>0.33333333333333331</v>
      </c>
      <c r="CB33" s="5">
        <f>'Survivalexp RAW 30May-..Jun'!AY351</f>
        <v>6.6666666666666666E-2</v>
      </c>
      <c r="CC33" s="5">
        <f>'Survivalexp RAW 30May-..Jun'!BF351</f>
        <v>6.6666666666666666E-2</v>
      </c>
      <c r="CD33" s="4"/>
      <c r="CE33" s="4"/>
      <c r="CF33" s="5" t="e">
        <f>'Survivalexp RAW 30May-..Jun'!I395</f>
        <v>#DIV/0!</v>
      </c>
      <c r="CG33" s="5" t="e">
        <f>'Survivalexp RAW 30May-..Jun'!P395</f>
        <v>#DIV/0!</v>
      </c>
      <c r="CH33" s="5" t="e">
        <f>'Survivalexp RAW 30May-..Jun'!W395</f>
        <v>#DIV/0!</v>
      </c>
      <c r="CI33" s="5">
        <f>'Survivalexp RAW 30May-..Jun'!AD395</f>
        <v>25.2</v>
      </c>
      <c r="CJ33" s="5">
        <f>'Survivalexp RAW 30May-..Jun'!AK395</f>
        <v>2.3333333333333335</v>
      </c>
      <c r="CK33" s="5">
        <f>'Survivalexp RAW 30May-..Jun'!AR395</f>
        <v>0.40000000000000008</v>
      </c>
      <c r="CL33" s="5">
        <f>'Survivalexp RAW 30May-..Jun'!AY395</f>
        <v>0</v>
      </c>
      <c r="CM33" s="5">
        <f>'Survivalexp RAW 30May-..Jun'!BF395</f>
        <v>0</v>
      </c>
      <c r="CN33" s="4"/>
      <c r="CO33" s="4"/>
      <c r="CP33" s="5" t="e">
        <f>'Survivalexp RAW 30May-..Jun'!I439</f>
        <v>#DIV/0!</v>
      </c>
      <c r="CQ33" s="5" t="e">
        <f>'Survivalexp RAW 30May-..Jun'!P439</f>
        <v>#DIV/0!</v>
      </c>
      <c r="CR33" s="5">
        <f>'Survivalexp RAW 30May-..Jun'!W439</f>
        <v>123</v>
      </c>
      <c r="CS33" s="5">
        <f>'Survivalexp RAW 30May-..Jun'!AD439</f>
        <v>15.8</v>
      </c>
      <c r="CT33" s="5">
        <f>'Survivalexp RAW 30May-..Jun'!AK439</f>
        <v>1.7333333333333334</v>
      </c>
      <c r="CU33" s="5">
        <f>'Survivalexp RAW 30May-..Jun'!AR439</f>
        <v>0.20000000000000004</v>
      </c>
      <c r="CV33" s="5">
        <f>'Survivalexp RAW 30May-..Jun'!AY439</f>
        <v>0</v>
      </c>
      <c r="CW33" s="5">
        <f>'Survivalexp RAW 30May-..Jun'!BF439</f>
        <v>0</v>
      </c>
      <c r="CX33" s="4"/>
      <c r="CY33" s="4"/>
    </row>
    <row r="34" spans="2:103" x14ac:dyDescent="0.35">
      <c r="B34" s="4"/>
      <c r="C34" s="4" t="s">
        <v>26</v>
      </c>
      <c r="D34" s="5" t="e">
        <f>'Survivalexp RAW 30May-..Jun'!I44</f>
        <v>#DIV/0!</v>
      </c>
      <c r="E34" s="5" t="e">
        <f>'Survivalexp RAW 30May-..Jun'!P44</f>
        <v>#DIV/0!</v>
      </c>
      <c r="F34" s="5" t="e">
        <f>'Survivalexp RAW 30May-..Jun'!W44</f>
        <v>#DIV/0!</v>
      </c>
      <c r="G34" s="5" t="e">
        <f>'Survivalexp RAW 30May-..Jun'!AD44</f>
        <v>#DIV/0!</v>
      </c>
      <c r="H34" s="5" t="e">
        <f>'Survivalexp RAW 30May-..Jun'!AK44</f>
        <v>#DIV/0!</v>
      </c>
      <c r="I34" s="5">
        <f>'Survivalexp RAW 30May-..Jun'!AR44</f>
        <v>11.07657254883949</v>
      </c>
      <c r="J34" s="5">
        <f>'Survivalexp RAW 30May-..Jun'!AY44</f>
        <v>2.8679125439070869</v>
      </c>
      <c r="K34" s="5">
        <f>'Survivalexp RAW 30May-..Jun'!BF44</f>
        <v>0.89442719099991586</v>
      </c>
      <c r="L34" s="4"/>
      <c r="M34" s="4"/>
      <c r="N34" s="5" t="e">
        <f>'Survivalexp RAW 30May-..Jun'!I88</f>
        <v>#DIV/0!</v>
      </c>
      <c r="O34" s="5" t="e">
        <f>'Survivalexp RAW 30May-..Jun'!P88</f>
        <v>#DIV/0!</v>
      </c>
      <c r="P34" s="5" t="e">
        <f>'Survivalexp RAW 30May-..Jun'!W88</f>
        <v>#DIV/0!</v>
      </c>
      <c r="Q34" s="5" t="e">
        <f>'Survivalexp RAW 30May-..Jun'!AD88</f>
        <v>#DIV/0!</v>
      </c>
      <c r="R34" s="5" t="e">
        <f>'Survivalexp RAW 30May-..Jun'!AK88</f>
        <v>#DIV/0!</v>
      </c>
      <c r="S34" s="5">
        <f>'Survivalexp RAW 30May-..Jun'!AR88</f>
        <v>32.533856409271252</v>
      </c>
      <c r="T34" s="5">
        <f>'Survivalexp RAW 30May-..Jun'!AY88</f>
        <v>4.3912309228952555</v>
      </c>
      <c r="U34" s="5">
        <f>'Survivalexp RAW 30May-..Jun'!BF88</f>
        <v>1.442149748505082</v>
      </c>
      <c r="V34" s="4"/>
      <c r="W34" s="4"/>
      <c r="X34" s="5" t="e">
        <f>'Survivalexp RAW 30May-..Jun'!I132</f>
        <v>#DIV/0!</v>
      </c>
      <c r="Y34" s="5" t="e">
        <f>'Survivalexp RAW 30May-..Jun'!P132</f>
        <v>#DIV/0!</v>
      </c>
      <c r="Z34" s="5" t="e">
        <f>'Survivalexp RAW 30May-..Jun'!W132</f>
        <v>#DIV/0!</v>
      </c>
      <c r="AA34" s="5" t="e">
        <f>'Survivalexp RAW 30May-..Jun'!AD132</f>
        <v>#DIV/0!</v>
      </c>
      <c r="AB34" s="5">
        <f>'Survivalexp RAW 30May-..Jun'!AK132</f>
        <v>26.028811678944912</v>
      </c>
      <c r="AC34" s="5">
        <f>'Survivalexp RAW 30May-..Jun'!AR132</f>
        <v>8.4042698683511095</v>
      </c>
      <c r="AD34" s="5">
        <f>'Survivalexp RAW 30May-..Jun'!AY132</f>
        <v>1.7310872175339915</v>
      </c>
      <c r="AE34" s="5">
        <f>'Survivalexp RAW 30May-..Jun'!BF132</f>
        <v>0.99493615300512395</v>
      </c>
      <c r="AF34" s="4"/>
      <c r="AG34" s="4"/>
      <c r="AH34" s="5" t="e">
        <f>'Survivalexp RAW 30May-..Jun'!I176</f>
        <v>#DIV/0!</v>
      </c>
      <c r="AI34" s="5" t="e">
        <f>'Survivalexp RAW 30May-..Jun'!P176</f>
        <v>#DIV/0!</v>
      </c>
      <c r="AJ34" s="5" t="e">
        <f>'Survivalexp RAW 30May-..Jun'!W176</f>
        <v>#DIV/0!</v>
      </c>
      <c r="AK34" s="5" t="e">
        <f>'Survivalexp RAW 30May-..Jun'!AD176</f>
        <v>#DIV/0!</v>
      </c>
      <c r="AL34" s="5">
        <f>'Survivalexp RAW 30May-..Jun'!AK176</f>
        <v>18.720455377231296</v>
      </c>
      <c r="AM34" s="5">
        <f>'Survivalexp RAW 30May-..Jun'!AR176</f>
        <v>5.5582475992324358</v>
      </c>
      <c r="AN34" s="5">
        <f>'Survivalexp RAW 30May-..Jun'!AY176</f>
        <v>1.861427157873053</v>
      </c>
      <c r="AO34" s="5">
        <f>'Survivalexp RAW 30May-..Jun'!BF176</f>
        <v>0.89442719099991586</v>
      </c>
      <c r="AP34" s="4"/>
      <c r="AQ34" s="4"/>
      <c r="AR34" s="5" t="e">
        <f>'Survivalexp RAW 30May-..Jun'!I220</f>
        <v>#DIV/0!</v>
      </c>
      <c r="AS34" s="5" t="e">
        <f>'Survivalexp RAW 30May-..Jun'!P220</f>
        <v>#DIV/0!</v>
      </c>
      <c r="AT34" s="5" t="e">
        <f>'Survivalexp RAW 30May-..Jun'!W220</f>
        <v>#DIV/0!</v>
      </c>
      <c r="AU34" s="5">
        <f>'Survivalexp RAW 30May-..Jun'!AD220</f>
        <v>10.07885575516057</v>
      </c>
      <c r="AV34" s="5">
        <f>'Survivalexp RAW 30May-..Jun'!AK220</f>
        <v>2.1908902300206647</v>
      </c>
      <c r="AW34" s="5">
        <f>'Survivalexp RAW 30May-..Jun'!AR220</f>
        <v>8.1424811943289122</v>
      </c>
      <c r="AX34" s="5">
        <f>'Survivalexp RAW 30May-..Jun'!AY220</f>
        <v>0</v>
      </c>
      <c r="AY34" s="5">
        <f>'Survivalexp RAW 30May-..Jun'!BF220</f>
        <v>0</v>
      </c>
      <c r="AZ34" s="4"/>
      <c r="BA34" s="4"/>
      <c r="BB34" s="5" t="e">
        <f>'Survivalexp RAW 30May-..Jun'!I264</f>
        <v>#DIV/0!</v>
      </c>
      <c r="BC34" s="5" t="e">
        <f>'Survivalexp RAW 30May-..Jun'!P264</f>
        <v>#DIV/0!</v>
      </c>
      <c r="BD34" s="5" t="e">
        <f>'Survivalexp RAW 30May-..Jun'!W264</f>
        <v>#DIV/0!</v>
      </c>
      <c r="BE34" s="5">
        <f>'Survivalexp RAW 30May-..Jun'!AD264</f>
        <v>13.647344063956181</v>
      </c>
      <c r="BF34" s="5">
        <f>'Survivalexp RAW 30May-..Jun'!AK264</f>
        <v>12.257261049311953</v>
      </c>
      <c r="BG34" s="5">
        <f>'Survivalexp RAW 30May-..Jun'!AR264</f>
        <v>3.2888543819998315</v>
      </c>
      <c r="BH34" s="5">
        <f>'Survivalexp RAW 30May-..Jun'!AY264</f>
        <v>0.89442719099991586</v>
      </c>
      <c r="BI34" s="5">
        <f>'Survivalexp RAW 30May-..Jun'!BF264</f>
        <v>0</v>
      </c>
      <c r="BJ34" s="4"/>
      <c r="BK34" s="4"/>
      <c r="BL34" s="4" t="e">
        <f>'Survivalexp RAW 30May-..Jun'!I308</f>
        <v>#DIV/0!</v>
      </c>
      <c r="BM34" s="4" t="e">
        <f>'Survivalexp RAW 30May-..Jun'!P308</f>
        <v>#DIV/0!</v>
      </c>
      <c r="BN34" s="4" t="e">
        <f>'Survivalexp RAW 30May-..Jun'!W308</f>
        <v>#DIV/0!</v>
      </c>
      <c r="BO34" s="4">
        <f>'Survivalexp RAW 30May-..Jun'!AD308</f>
        <v>22.752017478755977</v>
      </c>
      <c r="BP34" s="4">
        <f>'Survivalexp RAW 30May-..Jun'!AK308</f>
        <v>5.4641016151377544</v>
      </c>
      <c r="BQ34" s="4">
        <f>'Survivalexp RAW 30May-..Jun'!AR308</f>
        <v>2.1982676720404455</v>
      </c>
      <c r="BR34" s="5">
        <f>'Survivalexp RAW 30May-..Jun'!AY308</f>
        <v>0</v>
      </c>
      <c r="BS34" s="5">
        <f>'Survivalexp RAW 30May-..Jun'!BF308</f>
        <v>0</v>
      </c>
      <c r="BT34" s="4"/>
      <c r="BU34" s="4"/>
      <c r="BV34" s="5" t="e">
        <f>'Survivalexp RAW 30May-..Jun'!I352</f>
        <v>#DIV/0!</v>
      </c>
      <c r="BW34" s="5" t="e">
        <f>'Survivalexp RAW 30May-..Jun'!P352</f>
        <v>#DIV/0!</v>
      </c>
      <c r="BX34" s="5">
        <f>'Survivalexp RAW 30May-..Jun'!W352</f>
        <v>20.074859899884732</v>
      </c>
      <c r="BY34" s="5">
        <f>'Survivalexp RAW 30May-..Jun'!AD352</f>
        <v>12.903054677669138</v>
      </c>
      <c r="BZ34" s="5">
        <f>'Survivalexp RAW 30May-..Jun'!AK352</f>
        <v>5.3388233279997808</v>
      </c>
      <c r="CA34" s="5">
        <f>'Survivalexp RAW 30May-..Jun'!AR352</f>
        <v>0.99493615300512395</v>
      </c>
      <c r="CB34" s="5">
        <f>'Survivalexp RAW 30May-..Jun'!AY352</f>
        <v>0</v>
      </c>
      <c r="CC34" s="5">
        <f>'Survivalexp RAW 30May-..Jun'!BF352</f>
        <v>0.44721359549995793</v>
      </c>
      <c r="CD34" s="4"/>
      <c r="CE34" s="4"/>
      <c r="CF34" s="5" t="e">
        <f>'Survivalexp RAW 30May-..Jun'!I396</f>
        <v>#DIV/0!</v>
      </c>
      <c r="CG34" s="5" t="e">
        <f>'Survivalexp RAW 30May-..Jun'!P396</f>
        <v>#DIV/0!</v>
      </c>
      <c r="CH34" s="5" t="e">
        <f>'Survivalexp RAW 30May-..Jun'!W396</f>
        <v>#DIV/0!</v>
      </c>
      <c r="CI34" s="5">
        <f>'Survivalexp RAW 30May-..Jun'!AD396</f>
        <v>14.773227410019913</v>
      </c>
      <c r="CJ34" s="5">
        <f>'Survivalexp RAW 30May-..Jun'!AK396</f>
        <v>2.9568722728833854</v>
      </c>
      <c r="CK34" s="5">
        <f>'Survivalexp RAW 30May-..Jun'!AR396</f>
        <v>0.99493615300512395</v>
      </c>
      <c r="CL34" s="5">
        <f>'Survivalexp RAW 30May-..Jun'!AY396</f>
        <v>0</v>
      </c>
      <c r="CM34" s="5">
        <f>'Survivalexp RAW 30May-..Jun'!BF396</f>
        <v>0</v>
      </c>
      <c r="CN34" s="4"/>
      <c r="CO34" s="4"/>
      <c r="CP34" s="5" t="e">
        <f>'Survivalexp RAW 30May-..Jun'!I440</f>
        <v>#DIV/0!</v>
      </c>
      <c r="CQ34" s="5" t="e">
        <f>'Survivalexp RAW 30May-..Jun'!P440</f>
        <v>#DIV/0!</v>
      </c>
      <c r="CR34" s="5">
        <f>'Survivalexp RAW 30May-..Jun'!W440</f>
        <v>4.8476798574163293</v>
      </c>
      <c r="CS34" s="5">
        <f>'Survivalexp RAW 30May-..Jun'!AD440</f>
        <v>14.206976300806387</v>
      </c>
      <c r="CT34" s="5">
        <f>'Survivalexp RAW 30May-..Jun'!AK440</f>
        <v>4.0139196741825902</v>
      </c>
      <c r="CU34" s="5">
        <f>'Survivalexp RAW 30May-..Jun'!AR440</f>
        <v>0.54772255750516607</v>
      </c>
      <c r="CV34" s="5">
        <f>'Survivalexp RAW 30May-..Jun'!AY440</f>
        <v>0</v>
      </c>
      <c r="CW34" s="5">
        <f>'Survivalexp RAW 30May-..Jun'!BF440</f>
        <v>0</v>
      </c>
      <c r="CX34" s="4"/>
      <c r="CY34" s="4"/>
    </row>
    <row r="35" spans="2:103" x14ac:dyDescent="0.35">
      <c r="B35" s="4" t="s">
        <v>42</v>
      </c>
      <c r="C35" s="4"/>
      <c r="D35" s="15" t="e">
        <f>D33/$D$8</f>
        <v>#DIV/0!</v>
      </c>
      <c r="E35" s="15" t="e">
        <f>E33/$E$8</f>
        <v>#DIV/0!</v>
      </c>
      <c r="F35" s="15" t="e">
        <f>F33/$F$8</f>
        <v>#DIV/0!</v>
      </c>
      <c r="G35" s="15" t="e">
        <f>G33/$G$8</f>
        <v>#DIV/0!</v>
      </c>
      <c r="H35" s="15" t="e">
        <f>H33/$H$8</f>
        <v>#DIV/0!</v>
      </c>
      <c r="I35" s="15">
        <f>I33/$I$8</f>
        <v>1933333.333333333</v>
      </c>
      <c r="J35" s="15">
        <f t="shared" si="24"/>
        <v>1800000.0000000002</v>
      </c>
      <c r="K35" s="15">
        <f>K33/$K$8</f>
        <v>1333333.3333333335</v>
      </c>
      <c r="L35" s="10">
        <f>I35</f>
        <v>1933333.333333333</v>
      </c>
      <c r="M35" s="12">
        <f>I36</f>
        <v>1107657.2548839489</v>
      </c>
      <c r="N35" s="15" t="e">
        <f>N33/$D$8</f>
        <v>#DIV/0!</v>
      </c>
      <c r="O35" s="15" t="e">
        <f>O33/$E$8</f>
        <v>#DIV/0!</v>
      </c>
      <c r="P35" s="15" t="e">
        <f>P33/$F$8</f>
        <v>#DIV/0!</v>
      </c>
      <c r="Q35" s="15" t="e">
        <f>Q33/$G$8</f>
        <v>#DIV/0!</v>
      </c>
      <c r="R35" s="15" t="e">
        <f>R33/$H$8</f>
        <v>#DIV/0!</v>
      </c>
      <c r="S35" s="15">
        <f>S33/$I$8</f>
        <v>3184444.444444444</v>
      </c>
      <c r="T35" s="15">
        <f t="shared" si="25"/>
        <v>3000000</v>
      </c>
      <c r="U35" s="15">
        <f>U33/$K$8</f>
        <v>4000000</v>
      </c>
      <c r="V35" s="10">
        <f>S35</f>
        <v>3184444.444444444</v>
      </c>
      <c r="W35" s="12">
        <f>S36</f>
        <v>3253385.6409271248</v>
      </c>
      <c r="X35" s="15" t="e">
        <f>X33/$D$8</f>
        <v>#DIV/0!</v>
      </c>
      <c r="Y35" s="15" t="e">
        <f>Y33/$E$8</f>
        <v>#DIV/0!</v>
      </c>
      <c r="Z35" s="15" t="e">
        <f>Z33/$F$8</f>
        <v>#DIV/0!</v>
      </c>
      <c r="AA35" s="15" t="e">
        <f>AA33/$G$8</f>
        <v>#DIV/0!</v>
      </c>
      <c r="AB35" s="15">
        <f>AB33/$H$8</f>
        <v>608000</v>
      </c>
      <c r="AC35" s="15">
        <f>AC33/$I$8</f>
        <v>1359999.9999999998</v>
      </c>
      <c r="AD35" s="15">
        <f t="shared" si="26"/>
        <v>1666666.6666666667</v>
      </c>
      <c r="AE35" s="15">
        <f>AE33/$K$8</f>
        <v>2000000.0000000005</v>
      </c>
      <c r="AF35" s="10">
        <f>AB35</f>
        <v>608000</v>
      </c>
      <c r="AG35" s="12">
        <f>AB36</f>
        <v>260288.11678944909</v>
      </c>
      <c r="AH35" s="15" t="e">
        <f>AH33/$D$8</f>
        <v>#DIV/0!</v>
      </c>
      <c r="AI35" s="15" t="e">
        <f>AI33/$E$8</f>
        <v>#DIV/0!</v>
      </c>
      <c r="AJ35" s="15" t="e">
        <f>AJ33/$F$8</f>
        <v>#DIV/0!</v>
      </c>
      <c r="AK35" s="15" t="e">
        <f>AK33/$G$8</f>
        <v>#DIV/0!</v>
      </c>
      <c r="AL35" s="15">
        <f>AL33/$H$8</f>
        <v>473333.33333333331</v>
      </c>
      <c r="AM35" s="15">
        <f>AM33/$I$8</f>
        <v>1031111.1111111109</v>
      </c>
      <c r="AN35" s="15">
        <f t="shared" si="27"/>
        <v>466666.66666666663</v>
      </c>
      <c r="AO35" s="15">
        <f>AO33/$K$8</f>
        <v>1333333.3333333335</v>
      </c>
      <c r="AP35" s="10">
        <f>AL35</f>
        <v>473333.33333333331</v>
      </c>
      <c r="AQ35" s="12">
        <f>AL36</f>
        <v>187204.55377231297</v>
      </c>
      <c r="AR35" s="15" t="e">
        <f>AR33/$D$8</f>
        <v>#DIV/0!</v>
      </c>
      <c r="AS35" s="15" t="e">
        <f>AS33/$E$8</f>
        <v>#DIV/0!</v>
      </c>
      <c r="AT35" s="15" t="e">
        <f>AT33/$F$8</f>
        <v>#DIV/0!</v>
      </c>
      <c r="AU35" s="15">
        <f>AU33/$G$8</f>
        <v>131750</v>
      </c>
      <c r="AV35" s="15">
        <f>AV33/$H$8</f>
        <v>215333.33333333331</v>
      </c>
      <c r="AW35" s="15">
        <f>AW33/$I$8</f>
        <v>520000</v>
      </c>
      <c r="AX35" s="15">
        <f t="shared" si="28"/>
        <v>66666.666666666672</v>
      </c>
      <c r="AY35" s="15">
        <f>AY33/$K$8</f>
        <v>0</v>
      </c>
      <c r="AZ35" s="10">
        <f>AU35</f>
        <v>131750</v>
      </c>
      <c r="BA35" s="12">
        <f>AU36</f>
        <v>10078.85575516057</v>
      </c>
      <c r="BB35" s="15" t="e">
        <f>BB33/$D$8</f>
        <v>#DIV/0!</v>
      </c>
      <c r="BC35" s="15" t="e">
        <f>BC33/$E$8</f>
        <v>#DIV/0!</v>
      </c>
      <c r="BD35" s="15" t="e">
        <f>BD33/$F$8</f>
        <v>#DIV/0!</v>
      </c>
      <c r="BE35" s="15">
        <f>BE33/$G$8</f>
        <v>80250</v>
      </c>
      <c r="BF35" s="15">
        <f>BF33/$H$8</f>
        <v>135333.33333333331</v>
      </c>
      <c r="BG35" s="15">
        <f>BG33/$I$8</f>
        <v>158333.33333333331</v>
      </c>
      <c r="BH35" s="15">
        <f t="shared" si="29"/>
        <v>266666.66666666669</v>
      </c>
      <c r="BI35" s="15">
        <f>BI33/$K$8</f>
        <v>0</v>
      </c>
      <c r="BJ35" s="10">
        <f>BE35</f>
        <v>80250</v>
      </c>
      <c r="BK35" s="12">
        <f>BE36</f>
        <v>13647.344063956181</v>
      </c>
      <c r="BL35" s="15" t="e">
        <f>BL33/$D$8</f>
        <v>#DIV/0!</v>
      </c>
      <c r="BM35" s="15" t="e">
        <f>BM33/$E$8</f>
        <v>#DIV/0!</v>
      </c>
      <c r="BN35" s="15" t="e">
        <f>BN33/$F$8</f>
        <v>#DIV/0!</v>
      </c>
      <c r="BO35" s="15">
        <f>BO33/$G$8</f>
        <v>52600</v>
      </c>
      <c r="BP35" s="15">
        <f>BP33/$H$8</f>
        <v>55000</v>
      </c>
      <c r="BQ35" s="15">
        <f>BQ33/$I$8</f>
        <v>113333.33333333331</v>
      </c>
      <c r="BR35" s="15">
        <f t="shared" si="30"/>
        <v>66666.666666666672</v>
      </c>
      <c r="BS35" s="15">
        <f>BS33/$K$8</f>
        <v>0</v>
      </c>
      <c r="BT35" s="10">
        <f>BO35</f>
        <v>52600</v>
      </c>
      <c r="BU35" s="12">
        <f>BO36</f>
        <v>22752.017478755977</v>
      </c>
      <c r="BV35" s="15" t="e">
        <f>BV33/$D$8</f>
        <v>#DIV/0!</v>
      </c>
      <c r="BW35" s="15" t="e">
        <f>BW33/$E$8</f>
        <v>#DIV/0!</v>
      </c>
      <c r="BX35" s="15">
        <f>BX33/$F$8</f>
        <v>5200</v>
      </c>
      <c r="BY35" s="15">
        <f>BY33/$G$8</f>
        <v>27600</v>
      </c>
      <c r="BZ35" s="17">
        <f>BZ33/$H$8</f>
        <v>28000</v>
      </c>
      <c r="CA35" s="15">
        <f>CA33/$I$8</f>
        <v>33333.333333333328</v>
      </c>
      <c r="CB35" s="15">
        <f>CB33/$J$8</f>
        <v>66666.666666666672</v>
      </c>
      <c r="CC35" s="15">
        <f>CC33/$K$8</f>
        <v>666666.66666666674</v>
      </c>
      <c r="CD35" s="10">
        <f>BY35</f>
        <v>27600</v>
      </c>
      <c r="CE35" s="12">
        <f>BY36</f>
        <v>12903.054677669137</v>
      </c>
      <c r="CF35" s="15" t="e">
        <f>CF33/$D$8</f>
        <v>#DIV/0!</v>
      </c>
      <c r="CG35" s="15" t="e">
        <f>CG33/$E$8</f>
        <v>#DIV/0!</v>
      </c>
      <c r="CH35" s="15" t="e">
        <f>CH33/$F$8</f>
        <v>#DIV/0!</v>
      </c>
      <c r="CI35" s="15">
        <f>CI33/$G$8</f>
        <v>25200</v>
      </c>
      <c r="CJ35" s="15">
        <f>CJ33/$H$8</f>
        <v>23333.333333333332</v>
      </c>
      <c r="CK35" s="15">
        <f>CK33/$I$8</f>
        <v>40000.000000000007</v>
      </c>
      <c r="CL35" s="15">
        <f>CL33/$J$8</f>
        <v>0</v>
      </c>
      <c r="CM35" s="15">
        <f>CM33/$K$8</f>
        <v>0</v>
      </c>
      <c r="CN35" s="10">
        <f>CI35</f>
        <v>25200</v>
      </c>
      <c r="CO35" s="12">
        <f>CI36</f>
        <v>14773.227410019914</v>
      </c>
      <c r="CP35" s="15" t="e">
        <f>CP33/$D$8</f>
        <v>#DIV/0!</v>
      </c>
      <c r="CQ35" s="15" t="e">
        <f>CQ33/$E$8</f>
        <v>#DIV/0!</v>
      </c>
      <c r="CR35" s="15">
        <f>CR33/$F$8</f>
        <v>12300</v>
      </c>
      <c r="CS35" s="15">
        <f>CS33/$G$8</f>
        <v>15800</v>
      </c>
      <c r="CT35" s="15">
        <f>CT33/$H$8</f>
        <v>17333.333333333332</v>
      </c>
      <c r="CU35" s="15">
        <f>CU33/$I$8</f>
        <v>20000.000000000004</v>
      </c>
      <c r="CV35" s="15">
        <f>CV33/$J$8</f>
        <v>0</v>
      </c>
      <c r="CW35" s="15">
        <f>CW33/$K$8</f>
        <v>0</v>
      </c>
      <c r="CX35" s="10">
        <f>CS35</f>
        <v>15800</v>
      </c>
      <c r="CY35" s="12">
        <f>CS36</f>
        <v>14206.976300806387</v>
      </c>
    </row>
    <row r="36" spans="2:103" x14ac:dyDescent="0.35">
      <c r="B36" s="4"/>
      <c r="C36" s="4" t="s">
        <v>26</v>
      </c>
      <c r="D36" s="15" t="e">
        <f>D34/$D$8</f>
        <v>#DIV/0!</v>
      </c>
      <c r="E36" s="15" t="e">
        <f>E34/$E$8</f>
        <v>#DIV/0!</v>
      </c>
      <c r="F36" s="15" t="e">
        <f>F34/$F$8</f>
        <v>#DIV/0!</v>
      </c>
      <c r="G36" s="15" t="e">
        <f>G34/$G$8</f>
        <v>#DIV/0!</v>
      </c>
      <c r="H36" s="15" t="e">
        <f>H34/$H$8</f>
        <v>#DIV/0!</v>
      </c>
      <c r="I36" s="15">
        <f>I34/$I$8</f>
        <v>1107657.2548839489</v>
      </c>
      <c r="J36" s="15">
        <f t="shared" si="24"/>
        <v>2867912.5439070873</v>
      </c>
      <c r="K36" s="15">
        <f>K34/$K$8</f>
        <v>8944271.9099991582</v>
      </c>
      <c r="L36" s="4"/>
      <c r="M36" s="4"/>
      <c r="N36" s="15" t="e">
        <f>N34/$D$8</f>
        <v>#DIV/0!</v>
      </c>
      <c r="O36" s="15" t="e">
        <f>O34/$E$8</f>
        <v>#DIV/0!</v>
      </c>
      <c r="P36" s="15" t="e">
        <f>P34/$F$8</f>
        <v>#DIV/0!</v>
      </c>
      <c r="Q36" s="15" t="e">
        <f>Q34/$G$8</f>
        <v>#DIV/0!</v>
      </c>
      <c r="R36" s="15" t="e">
        <f>R34/$H$8</f>
        <v>#DIV/0!</v>
      </c>
      <c r="S36" s="15">
        <f>S34/$I$8</f>
        <v>3253385.6409271248</v>
      </c>
      <c r="T36" s="15">
        <f t="shared" si="25"/>
        <v>4391230.9228952555</v>
      </c>
      <c r="U36" s="15">
        <f>U34/$K$8</f>
        <v>14421497.485050822</v>
      </c>
      <c r="V36" s="4"/>
      <c r="W36" s="4"/>
      <c r="X36" s="15" t="e">
        <f>X34/$D$8</f>
        <v>#DIV/0!</v>
      </c>
      <c r="Y36" s="15" t="e">
        <f>Y34/$E$8</f>
        <v>#DIV/0!</v>
      </c>
      <c r="Z36" s="15" t="e">
        <f>Z34/$F$8</f>
        <v>#DIV/0!</v>
      </c>
      <c r="AA36" s="15" t="e">
        <f>AA34/$G$8</f>
        <v>#DIV/0!</v>
      </c>
      <c r="AB36" s="15">
        <f>AB34/$H$8</f>
        <v>260288.11678944909</v>
      </c>
      <c r="AC36" s="15">
        <f>AC34/$I$8</f>
        <v>840426.98683511093</v>
      </c>
      <c r="AD36" s="15">
        <f t="shared" si="26"/>
        <v>1731087.2175339917</v>
      </c>
      <c r="AE36" s="15">
        <f>AE34/$K$8</f>
        <v>9949361.5300512407</v>
      </c>
      <c r="AF36" s="4"/>
      <c r="AG36" s="4"/>
      <c r="AH36" s="15" t="e">
        <f>AH34/$D$8</f>
        <v>#DIV/0!</v>
      </c>
      <c r="AI36" s="15" t="e">
        <f>AI34/$E$8</f>
        <v>#DIV/0!</v>
      </c>
      <c r="AJ36" s="15" t="e">
        <f>AJ34/$F$8</f>
        <v>#DIV/0!</v>
      </c>
      <c r="AK36" s="15" t="e">
        <f>AK34/$G$8</f>
        <v>#DIV/0!</v>
      </c>
      <c r="AL36" s="15">
        <f>AL34/$H$8</f>
        <v>187204.55377231297</v>
      </c>
      <c r="AM36" s="15">
        <f>AM34/$I$8</f>
        <v>555824.75992324355</v>
      </c>
      <c r="AN36" s="15">
        <f t="shared" si="27"/>
        <v>1861427.1578730531</v>
      </c>
      <c r="AO36" s="15">
        <f>AO34/$K$8</f>
        <v>8944271.9099991582</v>
      </c>
      <c r="AP36" s="4"/>
      <c r="AQ36" s="4"/>
      <c r="AR36" s="15" t="e">
        <f>AR34/$D$8</f>
        <v>#DIV/0!</v>
      </c>
      <c r="AS36" s="15" t="e">
        <f>AS34/$E$8</f>
        <v>#DIV/0!</v>
      </c>
      <c r="AT36" s="15" t="e">
        <f>AT34/$F$8</f>
        <v>#DIV/0!</v>
      </c>
      <c r="AU36" s="15">
        <f>AU34/$G$8</f>
        <v>10078.85575516057</v>
      </c>
      <c r="AV36" s="15">
        <f>AV34/$H$8</f>
        <v>21908.902300206646</v>
      </c>
      <c r="AW36" s="15">
        <f>AW34/$I$8</f>
        <v>814248.11943289114</v>
      </c>
      <c r="AX36" s="15">
        <f t="shared" si="28"/>
        <v>0</v>
      </c>
      <c r="AY36" s="15">
        <f>AY34/$K$8</f>
        <v>0</v>
      </c>
      <c r="AZ36" s="4"/>
      <c r="BA36" s="4"/>
      <c r="BB36" s="15" t="e">
        <f>BB34/$D$8</f>
        <v>#DIV/0!</v>
      </c>
      <c r="BC36" s="15" t="e">
        <f>BC34/$E$8</f>
        <v>#DIV/0!</v>
      </c>
      <c r="BD36" s="15" t="e">
        <f>BD34/$F$8</f>
        <v>#DIV/0!</v>
      </c>
      <c r="BE36" s="15">
        <f>BE34/$G$8</f>
        <v>13647.344063956181</v>
      </c>
      <c r="BF36" s="15">
        <f>BF34/$H$8</f>
        <v>122572.61049311953</v>
      </c>
      <c r="BG36" s="15">
        <f>BG34/$I$8</f>
        <v>328885.43819998309</v>
      </c>
      <c r="BH36" s="15">
        <f t="shared" si="29"/>
        <v>894427.19099991594</v>
      </c>
      <c r="BI36" s="15">
        <f>BI34/$K$8</f>
        <v>0</v>
      </c>
      <c r="BJ36" s="4"/>
      <c r="BK36" s="4"/>
      <c r="BL36" s="15" t="e">
        <f>BL34/$D$8</f>
        <v>#DIV/0!</v>
      </c>
      <c r="BM36" s="15" t="e">
        <f>BM34/$E$8</f>
        <v>#DIV/0!</v>
      </c>
      <c r="BN36" s="15" t="e">
        <f>BN34/$F$8</f>
        <v>#DIV/0!</v>
      </c>
      <c r="BO36" s="15">
        <f>BO34/$G$8</f>
        <v>22752.017478755977</v>
      </c>
      <c r="BP36" s="15">
        <f>BP34/$H$8</f>
        <v>54641.016151377538</v>
      </c>
      <c r="BQ36" s="15">
        <f>BQ34/$I$8</f>
        <v>219826.76720404453</v>
      </c>
      <c r="BR36" s="15">
        <f t="shared" si="30"/>
        <v>0</v>
      </c>
      <c r="BS36" s="15">
        <f>BS34/$K$8</f>
        <v>0</v>
      </c>
      <c r="BT36" s="4"/>
      <c r="BU36" s="4"/>
      <c r="BV36" s="15" t="e">
        <f>BV34/$D$8</f>
        <v>#DIV/0!</v>
      </c>
      <c r="BW36" s="15" t="e">
        <f>BW34/$E$8</f>
        <v>#DIV/0!</v>
      </c>
      <c r="BX36" s="15">
        <f>BX34/$F$8</f>
        <v>2007.4859899884732</v>
      </c>
      <c r="BY36" s="15">
        <f>BY34/$G$8</f>
        <v>12903.054677669137</v>
      </c>
      <c r="BZ36" s="17">
        <f>BZ34/$H$8</f>
        <v>53388.233279997803</v>
      </c>
      <c r="CA36" s="15">
        <f>CA34/$I$8</f>
        <v>99493.615300512392</v>
      </c>
      <c r="CB36" s="15">
        <f>CB34/$J$8</f>
        <v>0</v>
      </c>
      <c r="CC36" s="15">
        <f>CC34/$K$8</f>
        <v>4472135.9549995791</v>
      </c>
      <c r="CD36" s="4"/>
      <c r="CE36" s="4"/>
      <c r="CF36" s="15" t="e">
        <f>CF34/$D$8</f>
        <v>#DIV/0!</v>
      </c>
      <c r="CG36" s="15" t="e">
        <f>CG34/$E$8</f>
        <v>#DIV/0!</v>
      </c>
      <c r="CH36" s="15" t="e">
        <f>CH34/$F$8</f>
        <v>#DIV/0!</v>
      </c>
      <c r="CI36" s="15">
        <f>CI34/$G$8</f>
        <v>14773.227410019914</v>
      </c>
      <c r="CJ36" s="15">
        <f>CJ34/$H$8</f>
        <v>29568.722728833851</v>
      </c>
      <c r="CK36" s="15">
        <f>CK34/$I$8</f>
        <v>99493.615300512392</v>
      </c>
      <c r="CL36" s="15">
        <f>CL34/$J$8</f>
        <v>0</v>
      </c>
      <c r="CM36" s="15">
        <f>CM34/$K$8</f>
        <v>0</v>
      </c>
      <c r="CN36" s="4"/>
      <c r="CO36" s="4"/>
      <c r="CP36" s="15" t="e">
        <f>CP34/$D$8</f>
        <v>#DIV/0!</v>
      </c>
      <c r="CQ36" s="15" t="e">
        <f>CQ34/$E$8</f>
        <v>#DIV/0!</v>
      </c>
      <c r="CR36" s="15">
        <f>CR34/$F$8</f>
        <v>484.76798574163291</v>
      </c>
      <c r="CS36" s="15">
        <f>CS34/$G$8</f>
        <v>14206.976300806387</v>
      </c>
      <c r="CT36" s="15">
        <f>CT34/$H$8</f>
        <v>40139.196741825901</v>
      </c>
      <c r="CU36" s="15">
        <f>CU34/$I$8</f>
        <v>54772.255750516604</v>
      </c>
      <c r="CV36" s="15">
        <f>CV34/$J$8</f>
        <v>0</v>
      </c>
      <c r="CW36" s="15">
        <f>CW34/$K$8</f>
        <v>0</v>
      </c>
      <c r="CX36" s="4"/>
      <c r="CY36" s="4"/>
    </row>
    <row r="37" spans="2:103" x14ac:dyDescent="0.35">
      <c r="B37" s="4"/>
      <c r="C37" s="4" t="s">
        <v>16</v>
      </c>
      <c r="D37" s="5" t="e">
        <f>'Survivalexp RAW 30May-..Jun'!I48</f>
        <v>#DIV/0!</v>
      </c>
      <c r="E37" s="5" t="e">
        <f>'Survivalexp RAW 30May-..Jun'!P48</f>
        <v>#DIV/0!</v>
      </c>
      <c r="F37" s="5" t="e">
        <f>'Survivalexp RAW 30May-..Jun'!W48</f>
        <v>#DIV/0!</v>
      </c>
      <c r="G37" s="5">
        <f>'Survivalexp RAW 30May-..Jun'!AD48</f>
        <v>59</v>
      </c>
      <c r="H37" s="5" t="e">
        <f>'Survivalexp RAW 30May-..Jun'!AK48</f>
        <v>#DIV/0!</v>
      </c>
      <c r="I37" s="5">
        <f>'Survivalexp RAW 30May-..Jun'!AR48</f>
        <v>27.600000000000005</v>
      </c>
      <c r="J37" s="5">
        <f>'Survivalexp RAW 30May-..Jun'!AY48</f>
        <v>4</v>
      </c>
      <c r="K37" s="5">
        <f>'Survivalexp RAW 30May-..Jun'!BF48</f>
        <v>0.53333333333333333</v>
      </c>
      <c r="L37" s="4"/>
      <c r="M37" s="4"/>
      <c r="N37" s="5" t="e">
        <f>'Survivalexp RAW 30May-..Jun'!I92</f>
        <v>#DIV/0!</v>
      </c>
      <c r="O37" s="5" t="e">
        <f>'Survivalexp RAW 30May-..Jun'!P92</f>
        <v>#DIV/0!</v>
      </c>
      <c r="P37" s="5" t="e">
        <f>'Survivalexp RAW 30May-..Jun'!W92</f>
        <v>#DIV/0!</v>
      </c>
      <c r="Q37" s="5" t="e">
        <f>'Survivalexp RAW 30May-..Jun'!AD92</f>
        <v>#DIV/0!</v>
      </c>
      <c r="R37" s="5" t="e">
        <f>'Survivalexp RAW 30May-..Jun'!AK92</f>
        <v>#DIV/0!</v>
      </c>
      <c r="S37" s="5">
        <f>'Survivalexp RAW 30May-..Jun'!AR92</f>
        <v>23.633333333333336</v>
      </c>
      <c r="T37" s="5">
        <f>'Survivalexp RAW 30May-..Jun'!AY92</f>
        <v>2.7333333333333329</v>
      </c>
      <c r="U37" s="5">
        <f>'Survivalexp RAW 30May-..Jun'!BF92</f>
        <v>0.13333333333333333</v>
      </c>
      <c r="V37" s="4"/>
      <c r="W37" s="4"/>
      <c r="X37" s="5" t="e">
        <f>'Survivalexp RAW 30May-..Jun'!I136</f>
        <v>#DIV/0!</v>
      </c>
      <c r="Y37" s="5" t="e">
        <f>'Survivalexp RAW 30May-..Jun'!P136</f>
        <v>#DIV/0!</v>
      </c>
      <c r="Z37" s="5" t="e">
        <f>'Survivalexp RAW 30May-..Jun'!W136</f>
        <v>#DIV/0!</v>
      </c>
      <c r="AA37" s="5" t="e">
        <f>'Survivalexp RAW 30May-..Jun'!AD136</f>
        <v>#DIV/0!</v>
      </c>
      <c r="AB37" s="5">
        <f>'Survivalexp RAW 30May-..Jun'!AK136</f>
        <v>69.400000000000006</v>
      </c>
      <c r="AC37" s="5">
        <f>'Survivalexp RAW 30May-..Jun'!AR136</f>
        <v>16.666666666666668</v>
      </c>
      <c r="AD37" s="5">
        <f>'Survivalexp RAW 30May-..Jun'!AY136</f>
        <v>2.3333333333333335</v>
      </c>
      <c r="AE37" s="5">
        <f>'Survivalexp RAW 30May-..Jun'!BF136</f>
        <v>0.20000000000000004</v>
      </c>
      <c r="AF37" s="4"/>
      <c r="AG37" s="4"/>
      <c r="AH37" s="5" t="e">
        <f>'Survivalexp RAW 30May-..Jun'!I180</f>
        <v>#DIV/0!</v>
      </c>
      <c r="AI37" s="5" t="e">
        <f>'Survivalexp RAW 30May-..Jun'!P180</f>
        <v>#DIV/0!</v>
      </c>
      <c r="AJ37" s="5" t="e">
        <f>'Survivalexp RAW 30May-..Jun'!W180</f>
        <v>#DIV/0!</v>
      </c>
      <c r="AK37" s="5" t="e">
        <f>'Survivalexp RAW 30May-..Jun'!AD180</f>
        <v>#DIV/0!</v>
      </c>
      <c r="AL37" s="5">
        <f>'Survivalexp RAW 30May-..Jun'!AK180</f>
        <v>58.4</v>
      </c>
      <c r="AM37" s="5">
        <f>'Survivalexp RAW 30May-..Jun'!AR180</f>
        <v>15.333333333333334</v>
      </c>
      <c r="AN37" s="5">
        <f>'Survivalexp RAW 30May-..Jun'!AY180</f>
        <v>3.25</v>
      </c>
      <c r="AO37" s="5">
        <f>'Survivalexp RAW 30May-..Jun'!BF180</f>
        <v>0.26666666666666666</v>
      </c>
      <c r="AP37" s="4"/>
      <c r="AQ37" s="4"/>
      <c r="AR37" s="5" t="e">
        <f>'Survivalexp RAW 30May-..Jun'!I224</f>
        <v>#DIV/0!</v>
      </c>
      <c r="AS37" s="5" t="e">
        <f>'Survivalexp RAW 30May-..Jun'!P224</f>
        <v>#DIV/0!</v>
      </c>
      <c r="AT37" s="5" t="e">
        <f>'Survivalexp RAW 30May-..Jun'!W224</f>
        <v>#DIV/0!</v>
      </c>
      <c r="AU37" s="5" t="e">
        <f>'Survivalexp RAW 30May-..Jun'!AD224</f>
        <v>#DIV/0!</v>
      </c>
      <c r="AV37" s="5">
        <f>'Survivalexp RAW 30May-..Jun'!AK224</f>
        <v>44.79999999999999</v>
      </c>
      <c r="AW37" s="5">
        <f>'Survivalexp RAW 30May-..Jun'!AR224</f>
        <v>2.7</v>
      </c>
      <c r="AX37" s="5">
        <f>'Survivalexp RAW 30May-..Jun'!AY224</f>
        <v>0.13333333333333333</v>
      </c>
      <c r="AY37" s="5">
        <f>'Survivalexp RAW 30May-..Jun'!BF224</f>
        <v>0.13333333333333333</v>
      </c>
      <c r="AZ37" s="4"/>
      <c r="BA37" s="4"/>
      <c r="BB37" s="5" t="e">
        <f>'Survivalexp RAW 30May-..Jun'!I268</f>
        <v>#DIV/0!</v>
      </c>
      <c r="BC37" s="5" t="e">
        <f>'Survivalexp RAW 30May-..Jun'!P268</f>
        <v>#DIV/0!</v>
      </c>
      <c r="BD37" s="5" t="e">
        <f>'Survivalexp RAW 30May-..Jun'!W268</f>
        <v>#DIV/0!</v>
      </c>
      <c r="BE37" s="5">
        <f>'Survivalexp RAW 30May-..Jun'!AD268</f>
        <v>92.8</v>
      </c>
      <c r="BF37" s="5">
        <f>'Survivalexp RAW 30May-..Jun'!AK268</f>
        <v>23.8</v>
      </c>
      <c r="BG37" s="5">
        <f>'Survivalexp RAW 30May-..Jun'!AR268</f>
        <v>3.5333333333333332</v>
      </c>
      <c r="BH37" s="5">
        <f>'Survivalexp RAW 30May-..Jun'!AY268</f>
        <v>0.13333333333333333</v>
      </c>
      <c r="BI37" s="5">
        <f>'Survivalexp RAW 30May-..Jun'!BF268</f>
        <v>0</v>
      </c>
      <c r="BJ37" s="4"/>
      <c r="BK37" s="4"/>
      <c r="BL37" s="4" t="e">
        <f>'Survivalexp RAW 30May-..Jun'!I312</f>
        <v>#DIV/0!</v>
      </c>
      <c r="BM37" s="4" t="e">
        <f>'Survivalexp RAW 30May-..Jun'!P312</f>
        <v>#DIV/0!</v>
      </c>
      <c r="BN37" s="4" t="e">
        <f>'Survivalexp RAW 30May-..Jun'!W312</f>
        <v>#DIV/0!</v>
      </c>
      <c r="BO37" s="4">
        <f>'Survivalexp RAW 30May-..Jun'!AD312</f>
        <v>105.80000000000001</v>
      </c>
      <c r="BP37" s="4">
        <f>'Survivalexp RAW 30May-..Jun'!AK312</f>
        <v>10.799999999999999</v>
      </c>
      <c r="BQ37" s="4">
        <f>'Survivalexp RAW 30May-..Jun'!AR312</f>
        <v>0.66666666666666663</v>
      </c>
      <c r="BR37" s="5">
        <f>'Survivalexp RAW 30May-..Jun'!AY312</f>
        <v>6.6666666666666666E-2</v>
      </c>
      <c r="BS37" s="5">
        <f>'Survivalexp RAW 30May-..Jun'!BF312</f>
        <v>0</v>
      </c>
      <c r="BT37" s="4"/>
      <c r="BU37" s="4"/>
      <c r="BV37" s="5" t="e">
        <f>'Survivalexp RAW 30May-..Jun'!I356</f>
        <v>#DIV/0!</v>
      </c>
      <c r="BW37" s="5" t="e">
        <f>'Survivalexp RAW 30May-..Jun'!P356</f>
        <v>#DIV/0!</v>
      </c>
      <c r="BX37" s="5" t="e">
        <f>'Survivalexp RAW 30May-..Jun'!W356</f>
        <v>#DIV/0!</v>
      </c>
      <c r="BY37" s="5">
        <f>'Survivalexp RAW 30May-..Jun'!AD356</f>
        <v>81.216666666666654</v>
      </c>
      <c r="BZ37" s="5">
        <f>'Survivalexp RAW 30May-..Jun'!AK356</f>
        <v>5.8666666666666663</v>
      </c>
      <c r="CA37" s="5">
        <f>'Survivalexp RAW 30May-..Jun'!AR356</f>
        <v>0.85</v>
      </c>
      <c r="CB37" s="5">
        <f>'Survivalexp RAW 30May-..Jun'!AY356</f>
        <v>0.13333333333333333</v>
      </c>
      <c r="CC37" s="5">
        <f>'Survivalexp RAW 30May-..Jun'!BF356</f>
        <v>0.13333333333333333</v>
      </c>
      <c r="CD37" s="4"/>
      <c r="CE37" s="4"/>
      <c r="CF37" s="5" t="e">
        <f>'Survivalexp RAW 30May-..Jun'!I400</f>
        <v>#DIV/0!</v>
      </c>
      <c r="CG37" s="5" t="e">
        <f>'Survivalexp RAW 30May-..Jun'!P400</f>
        <v>#DIV/0!</v>
      </c>
      <c r="CH37" s="5" t="e">
        <f>'Survivalexp RAW 30May-..Jun'!W400</f>
        <v>#DIV/0!</v>
      </c>
      <c r="CI37" s="5">
        <f>'Survivalexp RAW 30May-..Jun'!AD400</f>
        <v>60.199999999999996</v>
      </c>
      <c r="CJ37" s="5">
        <f>'Survivalexp RAW 30May-..Jun'!AK400</f>
        <v>7.333333333333333</v>
      </c>
      <c r="CK37" s="5">
        <f>'Survivalexp RAW 30May-..Jun'!AR400</f>
        <v>0.33333333333333331</v>
      </c>
      <c r="CL37" s="5">
        <f>'Survivalexp RAW 30May-..Jun'!AY400</f>
        <v>6.6666666666666666E-2</v>
      </c>
      <c r="CM37" s="5">
        <f>'Survivalexp RAW 30May-..Jun'!BF400</f>
        <v>0</v>
      </c>
      <c r="CN37" s="4"/>
      <c r="CO37" s="4"/>
      <c r="CP37" s="5" t="e">
        <f>'Survivalexp RAW 30May-..Jun'!I444</f>
        <v>#DIV/0!</v>
      </c>
      <c r="CQ37" s="5" t="e">
        <f>'Survivalexp RAW 30May-..Jun'!P444</f>
        <v>#DIV/0!</v>
      </c>
      <c r="CR37" s="5">
        <f>'Survivalexp RAW 30May-..Jun'!W444</f>
        <v>109.4</v>
      </c>
      <c r="CS37" s="5">
        <f>'Survivalexp RAW 30May-..Jun'!AD444</f>
        <v>37</v>
      </c>
      <c r="CT37" s="5">
        <f>'Survivalexp RAW 30May-..Jun'!AK444</f>
        <v>4.2666666666666666</v>
      </c>
      <c r="CU37" s="5">
        <f>'Survivalexp RAW 30May-..Jun'!AR444</f>
        <v>0.33333333333333331</v>
      </c>
      <c r="CV37" s="5">
        <f>'Survivalexp RAW 30May-..Jun'!AY444</f>
        <v>6.6666666666666666E-2</v>
      </c>
      <c r="CW37" s="5">
        <f>'Survivalexp RAW 30May-..Jun'!BF444</f>
        <v>0</v>
      </c>
      <c r="CX37" s="4"/>
      <c r="CY37" s="4"/>
    </row>
    <row r="38" spans="2:103" x14ac:dyDescent="0.35">
      <c r="B38" s="4"/>
      <c r="C38" s="4" t="s">
        <v>26</v>
      </c>
      <c r="D38" s="5" t="e">
        <f>'Survivalexp RAW 30May-..Jun'!I49</f>
        <v>#DIV/0!</v>
      </c>
      <c r="E38" s="5" t="e">
        <f>'Survivalexp RAW 30May-..Jun'!P49</f>
        <v>#DIV/0!</v>
      </c>
      <c r="F38" s="5" t="e">
        <f>'Survivalexp RAW 30May-..Jun'!W49</f>
        <v>#DIV/0!</v>
      </c>
      <c r="G38" s="5" t="e">
        <f>'Survivalexp RAW 30May-..Jun'!AD49</f>
        <v>#DIV/0!</v>
      </c>
      <c r="H38" s="5" t="e">
        <f>'Survivalexp RAW 30May-..Jun'!AK49</f>
        <v>#DIV/0!</v>
      </c>
      <c r="I38" s="5">
        <f>'Survivalexp RAW 30May-..Jun'!AR49</f>
        <v>15.17494482998765</v>
      </c>
      <c r="J38" s="5">
        <f>'Survivalexp RAW 30May-..Jun'!AY49</f>
        <v>4.8363714975610677</v>
      </c>
      <c r="K38" s="5">
        <f>'Survivalexp RAW 30May-..Jun'!BF49</f>
        <v>1.772467428896755</v>
      </c>
      <c r="L38" s="4"/>
      <c r="M38" s="4"/>
      <c r="N38" s="5" t="e">
        <f>'Survivalexp RAW 30May-..Jun'!I93</f>
        <v>#DIV/0!</v>
      </c>
      <c r="O38" s="5" t="e">
        <f>'Survivalexp RAW 30May-..Jun'!P93</f>
        <v>#DIV/0!</v>
      </c>
      <c r="P38" s="5" t="e">
        <f>'Survivalexp RAW 30May-..Jun'!W93</f>
        <v>#DIV/0!</v>
      </c>
      <c r="Q38" s="5" t="e">
        <f>'Survivalexp RAW 30May-..Jun'!AD93</f>
        <v>#DIV/0!</v>
      </c>
      <c r="R38" s="5" t="e">
        <f>'Survivalexp RAW 30May-..Jun'!AK93</f>
        <v>#DIV/0!</v>
      </c>
      <c r="S38" s="5">
        <f>'Survivalexp RAW 30May-..Jun'!AR93</f>
        <v>5.3521241183912327</v>
      </c>
      <c r="T38" s="5">
        <f>'Survivalexp RAW 30May-..Jun'!AY93</f>
        <v>2.922779616584064</v>
      </c>
      <c r="U38" s="5">
        <f>'Survivalexp RAW 30May-..Jun'!BF93</f>
        <v>0.89442719099991586</v>
      </c>
      <c r="V38" s="4"/>
      <c r="W38" s="4"/>
      <c r="X38" s="5" t="e">
        <f>'Survivalexp RAW 30May-..Jun'!I137</f>
        <v>#DIV/0!</v>
      </c>
      <c r="Y38" s="5" t="e">
        <f>'Survivalexp RAW 30May-..Jun'!P137</f>
        <v>#DIV/0!</v>
      </c>
      <c r="Z38" s="5" t="e">
        <f>'Survivalexp RAW 30May-..Jun'!W137</f>
        <v>#DIV/0!</v>
      </c>
      <c r="AA38" s="5" t="e">
        <f>'Survivalexp RAW 30May-..Jun'!AD137</f>
        <v>#DIV/0!</v>
      </c>
      <c r="AB38" s="5">
        <f>'Survivalexp RAW 30May-..Jun'!AK137</f>
        <v>14.15505199456701</v>
      </c>
      <c r="AC38" s="5">
        <f>'Survivalexp RAW 30May-..Jun'!AR137</f>
        <v>7.1171976708417173</v>
      </c>
      <c r="AD38" s="5">
        <f>'Survivalexp RAW 30May-..Jun'!AY137</f>
        <v>1.5477225575051659</v>
      </c>
      <c r="AE38" s="5">
        <f>'Survivalexp RAW 30May-..Jun'!BF137</f>
        <v>0.99493615300512395</v>
      </c>
      <c r="AF38" s="4"/>
      <c r="AG38" s="4"/>
      <c r="AH38" s="5" t="e">
        <f>'Survivalexp RAW 30May-..Jun'!I181</f>
        <v>#DIV/0!</v>
      </c>
      <c r="AI38" s="5" t="e">
        <f>'Survivalexp RAW 30May-..Jun'!P181</f>
        <v>#DIV/0!</v>
      </c>
      <c r="AJ38" s="5" t="e">
        <f>'Survivalexp RAW 30May-..Jun'!W181</f>
        <v>#DIV/0!</v>
      </c>
      <c r="AK38" s="5" t="e">
        <f>'Survivalexp RAW 30May-..Jun'!AD181</f>
        <v>#DIV/0!</v>
      </c>
      <c r="AL38" s="5">
        <f>'Survivalexp RAW 30May-..Jun'!AK181</f>
        <v>7.9619262965055277</v>
      </c>
      <c r="AM38" s="5">
        <f>'Survivalexp RAW 30May-..Jun'!AR181</f>
        <v>6.913376114612011</v>
      </c>
      <c r="AN38" s="5">
        <f>'Survivalexp RAW 30May-..Jun'!AY181</f>
        <v>8.3970563612406739</v>
      </c>
      <c r="AO38" s="5">
        <f>'Survivalexp RAW 30May-..Jun'!BF181</f>
        <v>1.3416407864998738</v>
      </c>
      <c r="AP38" s="4"/>
      <c r="AQ38" s="4"/>
      <c r="AR38" s="5" t="e">
        <f>'Survivalexp RAW 30May-..Jun'!I225</f>
        <v>#DIV/0!</v>
      </c>
      <c r="AS38" s="5" t="e">
        <f>'Survivalexp RAW 30May-..Jun'!P225</f>
        <v>#DIV/0!</v>
      </c>
      <c r="AT38" s="5" t="e">
        <f>'Survivalexp RAW 30May-..Jun'!W225</f>
        <v>#DIV/0!</v>
      </c>
      <c r="AU38" s="5" t="e">
        <f>'Survivalexp RAW 30May-..Jun'!AD225</f>
        <v>#DIV/0!</v>
      </c>
      <c r="AV38" s="5">
        <f>'Survivalexp RAW 30May-..Jun'!AK225</f>
        <v>25.059897648009564</v>
      </c>
      <c r="AW38" s="5">
        <f>'Survivalexp RAW 30May-..Jun'!AR225</f>
        <v>2.8165902124584949</v>
      </c>
      <c r="AX38" s="5">
        <f>'Survivalexp RAW 30May-..Jun'!AY225</f>
        <v>0.89442719099991586</v>
      </c>
      <c r="AY38" s="5">
        <f>'Survivalexp RAW 30May-..Jun'!BF225</f>
        <v>0.54772255750516607</v>
      </c>
      <c r="AZ38" s="4"/>
      <c r="BA38" s="4"/>
      <c r="BB38" s="5" t="e">
        <f>'Survivalexp RAW 30May-..Jun'!I269</f>
        <v>#DIV/0!</v>
      </c>
      <c r="BC38" s="5" t="e">
        <f>'Survivalexp RAW 30May-..Jun'!P269</f>
        <v>#DIV/0!</v>
      </c>
      <c r="BD38" s="5" t="e">
        <f>'Survivalexp RAW 30May-..Jun'!W269</f>
        <v>#DIV/0!</v>
      </c>
      <c r="BE38" s="5">
        <f>'Survivalexp RAW 30May-..Jun'!AD269</f>
        <v>5.9329587896765297</v>
      </c>
      <c r="BF38" s="5">
        <f>'Survivalexp RAW 30May-..Jun'!AK269</f>
        <v>12.110456913360743</v>
      </c>
      <c r="BG38" s="5">
        <f>'Survivalexp RAW 30May-..Jun'!AR269</f>
        <v>3.2803508501982757</v>
      </c>
      <c r="BH38" s="5">
        <f>'Survivalexp RAW 30May-..Jun'!AY269</f>
        <v>0.44721359549995793</v>
      </c>
      <c r="BI38" s="5">
        <f>'Survivalexp RAW 30May-..Jun'!BF269</f>
        <v>0</v>
      </c>
      <c r="BJ38" s="4"/>
      <c r="BK38" s="4"/>
      <c r="BL38" s="4" t="e">
        <f>'Survivalexp RAW 30May-..Jun'!I313</f>
        <v>#DIV/0!</v>
      </c>
      <c r="BM38" s="4" t="e">
        <f>'Survivalexp RAW 30May-..Jun'!P313</f>
        <v>#DIV/0!</v>
      </c>
      <c r="BN38" s="4" t="e">
        <f>'Survivalexp RAW 30May-..Jun'!W313</f>
        <v>#DIV/0!</v>
      </c>
      <c r="BO38" s="4">
        <f>'Survivalexp RAW 30May-..Jun'!AD313</f>
        <v>14.227508998216964</v>
      </c>
      <c r="BP38" s="4">
        <f>'Survivalexp RAW 30May-..Jun'!AK313</f>
        <v>6.2951856205506838</v>
      </c>
      <c r="BQ38" s="4">
        <f>'Survivalexp RAW 30May-..Jun'!AR313</f>
        <v>2.0736441353327719</v>
      </c>
      <c r="BR38" s="5">
        <f>'Survivalexp RAW 30May-..Jun'!AY313</f>
        <v>0.44721359549995793</v>
      </c>
      <c r="BS38" s="5">
        <f>'Survivalexp RAW 30May-..Jun'!BF313</f>
        <v>0</v>
      </c>
      <c r="BT38" s="4"/>
      <c r="BU38" s="4"/>
      <c r="BV38" s="5" t="e">
        <f>'Survivalexp RAW 30May-..Jun'!I357</f>
        <v>#DIV/0!</v>
      </c>
      <c r="BW38" s="5" t="e">
        <f>'Survivalexp RAW 30May-..Jun'!P357</f>
        <v>#DIV/0!</v>
      </c>
      <c r="BX38" s="5" t="e">
        <f>'Survivalexp RAW 30May-..Jun'!W357</f>
        <v>#DIV/0!</v>
      </c>
      <c r="BY38" s="5">
        <f>'Survivalexp RAW 30May-..Jun'!AD357</f>
        <v>46.308867688857966</v>
      </c>
      <c r="BZ38" s="5">
        <f>'Survivalexp RAW 30May-..Jun'!AK357</f>
        <v>5.0623713193454769</v>
      </c>
      <c r="CA38" s="5">
        <f>'Survivalexp RAW 30May-..Jun'!AR357</f>
        <v>0.44721359549995787</v>
      </c>
      <c r="CB38" s="5">
        <f>'Survivalexp RAW 30May-..Jun'!AY357</f>
        <v>0</v>
      </c>
      <c r="CC38" s="5">
        <f>'Survivalexp RAW 30May-..Jun'!BF357</f>
        <v>0.54772255750516607</v>
      </c>
      <c r="CD38" s="4"/>
      <c r="CE38" s="4"/>
      <c r="CF38" s="5" t="e">
        <f>'Survivalexp RAW 30May-..Jun'!I401</f>
        <v>#DIV/0!</v>
      </c>
      <c r="CG38" s="5" t="e">
        <f>'Survivalexp RAW 30May-..Jun'!P401</f>
        <v>#DIV/0!</v>
      </c>
      <c r="CH38" s="5" t="e">
        <f>'Survivalexp RAW 30May-..Jun'!W401</f>
        <v>#DIV/0!</v>
      </c>
      <c r="CI38" s="5">
        <f>'Survivalexp RAW 30May-..Jun'!AD401</f>
        <v>19.489858551494564</v>
      </c>
      <c r="CJ38" s="5">
        <f>'Survivalexp RAW 30May-..Jun'!AK401</f>
        <v>5.6877936500215949</v>
      </c>
      <c r="CK38" s="5">
        <f>'Survivalexp RAW 30May-..Jun'!AR401</f>
        <v>0.44721359549995793</v>
      </c>
      <c r="CL38" s="5">
        <f>'Survivalexp RAW 30May-..Jun'!AY401</f>
        <v>0.44721359549995793</v>
      </c>
      <c r="CM38" s="5">
        <f>'Survivalexp RAW 30May-..Jun'!BF401</f>
        <v>0</v>
      </c>
      <c r="CN38" s="4"/>
      <c r="CO38" s="4"/>
      <c r="CP38" s="5" t="e">
        <f>'Survivalexp RAW 30May-..Jun'!I445</f>
        <v>#DIV/0!</v>
      </c>
      <c r="CQ38" s="5" t="e">
        <f>'Survivalexp RAW 30May-..Jun'!P445</f>
        <v>#DIV/0!</v>
      </c>
      <c r="CR38" s="5">
        <f>'Survivalexp RAW 30May-..Jun'!W445</f>
        <v>18.501351301999517</v>
      </c>
      <c r="CS38" s="5">
        <f>'Survivalexp RAW 30May-..Jun'!AD445</f>
        <v>21.25993298214452</v>
      </c>
      <c r="CT38" s="5">
        <f>'Survivalexp RAW 30May-..Jun'!AK445</f>
        <v>5.064001842193063</v>
      </c>
      <c r="CU38" s="5">
        <f>'Survivalexp RAW 30May-..Jun'!AR445</f>
        <v>1.442149748505082</v>
      </c>
      <c r="CV38" s="5">
        <f>'Survivalexp RAW 30May-..Jun'!AY445</f>
        <v>0</v>
      </c>
      <c r="CW38" s="5">
        <f>'Survivalexp RAW 30May-..Jun'!BF445</f>
        <v>0</v>
      </c>
      <c r="CX38" s="4"/>
      <c r="CY38" s="4"/>
    </row>
    <row r="39" spans="2:103" x14ac:dyDescent="0.35">
      <c r="B39" s="4" t="s">
        <v>42</v>
      </c>
      <c r="C39" s="4"/>
      <c r="D39" s="15" t="e">
        <f>D37/$D$8</f>
        <v>#DIV/0!</v>
      </c>
      <c r="E39" s="15" t="e">
        <f>E37/$E$8</f>
        <v>#DIV/0!</v>
      </c>
      <c r="F39" s="15" t="e">
        <f>F37/$F$8</f>
        <v>#DIV/0!</v>
      </c>
      <c r="G39" s="15">
        <f>G37/$G$8</f>
        <v>59000</v>
      </c>
      <c r="H39" s="15" t="e">
        <f>H37/$H$8</f>
        <v>#DIV/0!</v>
      </c>
      <c r="I39" s="15">
        <f>I37/$I$8</f>
        <v>2760000.0000000005</v>
      </c>
      <c r="J39" s="15">
        <f t="shared" si="24"/>
        <v>4000000</v>
      </c>
      <c r="K39" s="15">
        <f>K37/$K$8</f>
        <v>5333333.333333334</v>
      </c>
      <c r="L39" s="10">
        <f>I39</f>
        <v>2760000.0000000005</v>
      </c>
      <c r="M39" s="12">
        <f>I40</f>
        <v>1517494.4829987648</v>
      </c>
      <c r="N39" s="15" t="e">
        <f>N37/$D$8</f>
        <v>#DIV/0!</v>
      </c>
      <c r="O39" s="15" t="e">
        <f>O37/$E$8</f>
        <v>#DIV/0!</v>
      </c>
      <c r="P39" s="15" t="e">
        <f>P37/$F$8</f>
        <v>#DIV/0!</v>
      </c>
      <c r="Q39" s="15" t="e">
        <f>Q37/$G$8</f>
        <v>#DIV/0!</v>
      </c>
      <c r="R39" s="15" t="e">
        <f>R37/$H$8</f>
        <v>#DIV/0!</v>
      </c>
      <c r="S39" s="15">
        <f>S37/$I$8</f>
        <v>2363333.3333333335</v>
      </c>
      <c r="T39" s="15">
        <f t="shared" si="25"/>
        <v>2733333.333333333</v>
      </c>
      <c r="U39" s="15">
        <f>U37/$K$8</f>
        <v>1333333.3333333335</v>
      </c>
      <c r="V39" s="10">
        <f>S39</f>
        <v>2363333.3333333335</v>
      </c>
      <c r="W39" s="12">
        <f>S40</f>
        <v>535212.41183912323</v>
      </c>
      <c r="X39" s="15" t="e">
        <f>X37/$D$8</f>
        <v>#DIV/0!</v>
      </c>
      <c r="Y39" s="15" t="e">
        <f>Y37/$E$8</f>
        <v>#DIV/0!</v>
      </c>
      <c r="Z39" s="15" t="e">
        <f>Z37/$F$8</f>
        <v>#DIV/0!</v>
      </c>
      <c r="AA39" s="15" t="e">
        <f>AA37/$G$8</f>
        <v>#DIV/0!</v>
      </c>
      <c r="AB39" s="15">
        <f>AB37/$H$8</f>
        <v>694000</v>
      </c>
      <c r="AC39" s="15">
        <f>AC37/$I$8</f>
        <v>1666666.6666666667</v>
      </c>
      <c r="AD39" s="15">
        <f t="shared" si="26"/>
        <v>2333333.3333333335</v>
      </c>
      <c r="AE39" s="15">
        <f>AE37/$K$8</f>
        <v>2000000.0000000005</v>
      </c>
      <c r="AF39" s="10">
        <f>AB39</f>
        <v>694000</v>
      </c>
      <c r="AG39" s="12">
        <f>AB40</f>
        <v>141550.51994567009</v>
      </c>
      <c r="AH39" s="15" t="e">
        <f>AH37/$D$8</f>
        <v>#DIV/0!</v>
      </c>
      <c r="AI39" s="15" t="e">
        <f>AI37/$E$8</f>
        <v>#DIV/0!</v>
      </c>
      <c r="AJ39" s="15" t="e">
        <f>AJ37/$F$8</f>
        <v>#DIV/0!</v>
      </c>
      <c r="AK39" s="15" t="e">
        <f>AK37/$G$8</f>
        <v>#DIV/0!</v>
      </c>
      <c r="AL39" s="15">
        <f>AL37/$H$8</f>
        <v>584000</v>
      </c>
      <c r="AM39" s="15">
        <f>AM37/$I$8</f>
        <v>1533333.3333333333</v>
      </c>
      <c r="AN39" s="15">
        <f t="shared" si="27"/>
        <v>3250000</v>
      </c>
      <c r="AO39" s="15">
        <f>AO37/$K$8</f>
        <v>2666666.666666667</v>
      </c>
      <c r="AP39" s="10">
        <f>AL39</f>
        <v>584000</v>
      </c>
      <c r="AQ39" s="12">
        <f>AL40</f>
        <v>79619.26296505527</v>
      </c>
      <c r="AR39" s="15" t="e">
        <f>AR37/$D$8</f>
        <v>#DIV/0!</v>
      </c>
      <c r="AS39" s="15" t="e">
        <f>AS37/$E$8</f>
        <v>#DIV/0!</v>
      </c>
      <c r="AT39" s="15" t="e">
        <f>AT37/$F$8</f>
        <v>#DIV/0!</v>
      </c>
      <c r="AU39" s="15" t="e">
        <f>AU37/$G$8</f>
        <v>#DIV/0!</v>
      </c>
      <c r="AV39" s="15">
        <f>AV37/$H$8</f>
        <v>447999.99999999988</v>
      </c>
      <c r="AW39" s="15">
        <f>AW37/$I$8</f>
        <v>270000</v>
      </c>
      <c r="AX39" s="15">
        <f t="shared" si="28"/>
        <v>133333.33333333334</v>
      </c>
      <c r="AY39" s="15">
        <f>AY37/$K$8</f>
        <v>1333333.3333333335</v>
      </c>
      <c r="AZ39" s="10">
        <f>AV39</f>
        <v>447999.99999999988</v>
      </c>
      <c r="BA39" s="12">
        <f>AV40</f>
        <v>250598.97648009562</v>
      </c>
      <c r="BB39" s="15" t="e">
        <f>BB37/$D$8</f>
        <v>#DIV/0!</v>
      </c>
      <c r="BC39" s="15" t="e">
        <f>BC37/$E$8</f>
        <v>#DIV/0!</v>
      </c>
      <c r="BD39" s="15" t="e">
        <f>BD37/$F$8</f>
        <v>#DIV/0!</v>
      </c>
      <c r="BE39" s="15">
        <f>BE37/$G$8</f>
        <v>92800</v>
      </c>
      <c r="BF39" s="15">
        <f>BF37/$H$8</f>
        <v>238000</v>
      </c>
      <c r="BG39" s="15">
        <f>BG37/$I$8</f>
        <v>353333.33333333331</v>
      </c>
      <c r="BH39" s="15">
        <f t="shared" si="29"/>
        <v>133333.33333333334</v>
      </c>
      <c r="BI39" s="15">
        <f>BI37/$K$8</f>
        <v>0</v>
      </c>
      <c r="BJ39" s="10">
        <f>BE39</f>
        <v>92800</v>
      </c>
      <c r="BK39" s="12">
        <f>BE40</f>
        <v>5932.9587896765297</v>
      </c>
      <c r="BL39" s="15" t="e">
        <f>BL37/$D$8</f>
        <v>#DIV/0!</v>
      </c>
      <c r="BM39" s="15" t="e">
        <f>BM37/$E$8</f>
        <v>#DIV/0!</v>
      </c>
      <c r="BN39" s="15" t="e">
        <f>BN37/$F$8</f>
        <v>#DIV/0!</v>
      </c>
      <c r="BO39" s="15">
        <f>BO37/$G$8</f>
        <v>105800.00000000001</v>
      </c>
      <c r="BP39" s="15">
        <f>BP37/$H$8</f>
        <v>107999.99999999999</v>
      </c>
      <c r="BQ39" s="15">
        <f>BQ37/$I$8</f>
        <v>66666.666666666657</v>
      </c>
      <c r="BR39" s="15">
        <f t="shared" si="30"/>
        <v>66666.666666666672</v>
      </c>
      <c r="BS39" s="15">
        <f>BS37/$K$8</f>
        <v>0</v>
      </c>
      <c r="BT39" s="10">
        <f>BO39</f>
        <v>105800.00000000001</v>
      </c>
      <c r="BU39" s="12">
        <f>BO40</f>
        <v>14227.508998216963</v>
      </c>
      <c r="BV39" s="15" t="e">
        <f>BV37/$D$8</f>
        <v>#DIV/0!</v>
      </c>
      <c r="BW39" s="15" t="e">
        <f>BW37/$E$8</f>
        <v>#DIV/0!</v>
      </c>
      <c r="BX39" s="15" t="e">
        <f>BX37/$F$8</f>
        <v>#DIV/0!</v>
      </c>
      <c r="BY39" s="15">
        <f>BY37/$G$8</f>
        <v>81216.666666666657</v>
      </c>
      <c r="BZ39" s="15">
        <f>BZ37/$H$8</f>
        <v>58666.666666666657</v>
      </c>
      <c r="CA39" s="15">
        <f>CA37/$I$8</f>
        <v>84999.999999999985</v>
      </c>
      <c r="CB39" s="15">
        <f>CB37/$J$8</f>
        <v>133333.33333333334</v>
      </c>
      <c r="CC39" s="15">
        <f>CC37/$K$8</f>
        <v>1333333.3333333335</v>
      </c>
      <c r="CD39" s="10">
        <f>BY39</f>
        <v>81216.666666666657</v>
      </c>
      <c r="CE39" s="12">
        <f>BY40</f>
        <v>46308.867688857965</v>
      </c>
      <c r="CF39" s="15" t="e">
        <f>CF37/$D$8</f>
        <v>#DIV/0!</v>
      </c>
      <c r="CG39" s="15" t="e">
        <f>CG37/$E$8</f>
        <v>#DIV/0!</v>
      </c>
      <c r="CH39" s="15" t="e">
        <f>CH37/$F$8</f>
        <v>#DIV/0!</v>
      </c>
      <c r="CI39" s="15">
        <f>CI37/$G$8</f>
        <v>60199.999999999993</v>
      </c>
      <c r="CJ39" s="15">
        <f>CJ37/$H$8</f>
        <v>73333.333333333328</v>
      </c>
      <c r="CK39" s="15">
        <f>CK37/$I$8</f>
        <v>33333.333333333328</v>
      </c>
      <c r="CL39" s="15">
        <f>CL37/$J$8</f>
        <v>66666.666666666672</v>
      </c>
      <c r="CM39" s="15">
        <f>CM37/$K$8</f>
        <v>0</v>
      </c>
      <c r="CN39" s="10">
        <f>CI39</f>
        <v>60199.999999999993</v>
      </c>
      <c r="CO39" s="12">
        <f>CI40</f>
        <v>19489.858551494563</v>
      </c>
      <c r="CP39" s="15" t="e">
        <f>CP37/$D$8</f>
        <v>#DIV/0!</v>
      </c>
      <c r="CQ39" s="15" t="e">
        <f>CQ37/$E$8</f>
        <v>#DIV/0!</v>
      </c>
      <c r="CR39" s="15">
        <f>CR37/$F$8</f>
        <v>10940</v>
      </c>
      <c r="CS39" s="15">
        <f>CS37/$G$8</f>
        <v>37000</v>
      </c>
      <c r="CT39" s="15">
        <f>CT37/$H$8</f>
        <v>42666.666666666664</v>
      </c>
      <c r="CU39" s="15">
        <f>CU37/$I$8</f>
        <v>33333.333333333328</v>
      </c>
      <c r="CV39" s="15">
        <f>CV37/$J$8</f>
        <v>66666.666666666672</v>
      </c>
      <c r="CW39" s="15">
        <f>CW37/$K$8</f>
        <v>0</v>
      </c>
      <c r="CX39" s="10">
        <f>CS39</f>
        <v>37000</v>
      </c>
      <c r="CY39" s="12">
        <f>CS40</f>
        <v>21259.932982144521</v>
      </c>
    </row>
    <row r="40" spans="2:103" x14ac:dyDescent="0.35">
      <c r="B40" s="4"/>
      <c r="C40" s="4" t="s">
        <v>26</v>
      </c>
      <c r="D40" s="15" t="e">
        <f>D38/$D$8</f>
        <v>#DIV/0!</v>
      </c>
      <c r="E40" s="15" t="e">
        <f>E38/$E$8</f>
        <v>#DIV/0!</v>
      </c>
      <c r="F40" s="15" t="e">
        <f>F38/$F$8</f>
        <v>#DIV/0!</v>
      </c>
      <c r="G40" s="15" t="e">
        <f>G38/$G$8</f>
        <v>#DIV/0!</v>
      </c>
      <c r="H40" s="15" t="e">
        <f>H38/$H$8</f>
        <v>#DIV/0!</v>
      </c>
      <c r="I40" s="15">
        <f>I38/$I$8</f>
        <v>1517494.4829987648</v>
      </c>
      <c r="J40" s="15">
        <f t="shared" si="24"/>
        <v>4836371.4975610683</v>
      </c>
      <c r="K40" s="15">
        <f>K38/$K$8</f>
        <v>17724674.28896755</v>
      </c>
      <c r="L40" s="4"/>
      <c r="M40" s="4"/>
      <c r="N40" s="15" t="e">
        <f>N38/$D$8</f>
        <v>#DIV/0!</v>
      </c>
      <c r="O40" s="15" t="e">
        <f>O38/$E$8</f>
        <v>#DIV/0!</v>
      </c>
      <c r="P40" s="15" t="e">
        <f>P38/$F$8</f>
        <v>#DIV/0!</v>
      </c>
      <c r="Q40" s="15" t="e">
        <f>Q38/$G$8</f>
        <v>#DIV/0!</v>
      </c>
      <c r="R40" s="15" t="e">
        <f>R38/$H$8</f>
        <v>#DIV/0!</v>
      </c>
      <c r="S40" s="15">
        <f>S38/$I$8</f>
        <v>535212.41183912323</v>
      </c>
      <c r="T40" s="15">
        <f t="shared" si="25"/>
        <v>2922779.616584064</v>
      </c>
      <c r="U40" s="15">
        <f>U38/$K$8</f>
        <v>8944271.9099991582</v>
      </c>
      <c r="V40" s="4"/>
      <c r="W40" s="4"/>
      <c r="X40" s="15" t="e">
        <f>X38/$D$8</f>
        <v>#DIV/0!</v>
      </c>
      <c r="Y40" s="15" t="e">
        <f>Y38/$E$8</f>
        <v>#DIV/0!</v>
      </c>
      <c r="Z40" s="15" t="e">
        <f>Z38/$F$8</f>
        <v>#DIV/0!</v>
      </c>
      <c r="AA40" s="15" t="e">
        <f>AA38/$G$8</f>
        <v>#DIV/0!</v>
      </c>
      <c r="AB40" s="15">
        <f>AB38/$H$8</f>
        <v>141550.51994567009</v>
      </c>
      <c r="AC40" s="15">
        <f>AC38/$I$8</f>
        <v>711719.76708417165</v>
      </c>
      <c r="AD40" s="15">
        <f t="shared" si="26"/>
        <v>1547722.5575051659</v>
      </c>
      <c r="AE40" s="15">
        <f>AE38/$K$8</f>
        <v>9949361.5300512407</v>
      </c>
      <c r="AF40" s="4"/>
      <c r="AG40" s="4"/>
      <c r="AH40" s="15" t="e">
        <f>AH38/$D$8</f>
        <v>#DIV/0!</v>
      </c>
      <c r="AI40" s="15" t="e">
        <f>AI38/$E$8</f>
        <v>#DIV/0!</v>
      </c>
      <c r="AJ40" s="15" t="e">
        <f>AJ38/$F$8</f>
        <v>#DIV/0!</v>
      </c>
      <c r="AK40" s="15" t="e">
        <f>AK38/$G$8</f>
        <v>#DIV/0!</v>
      </c>
      <c r="AL40" s="15">
        <f>AL38/$H$8</f>
        <v>79619.26296505527</v>
      </c>
      <c r="AM40" s="15">
        <f>AM38/$I$8</f>
        <v>691337.61146120098</v>
      </c>
      <c r="AN40" s="15">
        <f t="shared" si="27"/>
        <v>8397056.3612406738</v>
      </c>
      <c r="AO40" s="15">
        <f>AO38/$K$8</f>
        <v>13416407.864998739</v>
      </c>
      <c r="AP40" s="4"/>
      <c r="AQ40" s="4"/>
      <c r="AR40" s="15" t="e">
        <f>AR38/$D$8</f>
        <v>#DIV/0!</v>
      </c>
      <c r="AS40" s="15" t="e">
        <f>AS38/$E$8</f>
        <v>#DIV/0!</v>
      </c>
      <c r="AT40" s="15" t="e">
        <f>AT38/$F$8</f>
        <v>#DIV/0!</v>
      </c>
      <c r="AU40" s="15" t="e">
        <f>AU38/$G$8</f>
        <v>#DIV/0!</v>
      </c>
      <c r="AV40" s="15">
        <f>AV38/$H$8</f>
        <v>250598.97648009562</v>
      </c>
      <c r="AW40" s="15">
        <f>AW38/$I$8</f>
        <v>281659.02124584949</v>
      </c>
      <c r="AX40" s="15">
        <f t="shared" si="28"/>
        <v>894427.19099991594</v>
      </c>
      <c r="AY40" s="15">
        <f>AY38/$K$8</f>
        <v>5477225.5750516606</v>
      </c>
      <c r="AZ40" s="4"/>
      <c r="BA40" s="4"/>
      <c r="BB40" s="15" t="e">
        <f>BB38/$D$8</f>
        <v>#DIV/0!</v>
      </c>
      <c r="BC40" s="15" t="e">
        <f>BC38/$E$8</f>
        <v>#DIV/0!</v>
      </c>
      <c r="BD40" s="15" t="e">
        <f>BD38/$F$8</f>
        <v>#DIV/0!</v>
      </c>
      <c r="BE40" s="15">
        <f>BE38/$G$8</f>
        <v>5932.9587896765297</v>
      </c>
      <c r="BF40" s="15">
        <f>BF38/$H$8</f>
        <v>121104.56913360742</v>
      </c>
      <c r="BG40" s="15">
        <f>BG38/$I$8</f>
        <v>328035.08501982753</v>
      </c>
      <c r="BH40" s="15">
        <f t="shared" si="29"/>
        <v>447213.59549995797</v>
      </c>
      <c r="BI40" s="15">
        <f>BI38/$K$8</f>
        <v>0</v>
      </c>
      <c r="BJ40" s="4"/>
      <c r="BK40" s="4"/>
      <c r="BL40" s="15" t="e">
        <f>BL38/$D$8</f>
        <v>#DIV/0!</v>
      </c>
      <c r="BM40" s="15" t="e">
        <f>BM38/$E$8</f>
        <v>#DIV/0!</v>
      </c>
      <c r="BN40" s="15" t="e">
        <f>BN38/$F$8</f>
        <v>#DIV/0!</v>
      </c>
      <c r="BO40" s="15">
        <f>BO38/$G$8</f>
        <v>14227.508998216963</v>
      </c>
      <c r="BP40" s="15">
        <f>BP38/$H$8</f>
        <v>62951.856205506832</v>
      </c>
      <c r="BQ40" s="15">
        <f>BQ38/$I$8</f>
        <v>207364.41353327717</v>
      </c>
      <c r="BR40" s="15">
        <f t="shared" si="30"/>
        <v>447213.59549995797</v>
      </c>
      <c r="BS40" s="15">
        <f>BS38/$K$8</f>
        <v>0</v>
      </c>
      <c r="BT40" s="4"/>
      <c r="BU40" s="4"/>
      <c r="BV40" s="15" t="e">
        <f>BV38/$D$8</f>
        <v>#DIV/0!</v>
      </c>
      <c r="BW40" s="15" t="e">
        <f>BW38/$E$8</f>
        <v>#DIV/0!</v>
      </c>
      <c r="BX40" s="15" t="e">
        <f>BX38/$F$8</f>
        <v>#DIV/0!</v>
      </c>
      <c r="BY40" s="15">
        <f>BY38/$G$8</f>
        <v>46308.867688857965</v>
      </c>
      <c r="BZ40" s="15">
        <f>BZ38/$H$8</f>
        <v>50623.713193454765</v>
      </c>
      <c r="CA40" s="15">
        <f>CA38/$I$8</f>
        <v>44721.359549995781</v>
      </c>
      <c r="CB40" s="15">
        <f>CB38/$J$8</f>
        <v>0</v>
      </c>
      <c r="CC40" s="15">
        <f>CC38/$K$8</f>
        <v>5477225.5750516606</v>
      </c>
      <c r="CD40" s="4"/>
      <c r="CE40" s="4"/>
      <c r="CF40" s="15" t="e">
        <f>CF38/$D$8</f>
        <v>#DIV/0!</v>
      </c>
      <c r="CG40" s="15" t="e">
        <f>CG38/$E$8</f>
        <v>#DIV/0!</v>
      </c>
      <c r="CH40" s="15" t="e">
        <f>CH38/$F$8</f>
        <v>#DIV/0!</v>
      </c>
      <c r="CI40" s="15">
        <f>CI38/$G$8</f>
        <v>19489.858551494563</v>
      </c>
      <c r="CJ40" s="15">
        <f>CJ38/$H$8</f>
        <v>56877.936500215947</v>
      </c>
      <c r="CK40" s="15">
        <f>CK38/$I$8</f>
        <v>44721.359549995788</v>
      </c>
      <c r="CL40" s="15">
        <f>CL38/$J$8</f>
        <v>447213.59549995797</v>
      </c>
      <c r="CM40" s="15">
        <f>CM38/$K$8</f>
        <v>0</v>
      </c>
      <c r="CN40" s="4"/>
      <c r="CO40" s="4"/>
      <c r="CP40" s="15" t="e">
        <f>CP38/$D$8</f>
        <v>#DIV/0!</v>
      </c>
      <c r="CQ40" s="15" t="e">
        <f>CQ38/$E$8</f>
        <v>#DIV/0!</v>
      </c>
      <c r="CR40" s="15">
        <f>CR38/$F$8</f>
        <v>1850.1351301999516</v>
      </c>
      <c r="CS40" s="15">
        <f>CS38/$G$8</f>
        <v>21259.932982144521</v>
      </c>
      <c r="CT40" s="15">
        <f>CT38/$H$8</f>
        <v>50640.018421930625</v>
      </c>
      <c r="CU40" s="15">
        <f>CU38/$I$8</f>
        <v>144214.97485050818</v>
      </c>
      <c r="CV40" s="15">
        <f>CV38/$J$8</f>
        <v>0</v>
      </c>
      <c r="CW40" s="15">
        <f>CW38/$K$8</f>
        <v>0</v>
      </c>
      <c r="CX40" s="4"/>
      <c r="CY40" s="4"/>
    </row>
    <row r="42" spans="2:103" x14ac:dyDescent="0.35">
      <c r="B42" s="4"/>
      <c r="C42" s="4"/>
      <c r="D42" s="4"/>
      <c r="E42" s="9">
        <v>0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9</v>
      </c>
      <c r="M42" s="9">
        <v>11</v>
      </c>
      <c r="N42" s="9">
        <v>13</v>
      </c>
      <c r="O42" s="4" t="s">
        <v>21</v>
      </c>
      <c r="P42" s="4"/>
      <c r="Q42" s="9">
        <v>0</v>
      </c>
      <c r="R42" s="9">
        <v>2</v>
      </c>
      <c r="S42" s="9">
        <v>3</v>
      </c>
      <c r="T42" s="9">
        <v>4</v>
      </c>
      <c r="U42" s="9">
        <v>5</v>
      </c>
      <c r="V42" s="9">
        <v>6</v>
      </c>
      <c r="W42" s="9">
        <v>7</v>
      </c>
      <c r="X42" s="9">
        <v>9</v>
      </c>
      <c r="Y42" s="9">
        <v>11</v>
      </c>
      <c r="Z42" s="9">
        <v>13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</row>
    <row r="43" spans="2:103" x14ac:dyDescent="0.35">
      <c r="B43" s="4"/>
      <c r="C43" s="7" t="s">
        <v>43</v>
      </c>
      <c r="D43" s="9" t="s">
        <v>22</v>
      </c>
      <c r="E43" s="5">
        <f>$L$11</f>
        <v>0</v>
      </c>
      <c r="F43" s="4">
        <f>$V$11</f>
        <v>0</v>
      </c>
      <c r="G43" s="4">
        <f>$AF$11</f>
        <v>0</v>
      </c>
      <c r="H43" s="5">
        <f>$AP$11</f>
        <v>0</v>
      </c>
      <c r="I43" s="4">
        <f>$AZ$11</f>
        <v>0</v>
      </c>
      <c r="J43" s="4">
        <v>0</v>
      </c>
      <c r="K43" s="4">
        <f>$BT$11</f>
        <v>0</v>
      </c>
      <c r="L43" s="4">
        <f>$CD$11</f>
        <v>0</v>
      </c>
      <c r="M43" s="4">
        <f>$CN$11</f>
        <v>0</v>
      </c>
      <c r="N43" s="4">
        <f>$CX$11</f>
        <v>0</v>
      </c>
      <c r="O43" s="7" t="s">
        <v>43</v>
      </c>
      <c r="P43" s="9" t="s">
        <v>22</v>
      </c>
      <c r="Q43" s="4">
        <f>$M$11</f>
        <v>0</v>
      </c>
      <c r="R43" s="4">
        <f>$W$11</f>
        <v>0</v>
      </c>
      <c r="S43" s="4">
        <f>$AG$11</f>
        <v>0</v>
      </c>
      <c r="T43" s="5">
        <f>$AQ$11</f>
        <v>0</v>
      </c>
      <c r="U43" s="4">
        <f>$BA$11</f>
        <v>0</v>
      </c>
      <c r="V43" s="4">
        <f>$BK$11</f>
        <v>0</v>
      </c>
      <c r="W43" s="4">
        <f>$BU$11</f>
        <v>0</v>
      </c>
      <c r="X43" s="4">
        <f>$CE$11</f>
        <v>0</v>
      </c>
      <c r="Y43" s="4">
        <f>$CO$11</f>
        <v>0</v>
      </c>
      <c r="Z43" s="4">
        <f>$CY$11</f>
        <v>0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</row>
    <row r="44" spans="2:103" x14ac:dyDescent="0.35">
      <c r="B44" s="4"/>
      <c r="C44" s="4"/>
      <c r="D44" s="9" t="s">
        <v>11</v>
      </c>
      <c r="E44" s="4">
        <f>$L$15</f>
        <v>1943333.3333333333</v>
      </c>
      <c r="F44" s="4">
        <f>$V$15</f>
        <v>3433333.3333333326</v>
      </c>
      <c r="G44" s="4">
        <f>$AF$15</f>
        <v>446000</v>
      </c>
      <c r="H44" s="4">
        <f>$AP$15</f>
        <v>348999.99999999994</v>
      </c>
      <c r="I44" s="5">
        <f>$AZ$15</f>
        <v>426499.99999999994</v>
      </c>
      <c r="J44" s="5">
        <f>$BJ$15</f>
        <v>111599.99999999999</v>
      </c>
      <c r="K44" s="4">
        <f>$BT$15</f>
        <v>99000</v>
      </c>
      <c r="L44" s="4">
        <f>$CD$15</f>
        <v>66300</v>
      </c>
      <c r="M44" s="4">
        <f>$CN$15</f>
        <v>47900</v>
      </c>
      <c r="N44" s="4">
        <f>$CX$15</f>
        <v>17633.333333333332</v>
      </c>
      <c r="O44" s="4"/>
      <c r="P44" s="9" t="s">
        <v>11</v>
      </c>
      <c r="Q44" s="4">
        <f>$M$15</f>
        <v>1535181.9530930938</v>
      </c>
      <c r="R44" s="4">
        <f>$W$15</f>
        <v>2432652.2696280177</v>
      </c>
      <c r="S44" s="4">
        <f>$AG$15</f>
        <v>39115.214431215893</v>
      </c>
      <c r="T44" s="4">
        <f>$AQ$15</f>
        <v>154495.23752685171</v>
      </c>
      <c r="U44" s="4">
        <f>$BA$15</f>
        <v>304778.76942378667</v>
      </c>
      <c r="V44" s="5">
        <f>$BK$15</f>
        <v>20947.062855213957</v>
      </c>
      <c r="W44" s="4">
        <f>$BU$15</f>
        <v>22265.23297787927</v>
      </c>
      <c r="X44" s="4">
        <f>$CE$15</f>
        <v>22768.427075937409</v>
      </c>
      <c r="Y44" s="4">
        <f>$CO$15</f>
        <v>13609.371853078121</v>
      </c>
      <c r="Z44" s="4">
        <f>$CY$15</f>
        <v>1831.3708498984759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2:103" x14ac:dyDescent="0.35">
      <c r="B45" s="4"/>
      <c r="C45" s="4"/>
      <c r="D45" s="9" t="s">
        <v>44</v>
      </c>
      <c r="E45" s="4">
        <f>$L$19</f>
        <v>1706666.6666666665</v>
      </c>
      <c r="F45" s="4">
        <f>$V$19</f>
        <v>1730000</v>
      </c>
      <c r="G45" s="4">
        <f>$AF$19</f>
        <v>645999.99999999988</v>
      </c>
      <c r="H45" s="4">
        <f>$AP$19</f>
        <v>413333.33333333331</v>
      </c>
      <c r="I45" s="4">
        <f>$AZ$19</f>
        <v>311000</v>
      </c>
      <c r="J45" s="4">
        <f>$BJ$19</f>
        <v>134300</v>
      </c>
      <c r="K45" s="4">
        <f>$BT$19</f>
        <v>104733.33333333333</v>
      </c>
      <c r="L45" s="4">
        <f>$CD$19</f>
        <v>59000</v>
      </c>
      <c r="M45" s="4">
        <f>$CN$19</f>
        <v>38400</v>
      </c>
      <c r="N45" s="4">
        <f>$CX$19</f>
        <v>26600.000000000004</v>
      </c>
      <c r="O45" s="4"/>
      <c r="P45" s="9" t="s">
        <v>44</v>
      </c>
      <c r="Q45" s="4">
        <f>$M$19</f>
        <v>1036252.8186378868</v>
      </c>
      <c r="R45" s="4" t="e">
        <f>$W$19</f>
        <v>#DIV/0!</v>
      </c>
      <c r="S45" s="4">
        <f>$AG$19</f>
        <v>53665.631459994962</v>
      </c>
      <c r="T45" s="4">
        <f>$AQ$19</f>
        <v>114138.20402958535</v>
      </c>
      <c r="U45" s="4" t="e">
        <f>$BA$19</f>
        <v>#DIV/0!</v>
      </c>
      <c r="V45" s="4">
        <f>$BK$19</f>
        <v>17752.37743025805</v>
      </c>
      <c r="W45" s="4">
        <f>$BU$19</f>
        <v>34068.190391849683</v>
      </c>
      <c r="X45" s="4">
        <f>$CE$19</f>
        <v>21823.162719067775</v>
      </c>
      <c r="Y45" s="4">
        <f>$CO$19</f>
        <v>22383.424333927022</v>
      </c>
      <c r="Z45" s="4">
        <f>$CY$19</f>
        <v>11496.731198614238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</row>
    <row r="46" spans="2:103" x14ac:dyDescent="0.35">
      <c r="B46" s="4"/>
      <c r="C46" s="4"/>
      <c r="D46" s="9" t="s">
        <v>45</v>
      </c>
      <c r="E46" s="4">
        <f>$L$23</f>
        <v>2966666.6666666665</v>
      </c>
      <c r="F46" s="4">
        <f>$V$23</f>
        <v>3260000</v>
      </c>
      <c r="G46" s="4">
        <f>$AF$23</f>
        <v>1155000</v>
      </c>
      <c r="H46" s="4">
        <f>$AP$23</f>
        <v>762000</v>
      </c>
      <c r="I46" s="4">
        <f>$AZ$23</f>
        <v>442000</v>
      </c>
      <c r="J46" s="4">
        <f>$BJ$23</f>
        <v>423500</v>
      </c>
      <c r="K46" s="4">
        <f>$BT$23</f>
        <v>111400</v>
      </c>
      <c r="L46" s="4">
        <f>$CD$23</f>
        <v>75399.999999999985</v>
      </c>
      <c r="M46" s="4">
        <f>$CN$23</f>
        <v>55733.333333333328</v>
      </c>
      <c r="N46" s="4">
        <f>$CX$23</f>
        <v>38466.666666666664</v>
      </c>
      <c r="O46" s="4"/>
      <c r="P46" s="9" t="s">
        <v>45</v>
      </c>
      <c r="Q46" s="4">
        <f>$M$23</f>
        <v>1532801.1011899407</v>
      </c>
      <c r="R46" s="4">
        <f>$W$23</f>
        <v>506449.51022459794</v>
      </c>
      <c r="S46" s="4">
        <f>$AG$23</f>
        <v>42031.734043061639</v>
      </c>
      <c r="T46" s="4">
        <f>$AQ$23</f>
        <v>90111.042608550386</v>
      </c>
      <c r="U46" s="4">
        <f>$BA$23</f>
        <v>249339.12649241387</v>
      </c>
      <c r="V46" s="4">
        <f>$BK$23</f>
        <v>307409.59256111388</v>
      </c>
      <c r="W46" s="4">
        <f>$BU$23</f>
        <v>19311.313452832521</v>
      </c>
      <c r="X46" s="4">
        <f>$CE$23</f>
        <v>57416.948896931062</v>
      </c>
      <c r="Y46" s="4">
        <f>$CO$23</f>
        <v>9701.3511046643489</v>
      </c>
      <c r="Z46" s="4">
        <f>$CY$23</f>
        <v>19899.929048249131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spans="2:103" x14ac:dyDescent="0.35">
      <c r="B47" s="4"/>
      <c r="C47" s="4"/>
      <c r="D47" s="9" t="s">
        <v>46</v>
      </c>
      <c r="E47" s="4">
        <f>$L$27</f>
        <v>1086666.6666666665</v>
      </c>
      <c r="F47" s="4">
        <f>$V$27</f>
        <v>1453333.3333333333</v>
      </c>
      <c r="G47" s="4">
        <f>$AF$27</f>
        <v>228000</v>
      </c>
      <c r="H47" s="4">
        <f>$AP$27</f>
        <v>191333.33333333334</v>
      </c>
      <c r="I47" s="4">
        <f>$AZ$27</f>
        <v>291666.66666666669</v>
      </c>
      <c r="J47" s="4">
        <f>$BJ$27</f>
        <v>90133.333333333328</v>
      </c>
      <c r="K47" s="4">
        <f>$BT$27</f>
        <v>49000</v>
      </c>
      <c r="L47" s="4">
        <f>$CD$27</f>
        <v>24133.333333333336</v>
      </c>
      <c r="M47" s="4">
        <f>$CN$27</f>
        <v>26066.666666666661</v>
      </c>
      <c r="N47" s="4">
        <f>$CX$27</f>
        <v>13533.333333333334</v>
      </c>
      <c r="O47" s="4"/>
      <c r="P47" s="9" t="s">
        <v>46</v>
      </c>
      <c r="Q47" s="4">
        <f>$M$27</f>
        <v>807568.01635171776</v>
      </c>
      <c r="R47" s="4">
        <f>$W$27</f>
        <v>638810.76415276271</v>
      </c>
      <c r="S47" s="4">
        <f>$AG$27</f>
        <v>155764.22457555676</v>
      </c>
      <c r="T47" s="4">
        <f>$AQ$27</f>
        <v>103762.57670042707</v>
      </c>
      <c r="U47" s="4" t="e">
        <f>$BA$27</f>
        <v>#DIV/0!</v>
      </c>
      <c r="V47" s="4">
        <f>$BK$27</f>
        <v>29520.001759408231</v>
      </c>
      <c r="W47" s="4">
        <f>$BU$27</f>
        <v>21145.750657227629</v>
      </c>
      <c r="X47" s="4">
        <f>$CE$27</f>
        <v>11304.91729389076</v>
      </c>
      <c r="Y47" s="4">
        <f>$CO$27</f>
        <v>13310.844030863842</v>
      </c>
      <c r="Z47" s="4">
        <f>$CY$27</f>
        <v>10463.355496001326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  <row r="48" spans="2:103" x14ac:dyDescent="0.35">
      <c r="B48" s="4"/>
      <c r="C48" s="4"/>
      <c r="D48" s="9" t="s">
        <v>47</v>
      </c>
      <c r="E48" s="4">
        <f>$L$31</f>
        <v>3358333.3333333335</v>
      </c>
      <c r="F48" s="4">
        <f>$V$31</f>
        <v>3053333.333333333</v>
      </c>
      <c r="G48" s="4">
        <f>$AF$31</f>
        <v>850999.99999999988</v>
      </c>
      <c r="H48" s="4">
        <f>$AP$31</f>
        <v>332666.66666666663</v>
      </c>
      <c r="I48" s="4">
        <f>$AZ$31</f>
        <v>127675</v>
      </c>
      <c r="J48" s="4">
        <f>$BJ$31</f>
        <v>69999.999999999985</v>
      </c>
      <c r="K48" s="4">
        <f>$BT$31</f>
        <v>49533.333333333328</v>
      </c>
      <c r="L48" s="4">
        <f>$CD$31</f>
        <v>16533.333333333336</v>
      </c>
      <c r="M48" s="4">
        <f>$CN$31</f>
        <v>12600</v>
      </c>
      <c r="N48" s="4">
        <f>$CX$31</f>
        <v>10033.333333333332</v>
      </c>
      <c r="O48" s="4"/>
      <c r="P48" s="9" t="s">
        <v>47</v>
      </c>
      <c r="Q48" s="4">
        <f>$M$31</f>
        <v>1769196.1939812957</v>
      </c>
      <c r="R48" s="4">
        <f>$W$31</f>
        <v>1145171.5477401926</v>
      </c>
      <c r="S48" s="4">
        <f>$AG$31</f>
        <v>186901.09402137046</v>
      </c>
      <c r="T48" s="4">
        <f>$AQ$31</f>
        <v>123713.27914543322</v>
      </c>
      <c r="U48" s="4">
        <f>$BA$31</f>
        <v>35166.533503225197</v>
      </c>
      <c r="V48" s="4">
        <f>$BK$31</f>
        <v>38401.860799528491</v>
      </c>
      <c r="W48" s="4">
        <f>$BU$31</f>
        <v>57257.728897649467</v>
      </c>
      <c r="X48" s="4">
        <f>$CE$31</f>
        <v>7404.4877603582536</v>
      </c>
      <c r="Y48" s="4">
        <f>$CO$31</f>
        <v>3037.7789763322285</v>
      </c>
      <c r="Z48" s="4">
        <f>$CY$31</f>
        <v>3180.4794631004393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</row>
    <row r="49" spans="3:26" x14ac:dyDescent="0.35">
      <c r="C49" s="4"/>
      <c r="D49" s="9" t="s">
        <v>48</v>
      </c>
      <c r="E49" s="4">
        <f>$L$35</f>
        <v>1933333.333333333</v>
      </c>
      <c r="F49" s="4">
        <f>$V$35</f>
        <v>3184444.444444444</v>
      </c>
      <c r="G49" s="4">
        <f>$AF$35</f>
        <v>608000</v>
      </c>
      <c r="H49" s="4">
        <f>$AP$35</f>
        <v>473333.33333333331</v>
      </c>
      <c r="I49" s="4">
        <f>$AZ$35</f>
        <v>131750</v>
      </c>
      <c r="J49" s="4">
        <f>$BJ$35</f>
        <v>80250</v>
      </c>
      <c r="K49" s="4">
        <f>$BT$35</f>
        <v>52600</v>
      </c>
      <c r="L49" s="4">
        <f>$CD$35</f>
        <v>27600</v>
      </c>
      <c r="M49" s="4">
        <f>$CN$35</f>
        <v>25200</v>
      </c>
      <c r="N49" s="4">
        <f>$CX$35</f>
        <v>15800</v>
      </c>
      <c r="O49" s="4"/>
      <c r="P49" s="9" t="s">
        <v>48</v>
      </c>
      <c r="Q49" s="4">
        <f>$M$35</f>
        <v>1107657.2548839489</v>
      </c>
      <c r="R49" s="4">
        <f>$W$35</f>
        <v>3253385.6409271248</v>
      </c>
      <c r="S49" s="4">
        <f>$AG$35</f>
        <v>260288.11678944909</v>
      </c>
      <c r="T49" s="4">
        <f>$AQ$35</f>
        <v>187204.55377231297</v>
      </c>
      <c r="U49" s="4">
        <f>$BA$35</f>
        <v>10078.85575516057</v>
      </c>
      <c r="V49" s="4">
        <f>$BK$35</f>
        <v>13647.344063956181</v>
      </c>
      <c r="W49" s="4">
        <f>$BU$35</f>
        <v>22752.017478755977</v>
      </c>
      <c r="X49" s="4">
        <f>$CE$35</f>
        <v>12903.054677669137</v>
      </c>
      <c r="Y49" s="4">
        <f>$CO$35</f>
        <v>14773.227410019914</v>
      </c>
      <c r="Z49" s="4">
        <f>$CY$35</f>
        <v>14206.976300806387</v>
      </c>
    </row>
    <row r="50" spans="3:26" x14ac:dyDescent="0.35">
      <c r="C50" s="4"/>
      <c r="D50" s="9" t="s">
        <v>49</v>
      </c>
      <c r="E50" s="4">
        <f>$L$39</f>
        <v>2760000.0000000005</v>
      </c>
      <c r="F50" s="4">
        <f>$V$39</f>
        <v>2363333.3333333335</v>
      </c>
      <c r="G50" s="4">
        <f>$AF$39</f>
        <v>694000</v>
      </c>
      <c r="H50" s="4">
        <f>$AP$39</f>
        <v>584000</v>
      </c>
      <c r="I50" s="4">
        <f>$AZ$39</f>
        <v>447999.99999999988</v>
      </c>
      <c r="J50" s="4">
        <f>$BJ$39</f>
        <v>92800</v>
      </c>
      <c r="K50" s="4">
        <f>$BT$39</f>
        <v>105800.00000000001</v>
      </c>
      <c r="L50" s="4">
        <f>$CD$39</f>
        <v>81216.666666666657</v>
      </c>
      <c r="M50" s="4">
        <f>$CN$39</f>
        <v>60199.999999999993</v>
      </c>
      <c r="N50" s="4">
        <f>$CX$39</f>
        <v>37000</v>
      </c>
      <c r="O50" s="4"/>
      <c r="P50" s="9" t="s">
        <v>49</v>
      </c>
      <c r="Q50" s="4">
        <f>$M$39</f>
        <v>1517494.4829987648</v>
      </c>
      <c r="R50" s="4">
        <f>$W$39</f>
        <v>535212.41183912323</v>
      </c>
      <c r="S50" s="4">
        <f>$AG$39</f>
        <v>141550.51994567009</v>
      </c>
      <c r="T50" s="4">
        <f>$AQ$39</f>
        <v>79619.26296505527</v>
      </c>
      <c r="U50" s="4">
        <f>$BA$39</f>
        <v>250598.97648009562</v>
      </c>
      <c r="V50" s="4">
        <f>$BK$39</f>
        <v>5932.9587896765297</v>
      </c>
      <c r="W50" s="4">
        <f>$BU$39</f>
        <v>14227.508998216963</v>
      </c>
      <c r="X50" s="4">
        <f>$CE$39</f>
        <v>46308.867688857965</v>
      </c>
      <c r="Y50" s="4">
        <f>$CO$39</f>
        <v>19489.858551494563</v>
      </c>
      <c r="Z50" s="4">
        <f>$CY$39</f>
        <v>21259.932982144521</v>
      </c>
    </row>
    <row r="52" spans="3:26" x14ac:dyDescent="0.35">
      <c r="C52" s="4"/>
      <c r="D52" s="4"/>
      <c r="E52" s="8">
        <v>0</v>
      </c>
      <c r="F52" s="8">
        <v>2</v>
      </c>
      <c r="G52" s="8">
        <v>3</v>
      </c>
      <c r="H52" s="8">
        <v>4</v>
      </c>
      <c r="I52" s="8">
        <v>5</v>
      </c>
      <c r="J52" s="8">
        <v>6</v>
      </c>
      <c r="K52" s="8">
        <v>7</v>
      </c>
      <c r="L52" s="8">
        <v>9</v>
      </c>
      <c r="M52" s="8">
        <v>11</v>
      </c>
      <c r="N52" s="8">
        <v>13</v>
      </c>
      <c r="O52" s="4" t="s">
        <v>21</v>
      </c>
      <c r="P52" s="4"/>
      <c r="Q52" s="8">
        <v>0</v>
      </c>
      <c r="R52" s="8">
        <v>2</v>
      </c>
      <c r="S52" s="8">
        <v>3</v>
      </c>
      <c r="T52" s="8">
        <v>4</v>
      </c>
      <c r="U52" s="8">
        <v>5</v>
      </c>
      <c r="V52" s="8">
        <v>6</v>
      </c>
      <c r="W52" s="8">
        <v>7</v>
      </c>
      <c r="X52" s="8">
        <v>9</v>
      </c>
      <c r="Y52" s="8">
        <v>11</v>
      </c>
      <c r="Z52" s="8">
        <v>13</v>
      </c>
    </row>
    <row r="53" spans="3:26" x14ac:dyDescent="0.35">
      <c r="C53" s="2" t="s">
        <v>50</v>
      </c>
      <c r="D53" s="8" t="s">
        <v>22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f>K43/$F$44*100</f>
        <v>0</v>
      </c>
      <c r="L53" s="4">
        <v>0</v>
      </c>
      <c r="M53" s="4">
        <v>0</v>
      </c>
      <c r="N53" s="4">
        <v>0</v>
      </c>
      <c r="O53" s="2" t="s">
        <v>50</v>
      </c>
      <c r="P53" s="8" t="s">
        <v>22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f>W43/$F$44*100</f>
        <v>0</v>
      </c>
      <c r="X53" s="4">
        <f t="shared" ref="X53:Z53" si="31">X43/$F$44*100</f>
        <v>0</v>
      </c>
      <c r="Y53" s="4">
        <f t="shared" si="31"/>
        <v>0</v>
      </c>
      <c r="Z53" s="4">
        <f t="shared" si="31"/>
        <v>0</v>
      </c>
    </row>
    <row r="54" spans="3:26" x14ac:dyDescent="0.35">
      <c r="C54" s="4"/>
      <c r="D54" s="8" t="s">
        <v>11</v>
      </c>
      <c r="E54" s="4">
        <f t="shared" ref="E54:K54" si="32">E44/$F$44*100</f>
        <v>56.601941747572823</v>
      </c>
      <c r="F54" s="4">
        <f>F44/$F$44*100</f>
        <v>100</v>
      </c>
      <c r="G54" s="4">
        <f t="shared" si="32"/>
        <v>12.990291262135925</v>
      </c>
      <c r="H54" s="4">
        <f t="shared" si="32"/>
        <v>10.165048543689322</v>
      </c>
      <c r="I54" s="4">
        <f t="shared" si="32"/>
        <v>12.422330097087379</v>
      </c>
      <c r="J54" s="4">
        <f t="shared" si="32"/>
        <v>3.2504854368932046</v>
      </c>
      <c r="K54" s="4">
        <f t="shared" si="32"/>
        <v>2.8834951456310685</v>
      </c>
      <c r="L54" s="4">
        <f>L44/$F$44*100</f>
        <v>1.9310679611650492</v>
      </c>
      <c r="M54" s="4">
        <f t="shared" ref="M54" si="33">M44/$F$44*100</f>
        <v>1.3951456310679615</v>
      </c>
      <c r="N54" s="4">
        <f>N44/$F$44*100</f>
        <v>0.5135922330097088</v>
      </c>
      <c r="O54" s="4"/>
      <c r="P54" s="8" t="s">
        <v>11</v>
      </c>
      <c r="Q54" s="4">
        <f>Q44/$F$44*100</f>
        <v>44.714037468730901</v>
      </c>
      <c r="R54" s="4">
        <f>R44/$F$44*100</f>
        <v>70.853949600816065</v>
      </c>
      <c r="S54" s="4">
        <f t="shared" ref="S54:Z54" si="34">S44/$F$44*100</f>
        <v>1.1392780902295894</v>
      </c>
      <c r="T54" s="4">
        <f t="shared" si="34"/>
        <v>4.4998612871898569</v>
      </c>
      <c r="U54" s="4">
        <f t="shared" si="34"/>
        <v>8.8770515366151486</v>
      </c>
      <c r="V54" s="4">
        <f t="shared" si="34"/>
        <v>0.61010862685089207</v>
      </c>
      <c r="W54" s="4">
        <f t="shared" si="34"/>
        <v>0.64850193139454193</v>
      </c>
      <c r="X54" s="4">
        <f t="shared" si="34"/>
        <v>0.66315807017293438</v>
      </c>
      <c r="Y54" s="4">
        <f t="shared" si="34"/>
        <v>0.39638947144887737</v>
      </c>
      <c r="Z54" s="4">
        <f t="shared" si="34"/>
        <v>5.3340898540732318E-2</v>
      </c>
    </row>
    <row r="55" spans="3:26" x14ac:dyDescent="0.35">
      <c r="C55" s="4"/>
      <c r="D55" s="8" t="s">
        <v>44</v>
      </c>
      <c r="E55" s="4">
        <f>E45/$F$45*100</f>
        <v>98.651252408477831</v>
      </c>
      <c r="F55" s="4">
        <f t="shared" ref="F55" si="35">F45/$F$45*100</f>
        <v>100</v>
      </c>
      <c r="G55" s="4">
        <f>G45/$F$45*100</f>
        <v>37.341040462427735</v>
      </c>
      <c r="H55" s="4">
        <f t="shared" ref="H55:I55" si="36">H45/$F$45*100</f>
        <v>23.892100192678225</v>
      </c>
      <c r="I55" s="4">
        <f t="shared" si="36"/>
        <v>17.976878612716764</v>
      </c>
      <c r="J55" s="4">
        <f>J45/$F$45*100</f>
        <v>7.7630057803468215</v>
      </c>
      <c r="K55" s="4">
        <f>K45/$F$45*100</f>
        <v>6.0539499036608859</v>
      </c>
      <c r="L55" s="4">
        <f>L45/$F$45*100</f>
        <v>3.4104046242774562</v>
      </c>
      <c r="M55" s="4">
        <f t="shared" ref="M55:N55" si="37">M45/$F$45*100</f>
        <v>2.2196531791907512</v>
      </c>
      <c r="N55" s="4">
        <f t="shared" si="37"/>
        <v>1.5375722543352603</v>
      </c>
      <c r="O55" s="4"/>
      <c r="P55" s="8" t="s">
        <v>44</v>
      </c>
      <c r="Q55" s="4">
        <f>Q45/$F$45*100</f>
        <v>59.899006857681314</v>
      </c>
      <c r="R55" s="4" t="e">
        <f>R45/$F$45*100</f>
        <v>#DIV/0!</v>
      </c>
      <c r="S55" s="4">
        <f t="shared" ref="S55:Z55" si="38">S45/$F$45*100</f>
        <v>3.1020596219650267</v>
      </c>
      <c r="T55" s="4">
        <f>T45/$F$45*100</f>
        <v>6.5975840479529104</v>
      </c>
      <c r="U55" s="4" t="e">
        <f t="shared" si="38"/>
        <v>#DIV/0!</v>
      </c>
      <c r="V55" s="4">
        <f t="shared" si="38"/>
        <v>1.0261489844079799</v>
      </c>
      <c r="W55" s="4">
        <f t="shared" si="38"/>
        <v>1.9692595602225249</v>
      </c>
      <c r="X55" s="4">
        <f t="shared" si="38"/>
        <v>1.2614544924316633</v>
      </c>
      <c r="Y55" s="4">
        <f t="shared" si="38"/>
        <v>1.2938395568743943</v>
      </c>
      <c r="Z55" s="4">
        <f t="shared" si="38"/>
        <v>0.66455093633608309</v>
      </c>
    </row>
    <row r="56" spans="3:26" x14ac:dyDescent="0.35">
      <c r="C56" s="4"/>
      <c r="D56" s="8" t="s">
        <v>45</v>
      </c>
      <c r="E56" s="4">
        <f t="shared" ref="E56:J56" si="39">E46/$F$46*100</f>
        <v>91.002044989775044</v>
      </c>
      <c r="F56" s="4">
        <f t="shared" si="39"/>
        <v>100</v>
      </c>
      <c r="G56" s="4">
        <f t="shared" si="39"/>
        <v>35.429447852760738</v>
      </c>
      <c r="H56" s="4">
        <f t="shared" si="39"/>
        <v>23.374233128834359</v>
      </c>
      <c r="I56" s="4">
        <f t="shared" si="39"/>
        <v>13.558282208588956</v>
      </c>
      <c r="J56" s="4">
        <f t="shared" si="39"/>
        <v>12.990797546012271</v>
      </c>
      <c r="K56" s="4">
        <f t="shared" ref="K56" si="40">K46/$F$44*100</f>
        <v>3.2446601941747581</v>
      </c>
      <c r="L56" s="4">
        <f>L46/$F$46*100</f>
        <v>2.3128834355828216</v>
      </c>
      <c r="M56" s="4">
        <f t="shared" ref="M56:N56" si="41">M46/$F$46*100</f>
        <v>1.7096114519427403</v>
      </c>
      <c r="N56" s="4">
        <f t="shared" si="41"/>
        <v>1.1799591002044989</v>
      </c>
      <c r="O56" s="4"/>
      <c r="P56" s="8" t="s">
        <v>45</v>
      </c>
      <c r="Q56" s="4">
        <f>Q46/$F$46*100</f>
        <v>47.018438686807997</v>
      </c>
      <c r="R56" s="4">
        <f>R46/$F$46*100</f>
        <v>15.535261049834293</v>
      </c>
      <c r="S56" s="4">
        <f t="shared" ref="S56:Y56" si="42">S46/$F$46*100</f>
        <v>1.2893169951859398</v>
      </c>
      <c r="T56" s="4">
        <f t="shared" si="42"/>
        <v>2.7641424113052269</v>
      </c>
      <c r="U56" s="4">
        <f t="shared" si="42"/>
        <v>7.648439462957481</v>
      </c>
      <c r="V56" s="4">
        <f t="shared" si="42"/>
        <v>9.4297421031016526</v>
      </c>
      <c r="W56" s="4">
        <f>W46/$F$46*100</f>
        <v>0.59237157830774601</v>
      </c>
      <c r="X56" s="4">
        <f t="shared" si="42"/>
        <v>1.7612561011328549</v>
      </c>
      <c r="Y56" s="4">
        <f t="shared" si="42"/>
        <v>0.29758745719829294</v>
      </c>
      <c r="Z56" s="4">
        <f>Z46/$F$46*100</f>
        <v>0.61042727141868502</v>
      </c>
    </row>
    <row r="57" spans="3:26" x14ac:dyDescent="0.35">
      <c r="C57" s="4"/>
      <c r="D57" s="8" t="s">
        <v>46</v>
      </c>
      <c r="E57" s="4">
        <f t="shared" ref="E57:K57" si="43">E47/$F$47*100</f>
        <v>74.77064220183486</v>
      </c>
      <c r="F57" s="4">
        <f t="shared" si="43"/>
        <v>100</v>
      </c>
      <c r="G57" s="4">
        <f t="shared" si="43"/>
        <v>15.688073394495413</v>
      </c>
      <c r="H57" s="4">
        <f t="shared" si="43"/>
        <v>13.165137614678901</v>
      </c>
      <c r="I57" s="4">
        <f t="shared" si="43"/>
        <v>20.068807339449542</v>
      </c>
      <c r="J57" s="4">
        <f t="shared" si="43"/>
        <v>6.2018348623853212</v>
      </c>
      <c r="K57" s="4">
        <f t="shared" si="43"/>
        <v>3.3715596330275233</v>
      </c>
      <c r="L57" s="4">
        <f>L47/$F$47*100</f>
        <v>1.6605504587155966</v>
      </c>
      <c r="M57" s="4">
        <f t="shared" ref="M57:N57" si="44">M47/$F$47*100</f>
        <v>1.7935779816513757</v>
      </c>
      <c r="N57" s="4">
        <f t="shared" si="44"/>
        <v>0.93119266055045868</v>
      </c>
      <c r="O57" s="4"/>
      <c r="P57" s="8" t="s">
        <v>46</v>
      </c>
      <c r="Q57" s="4">
        <f>Q47/$F$47*100</f>
        <v>55.566606629705348</v>
      </c>
      <c r="R57" s="4">
        <f>R47/$F$47*100</f>
        <v>43.954869093080006</v>
      </c>
      <c r="S57" s="4">
        <f t="shared" ref="S57:Z57" si="45">S47/$F$47*100</f>
        <v>10.717721874464916</v>
      </c>
      <c r="T57" s="4">
        <f t="shared" si="45"/>
        <v>7.1396268371853493</v>
      </c>
      <c r="U57" s="4" t="e">
        <f t="shared" si="45"/>
        <v>#DIV/0!</v>
      </c>
      <c r="V57" s="4">
        <f t="shared" si="45"/>
        <v>2.0311927816106583</v>
      </c>
      <c r="W57" s="4">
        <f t="shared" si="45"/>
        <v>1.4549828433872223</v>
      </c>
      <c r="X57" s="4">
        <f t="shared" si="45"/>
        <v>0.77786128168973123</v>
      </c>
      <c r="Y57" s="4">
        <f t="shared" si="45"/>
        <v>0.91588376359154877</v>
      </c>
      <c r="Z57" s="4">
        <f t="shared" si="45"/>
        <v>0.71995565339458667</v>
      </c>
    </row>
    <row r="58" spans="3:26" x14ac:dyDescent="0.35">
      <c r="C58" s="4"/>
      <c r="D58" s="8" t="s">
        <v>47</v>
      </c>
      <c r="E58" s="4">
        <f t="shared" ref="E58:K58" si="46">E48/$F$48*100</f>
        <v>109.98908296943233</v>
      </c>
      <c r="F58" s="4">
        <f t="shared" si="46"/>
        <v>100</v>
      </c>
      <c r="G58" s="4">
        <f t="shared" si="46"/>
        <v>27.871179039301307</v>
      </c>
      <c r="H58" s="4">
        <f t="shared" si="46"/>
        <v>10.895196506550219</v>
      </c>
      <c r="I58" s="4">
        <f t="shared" si="46"/>
        <v>4.1814956331877733</v>
      </c>
      <c r="J58" s="4">
        <f t="shared" si="46"/>
        <v>2.2925764192139737</v>
      </c>
      <c r="K58" s="4">
        <f t="shared" si="46"/>
        <v>1.6222707423580784</v>
      </c>
      <c r="L58" s="4">
        <f>L48/$F$48*100</f>
        <v>0.54148471615720539</v>
      </c>
      <c r="M58" s="4">
        <f t="shared" ref="M58:N58" si="47">M48/$F$48*100</f>
        <v>0.41266375545851536</v>
      </c>
      <c r="N58" s="4">
        <f t="shared" si="47"/>
        <v>0.32860262008733621</v>
      </c>
      <c r="O58" s="4"/>
      <c r="P58" s="8" t="s">
        <v>47</v>
      </c>
      <c r="Q58" s="4">
        <f>Q48/$F$48*100</f>
        <v>57.94310678978043</v>
      </c>
      <c r="R58" s="4">
        <f t="shared" ref="R58:Z58" si="48">R48/$F$48*100</f>
        <v>37.505618375770503</v>
      </c>
      <c r="S58" s="4">
        <f t="shared" si="48"/>
        <v>6.1212148696955397</v>
      </c>
      <c r="T58" s="4">
        <f t="shared" si="48"/>
        <v>4.0517449501779446</v>
      </c>
      <c r="U58" s="4">
        <f t="shared" si="48"/>
        <v>1.1517423636427466</v>
      </c>
      <c r="V58" s="4">
        <f t="shared" si="48"/>
        <v>1.2577028646133785</v>
      </c>
      <c r="W58" s="4">
        <f t="shared" si="48"/>
        <v>1.8752531298356814</v>
      </c>
      <c r="X58" s="4">
        <f t="shared" si="48"/>
        <v>0.24250505765365463</v>
      </c>
      <c r="Y58" s="4">
        <f t="shared" si="48"/>
        <v>9.9490577827474752E-2</v>
      </c>
      <c r="Z58" s="4">
        <f t="shared" si="48"/>
        <v>0.10416417455569124</v>
      </c>
    </row>
    <row r="59" spans="3:26" x14ac:dyDescent="0.35">
      <c r="C59" s="4"/>
      <c r="D59" s="8" t="s">
        <v>48</v>
      </c>
      <c r="E59" s="4">
        <f t="shared" ref="E59:J59" si="49">E49/$F$49*100</f>
        <v>60.711793440334958</v>
      </c>
      <c r="F59" s="4">
        <f t="shared" si="49"/>
        <v>100</v>
      </c>
      <c r="G59" s="4">
        <f t="shared" si="49"/>
        <v>19.09281228192603</v>
      </c>
      <c r="H59" s="4">
        <f t="shared" si="49"/>
        <v>14.863921842288905</v>
      </c>
      <c r="I59" s="4">
        <f t="shared" si="49"/>
        <v>4.1372993719469644</v>
      </c>
      <c r="J59" s="4">
        <f t="shared" si="49"/>
        <v>2.5200628053035592</v>
      </c>
      <c r="K59" s="4">
        <f>K49/$F$49*100</f>
        <v>1.6517794836008375</v>
      </c>
      <c r="L59" s="4">
        <f>L49/$F$49*100</f>
        <v>0.8667131891137474</v>
      </c>
      <c r="M59" s="4">
        <f t="shared" ref="M59" si="50">M49/$F$49*100</f>
        <v>0.79134682484298691</v>
      </c>
      <c r="N59" s="4">
        <f>N49/$F$49*100</f>
        <v>0.49616189811584099</v>
      </c>
      <c r="O59" s="4"/>
      <c r="P59" s="8" t="s">
        <v>48</v>
      </c>
      <c r="Q59" s="4">
        <f>Q49/$F$49*100</f>
        <v>34.783375066139364</v>
      </c>
      <c r="R59" s="4">
        <f t="shared" ref="R59:Z59" si="51">R49/$F$49*100</f>
        <v>102.16493638640658</v>
      </c>
      <c r="S59" s="4">
        <f t="shared" si="51"/>
        <v>8.1737370938766301</v>
      </c>
      <c r="T59" s="4">
        <f t="shared" si="51"/>
        <v>5.8787194136455581</v>
      </c>
      <c r="U59" s="4">
        <f t="shared" si="51"/>
        <v>0.31650279761495165</v>
      </c>
      <c r="V59" s="4">
        <f t="shared" si="51"/>
        <v>0.42856279335521863</v>
      </c>
      <c r="W59" s="4">
        <f t="shared" si="51"/>
        <v>0.71447368216609841</v>
      </c>
      <c r="X59" s="4">
        <f t="shared" si="51"/>
        <v>0.40519013293448103</v>
      </c>
      <c r="Y59" s="4">
        <f>Y49/$F$49*100</f>
        <v>0.46391851601597783</v>
      </c>
      <c r="Z59" s="4">
        <f t="shared" si="51"/>
        <v>0.44613672961359907</v>
      </c>
    </row>
    <row r="60" spans="3:26" x14ac:dyDescent="0.35">
      <c r="C60" s="4"/>
      <c r="D60" s="8" t="s">
        <v>49</v>
      </c>
      <c r="E60" s="4">
        <f t="shared" ref="E60:K60" si="52">E50/$F$50*100</f>
        <v>116.78420310296194</v>
      </c>
      <c r="F60" s="4">
        <f t="shared" si="52"/>
        <v>100</v>
      </c>
      <c r="G60" s="4">
        <f t="shared" si="52"/>
        <v>29.365303244005641</v>
      </c>
      <c r="H60" s="4">
        <f t="shared" si="52"/>
        <v>24.710860366713678</v>
      </c>
      <c r="I60" s="4">
        <f t="shared" si="52"/>
        <v>18.956276445698162</v>
      </c>
      <c r="J60" s="4">
        <f t="shared" si="52"/>
        <v>3.9266572637517627</v>
      </c>
      <c r="K60" s="4">
        <f t="shared" si="52"/>
        <v>4.4767277856135408</v>
      </c>
      <c r="L60" s="4">
        <f>L50/$F$50*100</f>
        <v>3.4365303244005636</v>
      </c>
      <c r="M60" s="4">
        <f t="shared" ref="M60:N60" si="53">M50/$F$50*100</f>
        <v>2.5472496473906907</v>
      </c>
      <c r="N60" s="4">
        <f t="shared" si="53"/>
        <v>1.5655853314527501</v>
      </c>
      <c r="O60" s="4"/>
      <c r="P60" s="8" t="s">
        <v>49</v>
      </c>
      <c r="Q60" s="4">
        <f>Q50/$F$50*100</f>
        <v>64.209921706576793</v>
      </c>
      <c r="R60" s="4">
        <f t="shared" ref="R60:Z60" si="54">R50/$F$50*100</f>
        <v>22.646505437480531</v>
      </c>
      <c r="S60" s="4">
        <f t="shared" si="54"/>
        <v>5.9894437212554337</v>
      </c>
      <c r="T60" s="4">
        <f t="shared" si="54"/>
        <v>3.368939194572155</v>
      </c>
      <c r="U60" s="4">
        <f t="shared" si="54"/>
        <v>10.603623828494877</v>
      </c>
      <c r="V60" s="4">
        <f t="shared" si="54"/>
        <v>0.2510419798170605</v>
      </c>
      <c r="W60" s="4">
        <f t="shared" si="54"/>
        <v>0.60201025380325646</v>
      </c>
      <c r="X60" s="4">
        <f t="shared" si="54"/>
        <v>1.9594725397260069</v>
      </c>
      <c r="Y60" s="4">
        <f t="shared" si="54"/>
        <v>0.82467666649483329</v>
      </c>
      <c r="Z60" s="4">
        <f t="shared" si="54"/>
        <v>0.89957403309497264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Survivalexp RAW 30May-..Jun</vt:lpstr>
      <vt:lpstr>Survivalexp results</vt:lpstr>
    </vt:vector>
  </TitlesOfParts>
  <Manager/>
  <Company>Wageningen 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Kampers, Linde</dc:creator>
  <cp:keywords/>
  <dc:description/>
  <cp:lastModifiedBy>Linde Kampers</cp:lastModifiedBy>
  <cp:revision/>
  <dcterms:created xsi:type="dcterms:W3CDTF">2017-06-06T09:08:40Z</dcterms:created>
  <dcterms:modified xsi:type="dcterms:W3CDTF">2020-03-20T15:04:35Z</dcterms:modified>
  <cp:category/>
  <cp:contentStatus/>
</cp:coreProperties>
</file>