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15"/>
  <workbookPr/>
  <mc:AlternateContent xmlns:mc="http://schemas.openxmlformats.org/markup-compatibility/2006">
    <mc:Choice Requires="x15">
      <x15ac:absPath xmlns:x15ac="http://schemas.microsoft.com/office/spreadsheetml/2010/11/ac" url="https://wageningenur4-my.sharepoint.com/personal/linde_kampers_wur_nl/Documents/Articles and Planning Linde Kampers/Anaerobic Respiration/Data/"/>
    </mc:Choice>
  </mc:AlternateContent>
  <xr:revisionPtr revIDLastSave="0" documentId="11_11BA04410AEF9FDAF76A86E4252764D29934FB7E" xr6:coauthVersionLast="45" xr6:coauthVersionMax="45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7" i="1"/>
  <c r="P8" i="1"/>
  <c r="O8" i="1"/>
  <c r="P14" i="1"/>
  <c r="P31" i="1" s="1"/>
  <c r="P13" i="1"/>
  <c r="P30" i="1" s="1"/>
  <c r="P12" i="1"/>
  <c r="P29" i="1" s="1"/>
  <c r="P11" i="1"/>
  <c r="P28" i="1" s="1"/>
  <c r="P10" i="1"/>
  <c r="P27" i="1" s="1"/>
  <c r="P9" i="1"/>
  <c r="P26" i="1" s="1"/>
  <c r="L23" i="1" l="1"/>
  <c r="M23" i="1"/>
  <c r="N23" i="1"/>
  <c r="O23" i="1"/>
  <c r="L22" i="1"/>
  <c r="M22" i="1"/>
  <c r="N22" i="1"/>
  <c r="O22" i="1"/>
  <c r="L21" i="1"/>
  <c r="M21" i="1"/>
  <c r="N21" i="1"/>
  <c r="O21" i="1"/>
  <c r="L20" i="1"/>
  <c r="M20" i="1"/>
  <c r="N20" i="1"/>
  <c r="O20" i="1"/>
  <c r="L19" i="1"/>
  <c r="M19" i="1"/>
  <c r="N19" i="1"/>
  <c r="O19" i="1"/>
  <c r="L18" i="1"/>
  <c r="M18" i="1"/>
  <c r="N18" i="1"/>
  <c r="O18" i="1"/>
  <c r="L17" i="1"/>
  <c r="M17" i="1"/>
  <c r="N17" i="1"/>
  <c r="O17" i="1"/>
  <c r="K23" i="1"/>
  <c r="K22" i="1"/>
  <c r="K21" i="1"/>
  <c r="K20" i="1"/>
  <c r="K19" i="1"/>
  <c r="K18" i="1"/>
  <c r="K17" i="1"/>
  <c r="L14" i="1"/>
  <c r="M14" i="1"/>
  <c r="N14" i="1"/>
  <c r="O14" i="1"/>
  <c r="L13" i="1"/>
  <c r="M13" i="1"/>
  <c r="N13" i="1"/>
  <c r="O13" i="1"/>
  <c r="O12" i="1"/>
  <c r="L12" i="1"/>
  <c r="M12" i="1"/>
  <c r="N12" i="1"/>
  <c r="L11" i="1"/>
  <c r="M11" i="1"/>
  <c r="N11" i="1"/>
  <c r="O11" i="1"/>
  <c r="L10" i="1"/>
  <c r="M10" i="1"/>
  <c r="N10" i="1"/>
  <c r="O10" i="1"/>
  <c r="L9" i="1"/>
  <c r="M9" i="1"/>
  <c r="N9" i="1"/>
  <c r="O9" i="1"/>
  <c r="L8" i="1"/>
  <c r="M8" i="1"/>
  <c r="N8" i="1"/>
  <c r="O31" i="1"/>
  <c r="K14" i="1"/>
  <c r="K13" i="1"/>
  <c r="K12" i="1"/>
  <c r="K11" i="1"/>
  <c r="K10" i="1"/>
  <c r="K9" i="1"/>
  <c r="K8" i="1"/>
  <c r="K26" i="1" l="1"/>
  <c r="K27" i="1"/>
  <c r="K28" i="1"/>
  <c r="K29" i="1"/>
  <c r="K30" i="1"/>
  <c r="K31" i="1"/>
  <c r="N26" i="1"/>
  <c r="M26" i="1"/>
  <c r="L26" i="1"/>
  <c r="N27" i="1"/>
  <c r="M27" i="1"/>
  <c r="L27" i="1"/>
  <c r="N28" i="1"/>
  <c r="M28" i="1"/>
  <c r="L28" i="1"/>
  <c r="N29" i="1"/>
  <c r="M29" i="1"/>
  <c r="L29" i="1"/>
  <c r="N30" i="1"/>
  <c r="M30" i="1"/>
  <c r="L30" i="1"/>
  <c r="N31" i="1"/>
  <c r="M31" i="1"/>
  <c r="L31" i="1"/>
  <c r="O27" i="1"/>
  <c r="O26" i="1"/>
  <c r="O30" i="1"/>
  <c r="O29" i="1"/>
  <c r="O28" i="1"/>
</calcChain>
</file>

<file path=xl/sharedStrings.xml><?xml version="1.0" encoding="utf-8"?>
<sst xmlns="http://schemas.openxmlformats.org/spreadsheetml/2006/main" count="45" uniqueCount="25">
  <si>
    <t>Vitmix test anaerobic growth experiment</t>
  </si>
  <si>
    <t xml:space="preserve">Subject: </t>
  </si>
  <si>
    <t>anaerobic growth experiment vitamin mix test</t>
  </si>
  <si>
    <t xml:space="preserve">DeBont+Gluconic acid+Km </t>
  </si>
  <si>
    <t>Inoculation date</t>
  </si>
  <si>
    <t>Started with OD600 of  0.10: no oxygen present at time of inoculation</t>
  </si>
  <si>
    <t>Inoculation OD600</t>
  </si>
  <si>
    <t>Inoculated</t>
  </si>
  <si>
    <t>blank</t>
  </si>
  <si>
    <t>BW25113 2213F -</t>
  </si>
  <si>
    <t>KT2440 2213F -</t>
  </si>
  <si>
    <t>KT2440 2213F A p+0</t>
  </si>
  <si>
    <t>KT2440 2213F A p+3</t>
  </si>
  <si>
    <t>KT2440 2213F APR p+0</t>
  </si>
  <si>
    <t>KT2440 2213F APR p+3</t>
  </si>
  <si>
    <t>Average</t>
  </si>
  <si>
    <t>Blank</t>
  </si>
  <si>
    <t>stdev</t>
  </si>
  <si>
    <t>Average corrected for blank</t>
  </si>
  <si>
    <t>BW25113 pS2213 -</t>
  </si>
  <si>
    <t>KT2440 pS2213 -</t>
  </si>
  <si>
    <t>KT2440 pS2213 ackA p+0</t>
  </si>
  <si>
    <t>KT2440 pS2213 ackA p+3</t>
  </si>
  <si>
    <t>KT2440 pS2213 ackA-(pyrK-pyrD B)-(nrdD-nrdG) p+0</t>
  </si>
  <si>
    <t>KT2440 2213F ackA-(pyrK-pyrD B)-(nrdD-nrdG) p+3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</si>
</sst>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5" fontId="0" fillId="0" borderId="0" xfId="0" applyNumberFormat="1"/>
    <xf numFmtId="0" fontId="1" fillId="0" borderId="0" xfId="0" applyFont="1"/>
    <xf numFmtId="0" fontId="0" fillId="0" borderId="0" xfId="0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Sheet1!$J$26</c:f>
              <c:strCache>
                <c:ptCount val="1"/>
                <c:pt idx="0">
                  <c:v>BW25113 pS2213 -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Sheet1!$K$18:$P$18</c:f>
                <c:numCache>
                  <c:formatCode>General</c:formatCode>
                  <c:ptCount val="6"/>
                  <c:pt idx="0">
                    <c:v>2.0816659994661348E-3</c:v>
                  </c:pt>
                  <c:pt idx="1">
                    <c:v>4.0000000000000223E-2</c:v>
                  </c:pt>
                  <c:pt idx="2">
                    <c:v>6.5064070986477054E-2</c:v>
                  </c:pt>
                  <c:pt idx="3">
                    <c:v>4.932882862316243E-2</c:v>
                  </c:pt>
                  <c:pt idx="4">
                    <c:v>5.5677643628300272E-2</c:v>
                  </c:pt>
                  <c:pt idx="5">
                    <c:v>2.6457513110645901E-2</c:v>
                  </c:pt>
                </c:numCache>
              </c:numRef>
            </c:plus>
            <c:minus>
              <c:numRef>
                <c:f>Sheet1!$K$18:$P$18</c:f>
                <c:numCache>
                  <c:formatCode>General</c:formatCode>
                  <c:ptCount val="6"/>
                  <c:pt idx="0">
                    <c:v>2.0816659994661348E-3</c:v>
                  </c:pt>
                  <c:pt idx="1">
                    <c:v>4.0000000000000223E-2</c:v>
                  </c:pt>
                  <c:pt idx="2">
                    <c:v>6.5064070986477054E-2</c:v>
                  </c:pt>
                  <c:pt idx="3">
                    <c:v>4.932882862316243E-2</c:v>
                  </c:pt>
                  <c:pt idx="4">
                    <c:v>5.5677643628300272E-2</c:v>
                  </c:pt>
                  <c:pt idx="5">
                    <c:v>2.6457513110645901E-2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xVal>
            <c:numRef>
              <c:f>Sheet1!$K$7:$P$7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30</c:v>
                </c:pt>
              </c:numCache>
            </c:numRef>
          </c:xVal>
          <c:yVal>
            <c:numRef>
              <c:f>Sheet1!$K$26:$P$26</c:f>
              <c:numCache>
                <c:formatCode>General</c:formatCode>
                <c:ptCount val="6"/>
                <c:pt idx="0">
                  <c:v>0.10433333333333333</c:v>
                </c:pt>
                <c:pt idx="1">
                  <c:v>0.22999999999999998</c:v>
                </c:pt>
                <c:pt idx="2">
                  <c:v>0.18833333333333335</c:v>
                </c:pt>
                <c:pt idx="3">
                  <c:v>0.18333333333333335</c:v>
                </c:pt>
                <c:pt idx="4">
                  <c:v>0.22</c:v>
                </c:pt>
                <c:pt idx="5">
                  <c:v>0.36999999999999994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C-42F8-912E-DC9C2D1A093E}"/>
            </c:ext>
          </c:extLst>
        </c:ser>
        <c:ser>
          <c:idx val="1"/>
          <c:order val="1"/>
          <c:tx>
            <c:strRef>
              <c:f>Sheet1!$J$27</c:f>
              <c:strCache>
                <c:ptCount val="1"/>
                <c:pt idx="0">
                  <c:v>KT2440 pS2213 -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Sheet1!$K$19:$P$19</c:f>
                <c:numCache>
                  <c:formatCode>General</c:formatCode>
                  <c:ptCount val="6"/>
                  <c:pt idx="0">
                    <c:v>1.7320508075688709E-3</c:v>
                  </c:pt>
                  <c:pt idx="1">
                    <c:v>0.10583005244258363</c:v>
                  </c:pt>
                  <c:pt idx="2">
                    <c:v>3.7859388972001848E-2</c:v>
                  </c:pt>
                  <c:pt idx="3">
                    <c:v>0.11590225767142476</c:v>
                  </c:pt>
                  <c:pt idx="4">
                    <c:v>0.13</c:v>
                  </c:pt>
                  <c:pt idx="5">
                    <c:v>1.1547005383792509E-2</c:v>
                  </c:pt>
                </c:numCache>
              </c:numRef>
            </c:plus>
            <c:minus>
              <c:numRef>
                <c:f>Sheet1!$K$19:$P$19</c:f>
                <c:numCache>
                  <c:formatCode>General</c:formatCode>
                  <c:ptCount val="6"/>
                  <c:pt idx="0">
                    <c:v>1.7320508075688709E-3</c:v>
                  </c:pt>
                  <c:pt idx="1">
                    <c:v>0.10583005244258363</c:v>
                  </c:pt>
                  <c:pt idx="2">
                    <c:v>3.7859388972001848E-2</c:v>
                  </c:pt>
                  <c:pt idx="3">
                    <c:v>0.11590225767142476</c:v>
                  </c:pt>
                  <c:pt idx="4">
                    <c:v>0.13</c:v>
                  </c:pt>
                  <c:pt idx="5">
                    <c:v>1.1547005383792509E-2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6"/>
                </a:solidFill>
                <a:round/>
              </a:ln>
              <a:effectLst/>
            </c:spPr>
          </c:errBars>
          <c:xVal>
            <c:numRef>
              <c:f>Sheet1!$K$7:$P$7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30</c:v>
                </c:pt>
              </c:numCache>
            </c:numRef>
          </c:xVal>
          <c:yVal>
            <c:numRef>
              <c:f>Sheet1!$K$27:$P$27</c:f>
              <c:numCache>
                <c:formatCode>General</c:formatCode>
                <c:ptCount val="6"/>
                <c:pt idx="0">
                  <c:v>0.10099999999999999</c:v>
                </c:pt>
                <c:pt idx="1">
                  <c:v>0.15</c:v>
                </c:pt>
                <c:pt idx="2">
                  <c:v>0.11833333333333333</c:v>
                </c:pt>
                <c:pt idx="3">
                  <c:v>0.20666666666666667</c:v>
                </c:pt>
                <c:pt idx="4">
                  <c:v>0.13</c:v>
                </c:pt>
                <c:pt idx="5">
                  <c:v>0.12666666666666671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C-42F8-912E-DC9C2D1A093E}"/>
            </c:ext>
          </c:extLst>
        </c:ser>
        <c:ser>
          <c:idx val="2"/>
          <c:order val="2"/>
          <c:tx>
            <c:strRef>
              <c:f>Sheet1!$J$28</c:f>
              <c:strCache>
                <c:ptCount val="1"/>
                <c:pt idx="0">
                  <c:v>KT2440 pS2213 ackA p+0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Sheet1!$K$20:$P$20</c:f>
                <c:numCache>
                  <c:formatCode>General</c:formatCode>
                  <c:ptCount val="6"/>
                  <c:pt idx="0">
                    <c:v>3.4641016151377583E-3</c:v>
                  </c:pt>
                  <c:pt idx="1">
                    <c:v>4.932882862316243E-2</c:v>
                  </c:pt>
                  <c:pt idx="2">
                    <c:v>3.7859388972001799E-2</c:v>
                  </c:pt>
                  <c:pt idx="3">
                    <c:v>0.26727015047201463</c:v>
                  </c:pt>
                  <c:pt idx="4">
                    <c:v>0.12096831541082703</c:v>
                  </c:pt>
                  <c:pt idx="5">
                    <c:v>5.5677643628300209E-2</c:v>
                  </c:pt>
                </c:numCache>
              </c:numRef>
            </c:plus>
            <c:minus>
              <c:numRef>
                <c:f>Sheet1!$K$20:$P$20</c:f>
                <c:numCache>
                  <c:formatCode>General</c:formatCode>
                  <c:ptCount val="6"/>
                  <c:pt idx="0">
                    <c:v>3.4641016151377583E-3</c:v>
                  </c:pt>
                  <c:pt idx="1">
                    <c:v>4.932882862316243E-2</c:v>
                  </c:pt>
                  <c:pt idx="2">
                    <c:v>3.7859388972001799E-2</c:v>
                  </c:pt>
                  <c:pt idx="3">
                    <c:v>0.26727015047201463</c:v>
                  </c:pt>
                  <c:pt idx="4">
                    <c:v>0.12096831541082703</c:v>
                  </c:pt>
                  <c:pt idx="5">
                    <c:v>5.5677643628300209E-2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xVal>
            <c:numRef>
              <c:f>Sheet1!$K$7:$P$7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30</c:v>
                </c:pt>
              </c:numCache>
            </c:numRef>
          </c:xVal>
          <c:yVal>
            <c:numRef>
              <c:f>Sheet1!$K$28:$P$28</c:f>
              <c:numCache>
                <c:formatCode>General</c:formatCode>
                <c:ptCount val="6"/>
                <c:pt idx="0">
                  <c:v>0.104</c:v>
                </c:pt>
                <c:pt idx="1">
                  <c:v>0.21333333333333335</c:v>
                </c:pt>
                <c:pt idx="2">
                  <c:v>0.10166666666666667</c:v>
                </c:pt>
                <c:pt idx="3">
                  <c:v>0.31333333333333335</c:v>
                </c:pt>
                <c:pt idx="4">
                  <c:v>0.12333333333333334</c:v>
                </c:pt>
                <c:pt idx="5">
                  <c:v>0.15000000000000002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C-42F8-912E-DC9C2D1A093E}"/>
            </c:ext>
          </c:extLst>
        </c:ser>
        <c:ser>
          <c:idx val="3"/>
          <c:order val="3"/>
          <c:tx>
            <c:strRef>
              <c:f>Sheet1!$J$29</c:f>
              <c:strCache>
                <c:ptCount val="1"/>
                <c:pt idx="0">
                  <c:v>KT2440 pS2213 ackA p+3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Sheet1!$K$21:$P$21</c:f>
                <c:numCache>
                  <c:formatCode>General</c:formatCode>
                  <c:ptCount val="6"/>
                  <c:pt idx="0">
                    <c:v>3.0000000000000027E-3</c:v>
                  </c:pt>
                  <c:pt idx="1">
                    <c:v>2.3094010767585018E-2</c:v>
                  </c:pt>
                  <c:pt idx="2">
                    <c:v>4.5092497528228845E-2</c:v>
                  </c:pt>
                  <c:pt idx="3">
                    <c:v>3.0550504633038898E-2</c:v>
                  </c:pt>
                  <c:pt idx="4">
                    <c:v>0.10785793124908959</c:v>
                  </c:pt>
                  <c:pt idx="5">
                    <c:v>2.5166114784235825E-2</c:v>
                  </c:pt>
                </c:numCache>
              </c:numRef>
            </c:plus>
            <c:minus>
              <c:numRef>
                <c:f>Sheet1!$K$21:$P$21</c:f>
                <c:numCache>
                  <c:formatCode>General</c:formatCode>
                  <c:ptCount val="6"/>
                  <c:pt idx="0">
                    <c:v>3.0000000000000027E-3</c:v>
                  </c:pt>
                  <c:pt idx="1">
                    <c:v>2.3094010767585018E-2</c:v>
                  </c:pt>
                  <c:pt idx="2">
                    <c:v>4.5092497528228845E-2</c:v>
                  </c:pt>
                  <c:pt idx="3">
                    <c:v>3.0550504633038898E-2</c:v>
                  </c:pt>
                  <c:pt idx="4">
                    <c:v>0.10785793124908959</c:v>
                  </c:pt>
                  <c:pt idx="5">
                    <c:v>2.5166114784235825E-2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</c:errBars>
          <c:xVal>
            <c:numRef>
              <c:f>Sheet1!$K$7:$P$7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30</c:v>
                </c:pt>
              </c:numCache>
            </c:numRef>
          </c:xVal>
          <c:yVal>
            <c:numRef>
              <c:f>Sheet1!$K$29:$P$29</c:f>
              <c:numCache>
                <c:formatCode>General</c:formatCode>
                <c:ptCount val="6"/>
                <c:pt idx="0">
                  <c:v>0.111</c:v>
                </c:pt>
                <c:pt idx="1">
                  <c:v>0.27333333333333337</c:v>
                </c:pt>
                <c:pt idx="2">
                  <c:v>0.17166666666666666</c:v>
                </c:pt>
                <c:pt idx="3">
                  <c:v>0.11333333333333334</c:v>
                </c:pt>
                <c:pt idx="4">
                  <c:v>0.10666666666666667</c:v>
                </c:pt>
                <c:pt idx="5">
                  <c:v>0.10666666666666667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C-42F8-912E-DC9C2D1A093E}"/>
            </c:ext>
          </c:extLst>
        </c:ser>
        <c:ser>
          <c:idx val="4"/>
          <c:order val="4"/>
          <c:tx>
            <c:strRef>
              <c:f>Sheet1!$J$30</c:f>
              <c:strCache>
                <c:ptCount val="1"/>
                <c:pt idx="0">
                  <c:v>KT2440 pS2213 ackA-(pyrK-pyrD B)-(nrdD-nrdG) p+0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Sheet1!$K$22:$P$22</c:f>
                <c:numCache>
                  <c:formatCode>General</c:formatCode>
                  <c:ptCount val="6"/>
                  <c:pt idx="0">
                    <c:v>1.7320508075688791E-3</c:v>
                  </c:pt>
                  <c:pt idx="1">
                    <c:v>1.5275252316519468E-2</c:v>
                  </c:pt>
                  <c:pt idx="2">
                    <c:v>2.8867513459481259E-2</c:v>
                  </c:pt>
                  <c:pt idx="3">
                    <c:v>0.14177446878757824</c:v>
                  </c:pt>
                  <c:pt idx="4">
                    <c:v>3.7859388972001799E-2</c:v>
                  </c:pt>
                  <c:pt idx="5">
                    <c:v>1.9999999999999764E-2</c:v>
                  </c:pt>
                </c:numCache>
              </c:numRef>
            </c:plus>
            <c:minus>
              <c:numRef>
                <c:f>Sheet1!$K$22:$P$22</c:f>
                <c:numCache>
                  <c:formatCode>General</c:formatCode>
                  <c:ptCount val="6"/>
                  <c:pt idx="0">
                    <c:v>1.7320508075688791E-3</c:v>
                  </c:pt>
                  <c:pt idx="1">
                    <c:v>1.5275252316519468E-2</c:v>
                  </c:pt>
                  <c:pt idx="2">
                    <c:v>2.8867513459481259E-2</c:v>
                  </c:pt>
                  <c:pt idx="3">
                    <c:v>0.14177446878757824</c:v>
                  </c:pt>
                  <c:pt idx="4">
                    <c:v>3.7859388972001799E-2</c:v>
                  </c:pt>
                  <c:pt idx="5">
                    <c:v>1.9999999999999764E-2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7030A0"/>
                </a:solidFill>
                <a:round/>
              </a:ln>
              <a:effectLst/>
            </c:spPr>
          </c:errBars>
          <c:xVal>
            <c:numRef>
              <c:f>Sheet1!$K$7:$P$7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30</c:v>
                </c:pt>
              </c:numCache>
            </c:numRef>
          </c:xVal>
          <c:yVal>
            <c:numRef>
              <c:f>Sheet1!$K$30:$P$30</c:f>
              <c:numCache>
                <c:formatCode>General</c:formatCode>
                <c:ptCount val="6"/>
                <c:pt idx="0">
                  <c:v>0.104</c:v>
                </c:pt>
                <c:pt idx="1">
                  <c:v>0.22666666666666666</c:v>
                </c:pt>
                <c:pt idx="2">
                  <c:v>0.14833333333333334</c:v>
                </c:pt>
                <c:pt idx="3">
                  <c:v>0.25</c:v>
                </c:pt>
                <c:pt idx="4">
                  <c:v>7.6666666666666675E-2</c:v>
                </c:pt>
                <c:pt idx="5">
                  <c:v>0.13000000000000003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0C-42F8-912E-DC9C2D1A093E}"/>
            </c:ext>
          </c:extLst>
        </c:ser>
        <c:ser>
          <c:idx val="5"/>
          <c:order val="5"/>
          <c:tx>
            <c:strRef>
              <c:f>Sheet1!$J$31</c:f>
              <c:strCache>
                <c:ptCount val="1"/>
                <c:pt idx="0">
                  <c:v>KT2440 2213F ackA-(pyrK-pyrD B)-(nrdD-nrdG) p+3</c:v>
                </c:pt>
              </c:strCache>
            </c:strRef>
          </c:tx>
          <c:spPr>
            <a:ln w="1905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Sheet1!$K$23:$P$23</c:f>
                <c:numCache>
                  <c:formatCode>General</c:formatCode>
                  <c:ptCount val="6"/>
                  <c:pt idx="0">
                    <c:v>4.5825756949558439E-3</c:v>
                  </c:pt>
                  <c:pt idx="1">
                    <c:v>3.4641016151377643E-2</c:v>
                  </c:pt>
                  <c:pt idx="2">
                    <c:v>1.5275252316519468E-2</c:v>
                  </c:pt>
                  <c:pt idx="3">
                    <c:v>4.3588989435406726E-2</c:v>
                  </c:pt>
                  <c:pt idx="4">
                    <c:v>1.154700538379248E-2</c:v>
                  </c:pt>
                  <c:pt idx="5">
                    <c:v>2.5166114784235825E-2</c:v>
                  </c:pt>
                </c:numCache>
              </c:numRef>
            </c:plus>
            <c:minus>
              <c:numRef>
                <c:f>Sheet1!$K$23:$P$23</c:f>
                <c:numCache>
                  <c:formatCode>General</c:formatCode>
                  <c:ptCount val="6"/>
                  <c:pt idx="0">
                    <c:v>4.5825756949558439E-3</c:v>
                  </c:pt>
                  <c:pt idx="1">
                    <c:v>3.4641016151377643E-2</c:v>
                  </c:pt>
                  <c:pt idx="2">
                    <c:v>1.5275252316519468E-2</c:v>
                  </c:pt>
                  <c:pt idx="3">
                    <c:v>4.3588989435406726E-2</c:v>
                  </c:pt>
                  <c:pt idx="4">
                    <c:v>1.154700538379248E-2</c:v>
                  </c:pt>
                  <c:pt idx="5">
                    <c:v>2.5166114784235825E-2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7030A0"/>
                </a:solidFill>
                <a:round/>
              </a:ln>
              <a:effectLst/>
            </c:spPr>
          </c:errBars>
          <c:xVal>
            <c:numRef>
              <c:f>Sheet1!$K$7:$P$7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30</c:v>
                </c:pt>
              </c:numCache>
            </c:numRef>
          </c:xVal>
          <c:yVal>
            <c:numRef>
              <c:f>Sheet1!$K$31:$P$31</c:f>
              <c:numCache>
                <c:formatCode>General</c:formatCode>
                <c:ptCount val="6"/>
                <c:pt idx="0">
                  <c:v>0.109</c:v>
                </c:pt>
                <c:pt idx="1">
                  <c:v>0.25</c:v>
                </c:pt>
                <c:pt idx="2">
                  <c:v>0.14833333333333334</c:v>
                </c:pt>
                <c:pt idx="3">
                  <c:v>0.25</c:v>
                </c:pt>
                <c:pt idx="4">
                  <c:v>5.3333333333333344E-2</c:v>
                </c:pt>
                <c:pt idx="5">
                  <c:v>0.10333333333333333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0C-42F8-912E-DC9C2D1A0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208272"/>
        <c:axId val="346209584"/>
      </c:scatterChart>
      <c:valAx>
        <c:axId val="34620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</a:t>
                </a:r>
                <a:r>
                  <a:rPr lang="en-GB" baseline="0"/>
                  <a:t>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09584"/>
        <c:crosses val="autoZero"/>
        <c:crossBetween val="midCat"/>
      </c:valAx>
      <c:valAx>
        <c:axId val="34620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Cell density (OD</a:t>
                </a:r>
                <a:r>
                  <a:rPr lang="en-GB" sz="600" baseline="0"/>
                  <a:t>600</a:t>
                </a:r>
                <a:r>
                  <a:rPr lang="en-GB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08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11</xdr:row>
      <xdr:rowOff>9525</xdr:rowOff>
    </xdr:from>
    <xdr:to>
      <xdr:col>25</xdr:col>
      <xdr:colOff>180975</xdr:colOff>
      <xdr:row>25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topLeftCell="D4" workbookViewId="0">
      <selection activeCell="S30" sqref="S30"/>
    </sheetView>
  </sheetViews>
  <sheetFormatPr defaultRowHeight="15"/>
  <cols>
    <col min="3" max="3" width="9.7109375" bestFit="1" customWidth="1"/>
  </cols>
  <sheetData>
    <row r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3" t="s">
        <v>1</v>
      </c>
      <c r="B2" s="3"/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3" t="s">
        <v>4</v>
      </c>
      <c r="B4" s="3"/>
      <c r="C4" s="1">
        <v>43080</v>
      </c>
      <c r="D4" s="3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 t="s">
        <v>6</v>
      </c>
      <c r="B5" s="3"/>
      <c r="C5" s="3">
        <v>0.1</v>
      </c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 t="s">
        <v>7</v>
      </c>
      <c r="B6" s="3"/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/>
      <c r="K6" s="3"/>
      <c r="L6" s="3"/>
      <c r="M6" s="3"/>
      <c r="N6" s="3"/>
      <c r="O6" s="3"/>
      <c r="P6" s="3"/>
    </row>
    <row r="7" spans="1:16">
      <c r="A7" s="3"/>
      <c r="B7" s="3"/>
      <c r="C7" s="3">
        <v>0</v>
      </c>
      <c r="D7" s="3">
        <v>1</v>
      </c>
      <c r="E7" s="3">
        <v>4</v>
      </c>
      <c r="F7" s="3">
        <v>8</v>
      </c>
      <c r="G7" s="3">
        <v>11</v>
      </c>
      <c r="H7" s="3">
        <v>30</v>
      </c>
      <c r="I7" s="3"/>
      <c r="J7" s="3" t="s">
        <v>15</v>
      </c>
      <c r="K7" s="3">
        <v>0</v>
      </c>
      <c r="L7" s="3">
        <v>1</v>
      </c>
      <c r="M7" s="3">
        <v>4</v>
      </c>
      <c r="N7" s="3">
        <v>8</v>
      </c>
      <c r="O7" s="3">
        <v>11</v>
      </c>
      <c r="P7" s="3">
        <v>30</v>
      </c>
    </row>
    <row r="8" spans="1:16">
      <c r="A8" s="4" t="s">
        <v>16</v>
      </c>
      <c r="B8" s="3">
        <v>1</v>
      </c>
      <c r="C8" s="3">
        <v>0</v>
      </c>
      <c r="D8" s="3">
        <v>0</v>
      </c>
      <c r="E8" s="3">
        <v>0.01</v>
      </c>
      <c r="F8" s="3">
        <v>0</v>
      </c>
      <c r="G8" s="3">
        <v>0</v>
      </c>
      <c r="H8" s="3">
        <v>0.04</v>
      </c>
      <c r="I8" s="3"/>
      <c r="J8" s="3" t="s">
        <v>16</v>
      </c>
      <c r="K8" s="3">
        <f>AVERAGE(C8:C9)</f>
        <v>0</v>
      </c>
      <c r="L8" s="3">
        <f t="shared" ref="L8:N8" si="0">AVERAGE(D8:D9)</f>
        <v>0</v>
      </c>
      <c r="M8" s="3">
        <f t="shared" si="0"/>
        <v>5.0000000000000001E-3</v>
      </c>
      <c r="N8" s="3">
        <f t="shared" si="0"/>
        <v>0</v>
      </c>
      <c r="O8" s="3">
        <f>AVERAGE(G8:G9)</f>
        <v>0.02</v>
      </c>
      <c r="P8" s="3">
        <f>AVERAGE(H8:H9)</f>
        <v>3.5000000000000003E-2</v>
      </c>
    </row>
    <row r="9" spans="1:16">
      <c r="A9" s="4"/>
      <c r="B9" s="3">
        <v>2</v>
      </c>
      <c r="C9" s="3">
        <v>0</v>
      </c>
      <c r="D9" s="3">
        <v>0</v>
      </c>
      <c r="E9" s="3">
        <v>0</v>
      </c>
      <c r="F9" s="3">
        <v>0</v>
      </c>
      <c r="G9" s="3">
        <v>0.04</v>
      </c>
      <c r="H9" s="3">
        <v>0.03</v>
      </c>
      <c r="I9" s="3"/>
      <c r="J9" s="3" t="s">
        <v>9</v>
      </c>
      <c r="K9" s="3">
        <f>AVERAGE(C10:C12)</f>
        <v>0.10433333333333333</v>
      </c>
      <c r="L9" s="3">
        <f t="shared" ref="L9:P9" si="1">AVERAGE(D10:D12)</f>
        <v>0.22999999999999998</v>
      </c>
      <c r="M9" s="3">
        <f t="shared" si="1"/>
        <v>0.19333333333333336</v>
      </c>
      <c r="N9" s="3">
        <f t="shared" si="1"/>
        <v>0.18333333333333335</v>
      </c>
      <c r="O9" s="3">
        <f t="shared" si="1"/>
        <v>0.24</v>
      </c>
      <c r="P9" s="3">
        <f t="shared" si="1"/>
        <v>0.38999999999999996</v>
      </c>
    </row>
    <row r="10" spans="1:16">
      <c r="A10" s="4" t="s">
        <v>9</v>
      </c>
      <c r="B10" s="3">
        <v>1</v>
      </c>
      <c r="C10" s="3">
        <v>0.106</v>
      </c>
      <c r="D10" s="3">
        <v>0.27</v>
      </c>
      <c r="E10" s="3">
        <v>0.13</v>
      </c>
      <c r="F10" s="3">
        <v>0.15</v>
      </c>
      <c r="G10" s="3">
        <v>0.23</v>
      </c>
      <c r="H10" s="3">
        <v>0.38</v>
      </c>
      <c r="I10" s="3"/>
      <c r="J10" s="3" t="s">
        <v>10</v>
      </c>
      <c r="K10" s="3">
        <f>AVERAGE(C13:C15)</f>
        <v>0.10099999999999999</v>
      </c>
      <c r="L10" s="3">
        <f t="shared" ref="L10:P10" si="2">AVERAGE(D13:D15)</f>
        <v>0.15</v>
      </c>
      <c r="M10" s="3">
        <f t="shared" si="2"/>
        <v>0.12333333333333334</v>
      </c>
      <c r="N10" s="3">
        <f t="shared" si="2"/>
        <v>0.20666666666666667</v>
      </c>
      <c r="O10" s="3">
        <f t="shared" si="2"/>
        <v>0.15</v>
      </c>
      <c r="P10" s="3">
        <f t="shared" si="2"/>
        <v>0.1466666666666667</v>
      </c>
    </row>
    <row r="11" spans="1:16">
      <c r="A11" s="4"/>
      <c r="B11" s="3">
        <v>2</v>
      </c>
      <c r="C11" s="3">
        <v>0.105</v>
      </c>
      <c r="D11" s="3">
        <v>0.23</v>
      </c>
      <c r="E11" s="3">
        <v>0.26</v>
      </c>
      <c r="F11" s="3">
        <v>0.24</v>
      </c>
      <c r="G11" s="3">
        <v>0.3</v>
      </c>
      <c r="H11" s="3">
        <v>0.37</v>
      </c>
      <c r="I11" s="3"/>
      <c r="J11" s="3" t="s">
        <v>11</v>
      </c>
      <c r="K11" s="3">
        <f>AVERAGE(C16:C18)</f>
        <v>0.104</v>
      </c>
      <c r="L11" s="3">
        <f t="shared" ref="L11:P11" si="3">AVERAGE(D16:D18)</f>
        <v>0.21333333333333335</v>
      </c>
      <c r="M11" s="3">
        <f t="shared" si="3"/>
        <v>0.10666666666666667</v>
      </c>
      <c r="N11" s="3">
        <f t="shared" si="3"/>
        <v>0.31333333333333335</v>
      </c>
      <c r="O11" s="3">
        <f t="shared" si="3"/>
        <v>0.14333333333333334</v>
      </c>
      <c r="P11" s="3">
        <f t="shared" si="3"/>
        <v>0.17</v>
      </c>
    </row>
    <row r="12" spans="1:16">
      <c r="A12" s="4"/>
      <c r="B12" s="3">
        <v>3</v>
      </c>
      <c r="C12" s="3">
        <v>0.10199999999999999</v>
      </c>
      <c r="D12" s="3">
        <v>0.19</v>
      </c>
      <c r="E12" s="3">
        <v>0.19</v>
      </c>
      <c r="F12" s="3">
        <v>0.16</v>
      </c>
      <c r="G12" s="3">
        <v>0.19</v>
      </c>
      <c r="H12" s="3">
        <v>0.42</v>
      </c>
      <c r="I12" s="3"/>
      <c r="J12" s="3" t="s">
        <v>12</v>
      </c>
      <c r="K12" s="3">
        <f>AVERAGE(C19:C21)</f>
        <v>0.111</v>
      </c>
      <c r="L12" s="3">
        <f t="shared" ref="L12:N12" si="4">AVERAGE(D19:D21)</f>
        <v>0.27333333333333337</v>
      </c>
      <c r="M12" s="3">
        <f t="shared" si="4"/>
        <v>0.17666666666666667</v>
      </c>
      <c r="N12" s="3">
        <f t="shared" si="4"/>
        <v>0.11333333333333334</v>
      </c>
      <c r="O12" s="3">
        <f>AVERAGE(G19:G21)</f>
        <v>0.12666666666666668</v>
      </c>
      <c r="P12" s="3">
        <f>AVERAGE(H19:H21)</f>
        <v>0.12666666666666668</v>
      </c>
    </row>
    <row r="13" spans="1:16">
      <c r="A13" s="4" t="s">
        <v>10</v>
      </c>
      <c r="B13" s="3">
        <v>1</v>
      </c>
      <c r="C13" s="3">
        <v>0.10199999999999999</v>
      </c>
      <c r="D13" s="3">
        <v>0.23</v>
      </c>
      <c r="E13" s="3">
        <v>0.15</v>
      </c>
      <c r="F13" s="3">
        <v>0.13</v>
      </c>
      <c r="G13" s="3">
        <v>7.0000000000000007E-2</v>
      </c>
      <c r="H13" s="3">
        <v>0.14000000000000001</v>
      </c>
      <c r="I13" s="3"/>
      <c r="J13" s="3" t="s">
        <v>13</v>
      </c>
      <c r="K13" s="3">
        <f>AVERAGE(C22:C24)</f>
        <v>0.104</v>
      </c>
      <c r="L13" s="3">
        <f t="shared" ref="L13:P13" si="5">AVERAGE(D22:D24)</f>
        <v>0.22666666666666666</v>
      </c>
      <c r="M13" s="3">
        <f t="shared" si="5"/>
        <v>0.15333333333333335</v>
      </c>
      <c r="N13" s="3">
        <f t="shared" si="5"/>
        <v>0.25</v>
      </c>
      <c r="O13" s="3">
        <f t="shared" si="5"/>
        <v>9.6666666666666679E-2</v>
      </c>
      <c r="P13" s="3">
        <f t="shared" si="5"/>
        <v>0.15000000000000002</v>
      </c>
    </row>
    <row r="14" spans="1:16">
      <c r="A14" s="4"/>
      <c r="B14" s="3">
        <v>2</v>
      </c>
      <c r="C14" s="3">
        <v>9.9000000000000005E-2</v>
      </c>
      <c r="D14" s="3">
        <v>0.03</v>
      </c>
      <c r="E14" s="3">
        <v>0.08</v>
      </c>
      <c r="F14" s="3">
        <v>0.34</v>
      </c>
      <c r="G14" s="3">
        <v>0.3</v>
      </c>
      <c r="H14" s="3">
        <v>0.16</v>
      </c>
      <c r="I14" s="3"/>
      <c r="J14" s="3" t="s">
        <v>14</v>
      </c>
      <c r="K14" s="3">
        <f>AVERAGE(C25:C27)</f>
        <v>0.109</v>
      </c>
      <c r="L14" s="3">
        <f t="shared" ref="L14:P14" si="6">AVERAGE(D25:D27)</f>
        <v>0.25</v>
      </c>
      <c r="M14" s="3">
        <f t="shared" si="6"/>
        <v>0.15333333333333335</v>
      </c>
      <c r="N14" s="3">
        <f t="shared" si="6"/>
        <v>0.25</v>
      </c>
      <c r="O14" s="3">
        <f t="shared" si="6"/>
        <v>7.3333333333333348E-2</v>
      </c>
      <c r="P14" s="3">
        <f t="shared" si="6"/>
        <v>0.12333333333333334</v>
      </c>
    </row>
    <row r="15" spans="1:16">
      <c r="A15" s="4"/>
      <c r="B15" s="3">
        <v>3</v>
      </c>
      <c r="C15" s="3">
        <v>0.10199999999999999</v>
      </c>
      <c r="D15" s="3">
        <v>0.19</v>
      </c>
      <c r="E15" s="3">
        <v>0.14000000000000001</v>
      </c>
      <c r="F15" s="3">
        <v>0.15</v>
      </c>
      <c r="G15" s="3">
        <v>0.08</v>
      </c>
      <c r="H15" s="3">
        <v>0.14000000000000001</v>
      </c>
      <c r="I15" s="3"/>
      <c r="J15" s="3"/>
      <c r="K15" s="3"/>
      <c r="L15" s="3"/>
      <c r="M15" s="3"/>
      <c r="N15" s="3"/>
      <c r="O15" s="3"/>
      <c r="P15" s="3"/>
    </row>
    <row r="16" spans="1:16">
      <c r="A16" s="4" t="s">
        <v>11</v>
      </c>
      <c r="B16" s="3">
        <v>1</v>
      </c>
      <c r="C16" s="3">
        <v>0.10199999999999999</v>
      </c>
      <c r="D16" s="3">
        <v>0.18</v>
      </c>
      <c r="E16" s="3">
        <v>0.15</v>
      </c>
      <c r="F16" s="3">
        <v>0.19</v>
      </c>
      <c r="G16" s="3">
        <v>0.28000000000000003</v>
      </c>
      <c r="H16" s="3">
        <v>0.23</v>
      </c>
      <c r="I16" s="3"/>
      <c r="J16" s="3" t="s">
        <v>17</v>
      </c>
      <c r="K16" s="3">
        <v>0</v>
      </c>
      <c r="L16" s="3">
        <v>1</v>
      </c>
      <c r="M16" s="3">
        <v>4</v>
      </c>
      <c r="N16" s="3">
        <v>8</v>
      </c>
      <c r="O16" s="3">
        <v>11</v>
      </c>
      <c r="P16" s="3">
        <v>30</v>
      </c>
    </row>
    <row r="17" spans="1:16">
      <c r="A17" s="4"/>
      <c r="B17" s="3">
        <v>2</v>
      </c>
      <c r="C17" s="3">
        <v>0.108</v>
      </c>
      <c r="D17" s="3">
        <v>0.27</v>
      </c>
      <c r="E17" s="3">
        <v>0.09</v>
      </c>
      <c r="F17" s="3">
        <v>0.62</v>
      </c>
      <c r="G17" s="3">
        <v>0.05</v>
      </c>
      <c r="H17" s="3">
        <v>0.12</v>
      </c>
      <c r="I17" s="3"/>
      <c r="J17" s="3" t="s">
        <v>16</v>
      </c>
      <c r="K17" s="3">
        <f>STDEV(C8:C9)</f>
        <v>0</v>
      </c>
      <c r="L17" s="3">
        <f t="shared" ref="L17:P17" si="7">STDEV(D8:D9)</f>
        <v>0</v>
      </c>
      <c r="M17" s="3">
        <f t="shared" si="7"/>
        <v>7.0710678118654753E-3</v>
      </c>
      <c r="N17" s="3">
        <f t="shared" si="7"/>
        <v>0</v>
      </c>
      <c r="O17" s="3">
        <f t="shared" si="7"/>
        <v>2.8284271247461901E-2</v>
      </c>
      <c r="P17" s="3">
        <f t="shared" si="7"/>
        <v>7.0710678118654537E-3</v>
      </c>
    </row>
    <row r="18" spans="1:16">
      <c r="A18" s="4"/>
      <c r="B18" s="3">
        <v>3</v>
      </c>
      <c r="C18" s="3">
        <v>0.10199999999999999</v>
      </c>
      <c r="D18" s="3">
        <v>0.19</v>
      </c>
      <c r="E18" s="3">
        <v>0.08</v>
      </c>
      <c r="F18" s="3">
        <v>0.13</v>
      </c>
      <c r="G18" s="3">
        <v>0.1</v>
      </c>
      <c r="H18" s="3">
        <v>0.16</v>
      </c>
      <c r="I18" s="3"/>
      <c r="J18" s="3" t="s">
        <v>9</v>
      </c>
      <c r="K18" s="3">
        <f>STDEV(C10:C12)</f>
        <v>2.0816659994661348E-3</v>
      </c>
      <c r="L18" s="3">
        <f t="shared" ref="L18:P18" si="8">STDEV(D10:D12)</f>
        <v>4.0000000000000223E-2</v>
      </c>
      <c r="M18" s="3">
        <f t="shared" si="8"/>
        <v>6.5064070986477054E-2</v>
      </c>
      <c r="N18" s="3">
        <f t="shared" si="8"/>
        <v>4.932882862316243E-2</v>
      </c>
      <c r="O18" s="3">
        <f t="shared" si="8"/>
        <v>5.5677643628300272E-2</v>
      </c>
      <c r="P18" s="3">
        <f t="shared" si="8"/>
        <v>2.6457513110645901E-2</v>
      </c>
    </row>
    <row r="19" spans="1:16">
      <c r="A19" s="4" t="s">
        <v>12</v>
      </c>
      <c r="B19" s="3">
        <v>1</v>
      </c>
      <c r="C19" s="3">
        <v>0.108</v>
      </c>
      <c r="D19" s="3">
        <v>0.26</v>
      </c>
      <c r="E19" s="3">
        <v>0.18</v>
      </c>
      <c r="F19" s="3">
        <v>0.14000000000000001</v>
      </c>
      <c r="G19" s="3">
        <v>0.05</v>
      </c>
      <c r="H19" s="3">
        <v>0.1</v>
      </c>
      <c r="I19" s="3"/>
      <c r="J19" s="3" t="s">
        <v>10</v>
      </c>
      <c r="K19" s="3">
        <f>STDEV(C13:C15)</f>
        <v>1.7320508075688709E-3</v>
      </c>
      <c r="L19" s="3">
        <f t="shared" ref="L19:P19" si="9">STDEV(D13:D15)</f>
        <v>0.10583005244258363</v>
      </c>
      <c r="M19" s="3">
        <f t="shared" si="9"/>
        <v>3.7859388972001848E-2</v>
      </c>
      <c r="N19" s="3">
        <f t="shared" si="9"/>
        <v>0.11590225767142476</v>
      </c>
      <c r="O19" s="3">
        <f t="shared" si="9"/>
        <v>0.13</v>
      </c>
      <c r="P19" s="3">
        <f t="shared" si="9"/>
        <v>1.1547005383792509E-2</v>
      </c>
    </row>
    <row r="20" spans="1:16">
      <c r="A20" s="4"/>
      <c r="B20" s="3">
        <v>2</v>
      </c>
      <c r="C20" s="3">
        <v>0.114</v>
      </c>
      <c r="D20" s="3">
        <v>0.3</v>
      </c>
      <c r="E20" s="3">
        <v>0.22</v>
      </c>
      <c r="F20" s="3">
        <v>0.08</v>
      </c>
      <c r="G20" s="3">
        <v>0.25</v>
      </c>
      <c r="H20" s="3">
        <v>0.13</v>
      </c>
      <c r="I20" s="3"/>
      <c r="J20" s="3" t="s">
        <v>11</v>
      </c>
      <c r="K20" s="3">
        <f>STDEV(C16:C18)</f>
        <v>3.4641016151377583E-3</v>
      </c>
      <c r="L20" s="3">
        <f t="shared" ref="L20:P20" si="10">STDEV(D16:D18)</f>
        <v>4.932882862316243E-2</v>
      </c>
      <c r="M20" s="3">
        <f t="shared" si="10"/>
        <v>3.7859388972001799E-2</v>
      </c>
      <c r="N20" s="3">
        <f t="shared" si="10"/>
        <v>0.26727015047201463</v>
      </c>
      <c r="O20" s="3">
        <f t="shared" si="10"/>
        <v>0.12096831541082703</v>
      </c>
      <c r="P20" s="3">
        <f t="shared" si="10"/>
        <v>5.5677643628300209E-2</v>
      </c>
    </row>
    <row r="21" spans="1:16">
      <c r="A21" s="4"/>
      <c r="B21" s="3">
        <v>3</v>
      </c>
      <c r="C21" s="3">
        <v>0.111</v>
      </c>
      <c r="D21" s="3">
        <v>0.26</v>
      </c>
      <c r="E21" s="3">
        <v>0.13</v>
      </c>
      <c r="F21" s="3">
        <v>0.12</v>
      </c>
      <c r="G21" s="3">
        <v>0.08</v>
      </c>
      <c r="H21" s="3">
        <v>0.15</v>
      </c>
      <c r="I21" s="3"/>
      <c r="J21" s="3" t="s">
        <v>12</v>
      </c>
      <c r="K21" s="3">
        <f>STDEV(C19:C21)</f>
        <v>3.0000000000000027E-3</v>
      </c>
      <c r="L21" s="3">
        <f t="shared" ref="L21:P21" si="11">STDEV(D19:D21)</f>
        <v>2.3094010767585018E-2</v>
      </c>
      <c r="M21" s="3">
        <f t="shared" si="11"/>
        <v>4.5092497528228845E-2</v>
      </c>
      <c r="N21" s="3">
        <f t="shared" si="11"/>
        <v>3.0550504633038898E-2</v>
      </c>
      <c r="O21" s="3">
        <f t="shared" si="11"/>
        <v>0.10785793124908959</v>
      </c>
      <c r="P21" s="3">
        <f t="shared" si="11"/>
        <v>2.5166114784235825E-2</v>
      </c>
    </row>
    <row r="22" spans="1:16">
      <c r="A22" s="4" t="s">
        <v>13</v>
      </c>
      <c r="B22" s="3">
        <v>1</v>
      </c>
      <c r="C22" s="3">
        <v>0.105</v>
      </c>
      <c r="D22" s="3">
        <v>0.21</v>
      </c>
      <c r="E22" s="3">
        <v>0.12</v>
      </c>
      <c r="F22" s="3">
        <v>0.41</v>
      </c>
      <c r="G22" s="3">
        <v>0.14000000000000001</v>
      </c>
      <c r="H22" s="3">
        <v>0.13</v>
      </c>
      <c r="I22" s="3"/>
      <c r="J22" s="3" t="s">
        <v>13</v>
      </c>
      <c r="K22" s="3">
        <f>STDEV(C22:C24)</f>
        <v>1.7320508075688791E-3</v>
      </c>
      <c r="L22" s="3">
        <f t="shared" ref="L22:P22" si="12">STDEV(D22:D24)</f>
        <v>1.5275252316519468E-2</v>
      </c>
      <c r="M22" s="3">
        <f t="shared" si="12"/>
        <v>2.8867513459481259E-2</v>
      </c>
      <c r="N22" s="3">
        <f t="shared" si="12"/>
        <v>0.14177446878757824</v>
      </c>
      <c r="O22" s="3">
        <f t="shared" si="12"/>
        <v>3.7859388972001799E-2</v>
      </c>
      <c r="P22" s="3">
        <f t="shared" si="12"/>
        <v>1.9999999999999764E-2</v>
      </c>
    </row>
    <row r="23" spans="1:16">
      <c r="A23" s="4"/>
      <c r="B23" s="3">
        <v>2</v>
      </c>
      <c r="C23" s="3">
        <v>0.10199999999999999</v>
      </c>
      <c r="D23" s="3">
        <v>0.23</v>
      </c>
      <c r="E23" s="3">
        <v>0.17</v>
      </c>
      <c r="F23" s="3">
        <v>0.2</v>
      </c>
      <c r="G23" s="3">
        <v>7.0000000000000007E-2</v>
      </c>
      <c r="H23" s="3">
        <v>0.17</v>
      </c>
      <c r="I23" s="3"/>
      <c r="J23" s="3" t="s">
        <v>14</v>
      </c>
      <c r="K23" s="3">
        <f>STDEV(C25:C27)</f>
        <v>4.5825756949558439E-3</v>
      </c>
      <c r="L23" s="3">
        <f t="shared" ref="L23:P23" si="13">STDEV(D25:D27)</f>
        <v>3.4641016151377643E-2</v>
      </c>
      <c r="M23" s="3">
        <f t="shared" si="13"/>
        <v>1.5275252316519468E-2</v>
      </c>
      <c r="N23" s="3">
        <f t="shared" si="13"/>
        <v>4.3588989435406726E-2</v>
      </c>
      <c r="O23" s="3">
        <f t="shared" si="13"/>
        <v>1.154700538379248E-2</v>
      </c>
      <c r="P23" s="3">
        <f t="shared" si="13"/>
        <v>2.5166114784235825E-2</v>
      </c>
    </row>
    <row r="24" spans="1:16">
      <c r="A24" s="4"/>
      <c r="B24" s="3">
        <v>3</v>
      </c>
      <c r="C24" s="3">
        <v>0.105</v>
      </c>
      <c r="D24" s="3">
        <v>0.24</v>
      </c>
      <c r="E24" s="3">
        <v>0.17</v>
      </c>
      <c r="F24" s="3">
        <v>0.14000000000000001</v>
      </c>
      <c r="G24" s="3">
        <v>0.08</v>
      </c>
      <c r="H24" s="3">
        <v>0.15</v>
      </c>
      <c r="I24" s="3"/>
      <c r="J24" s="3"/>
      <c r="K24" s="3"/>
      <c r="L24" s="3"/>
      <c r="M24" s="3"/>
      <c r="N24" s="3"/>
      <c r="O24" s="3"/>
      <c r="P24" s="3"/>
    </row>
    <row r="25" spans="1:16">
      <c r="A25" s="4" t="s">
        <v>14</v>
      </c>
      <c r="B25" s="3">
        <v>1</v>
      </c>
      <c r="C25" s="3">
        <v>0.108</v>
      </c>
      <c r="D25" s="3">
        <v>0.23</v>
      </c>
      <c r="E25" s="3">
        <v>0.15</v>
      </c>
      <c r="F25" s="3">
        <v>0.3</v>
      </c>
      <c r="G25" s="3">
        <v>0.08</v>
      </c>
      <c r="H25" s="3">
        <v>0.12</v>
      </c>
      <c r="I25" s="3"/>
      <c r="J25" s="3" t="s">
        <v>18</v>
      </c>
      <c r="K25" s="3">
        <v>0</v>
      </c>
      <c r="L25" s="3">
        <v>1</v>
      </c>
      <c r="M25" s="3">
        <v>4</v>
      </c>
      <c r="N25" s="3">
        <v>8</v>
      </c>
      <c r="O25" s="3">
        <v>11</v>
      </c>
      <c r="P25" s="3">
        <v>30</v>
      </c>
    </row>
    <row r="26" spans="1:16">
      <c r="A26" s="4"/>
      <c r="B26" s="3">
        <v>2</v>
      </c>
      <c r="C26" s="3">
        <v>0.105</v>
      </c>
      <c r="D26" s="3">
        <v>0.28999999999999998</v>
      </c>
      <c r="E26" s="3">
        <v>0.17</v>
      </c>
      <c r="F26" s="3">
        <v>0.23</v>
      </c>
      <c r="G26" s="3">
        <v>0.06</v>
      </c>
      <c r="H26" s="3">
        <v>0.1</v>
      </c>
      <c r="I26" s="3"/>
      <c r="J26" s="3" t="s">
        <v>19</v>
      </c>
      <c r="K26" s="3">
        <f>K9-$K$8</f>
        <v>0.10433333333333333</v>
      </c>
      <c r="L26" s="3">
        <f>L9-$L$8</f>
        <v>0.22999999999999998</v>
      </c>
      <c r="M26" s="3">
        <f>M9-$M$8</f>
        <v>0.18833333333333335</v>
      </c>
      <c r="N26" s="3">
        <f>N9-$N$8</f>
        <v>0.18333333333333335</v>
      </c>
      <c r="O26" s="3">
        <f>O9-$O$8</f>
        <v>0.22</v>
      </c>
      <c r="P26" s="3">
        <f>P9-$O$8</f>
        <v>0.36999999999999994</v>
      </c>
    </row>
    <row r="27" spans="1:16">
      <c r="A27" s="4"/>
      <c r="B27" s="3">
        <v>3</v>
      </c>
      <c r="C27" s="3">
        <v>0.114</v>
      </c>
      <c r="D27" s="3">
        <v>0.23</v>
      </c>
      <c r="E27" s="3">
        <v>0.14000000000000001</v>
      </c>
      <c r="F27" s="3">
        <v>0.22</v>
      </c>
      <c r="G27" s="3">
        <v>0.08</v>
      </c>
      <c r="H27" s="3">
        <v>0.15</v>
      </c>
      <c r="I27" s="3"/>
      <c r="J27" s="3" t="s">
        <v>20</v>
      </c>
      <c r="K27" s="3">
        <f t="shared" ref="K27:K31" si="14">K10-$K$8</f>
        <v>0.10099999999999999</v>
      </c>
      <c r="L27" s="3">
        <f t="shared" ref="L27:L31" si="15">L10-$L$8</f>
        <v>0.15</v>
      </c>
      <c r="M27" s="3">
        <f t="shared" ref="M27:M31" si="16">M10-$M$8</f>
        <v>0.11833333333333333</v>
      </c>
      <c r="N27" s="3">
        <f t="shared" ref="N27:N31" si="17">N10-$N$8</f>
        <v>0.20666666666666667</v>
      </c>
      <c r="O27" s="3">
        <f t="shared" ref="O27:P31" si="18">O10-$O$8</f>
        <v>0.13</v>
      </c>
      <c r="P27" s="3">
        <f t="shared" si="18"/>
        <v>0.12666666666666671</v>
      </c>
    </row>
    <row r="28" spans="1:16">
      <c r="A28" s="3"/>
      <c r="B28" s="3"/>
      <c r="C28" s="3"/>
      <c r="D28" s="3"/>
      <c r="E28" s="3"/>
      <c r="F28" s="3"/>
      <c r="G28" s="3"/>
      <c r="H28" s="3"/>
      <c r="I28" s="3"/>
      <c r="J28" s="3" t="s">
        <v>21</v>
      </c>
      <c r="K28" s="3">
        <f t="shared" si="14"/>
        <v>0.104</v>
      </c>
      <c r="L28" s="3">
        <f t="shared" si="15"/>
        <v>0.21333333333333335</v>
      </c>
      <c r="M28" s="3">
        <f t="shared" si="16"/>
        <v>0.10166666666666667</v>
      </c>
      <c r="N28" s="3">
        <f t="shared" si="17"/>
        <v>0.31333333333333335</v>
      </c>
      <c r="O28" s="3">
        <f t="shared" si="18"/>
        <v>0.12333333333333334</v>
      </c>
      <c r="P28" s="3">
        <f t="shared" si="18"/>
        <v>0.15000000000000002</v>
      </c>
    </row>
    <row r="29" spans="1:16">
      <c r="A29" s="3"/>
      <c r="B29" s="3"/>
      <c r="C29" s="3"/>
      <c r="D29" s="3"/>
      <c r="E29" s="3"/>
      <c r="F29" s="3"/>
      <c r="G29" s="3"/>
      <c r="H29" s="3"/>
      <c r="I29" s="3"/>
      <c r="J29" s="3" t="s">
        <v>22</v>
      </c>
      <c r="K29" s="3">
        <f t="shared" si="14"/>
        <v>0.111</v>
      </c>
      <c r="L29" s="3">
        <f t="shared" si="15"/>
        <v>0.27333333333333337</v>
      </c>
      <c r="M29" s="3">
        <f t="shared" si="16"/>
        <v>0.17166666666666666</v>
      </c>
      <c r="N29" s="3">
        <f t="shared" si="17"/>
        <v>0.11333333333333334</v>
      </c>
      <c r="O29" s="3">
        <f t="shared" si="18"/>
        <v>0.10666666666666667</v>
      </c>
      <c r="P29" s="3">
        <f t="shared" si="18"/>
        <v>0.10666666666666667</v>
      </c>
    </row>
    <row r="30" spans="1:16">
      <c r="A30" s="3"/>
      <c r="B30" s="3"/>
      <c r="C30" s="3"/>
      <c r="D30" s="3"/>
      <c r="E30" s="3"/>
      <c r="F30" s="3"/>
      <c r="G30" s="3"/>
      <c r="H30" s="3"/>
      <c r="I30" s="3"/>
      <c r="J30" s="3" t="s">
        <v>23</v>
      </c>
      <c r="K30" s="3">
        <f t="shared" si="14"/>
        <v>0.104</v>
      </c>
      <c r="L30" s="3">
        <f t="shared" si="15"/>
        <v>0.22666666666666666</v>
      </c>
      <c r="M30" s="3">
        <f t="shared" si="16"/>
        <v>0.14833333333333334</v>
      </c>
      <c r="N30" s="3">
        <f t="shared" si="17"/>
        <v>0.25</v>
      </c>
      <c r="O30" s="3">
        <f t="shared" si="18"/>
        <v>7.6666666666666675E-2</v>
      </c>
      <c r="P30" s="3">
        <f t="shared" si="18"/>
        <v>0.13000000000000003</v>
      </c>
    </row>
    <row r="31" spans="1:16">
      <c r="A31" s="3"/>
      <c r="B31" s="3"/>
      <c r="C31" s="3"/>
      <c r="D31" s="3"/>
      <c r="E31" s="3"/>
      <c r="F31" s="3"/>
      <c r="G31" s="3"/>
      <c r="H31" s="3"/>
      <c r="I31" s="3"/>
      <c r="J31" s="3" t="s">
        <v>24</v>
      </c>
      <c r="K31" s="3">
        <f t="shared" si="14"/>
        <v>0.109</v>
      </c>
      <c r="L31" s="3">
        <f t="shared" si="15"/>
        <v>0.25</v>
      </c>
      <c r="M31" s="3">
        <f t="shared" si="16"/>
        <v>0.14833333333333334</v>
      </c>
      <c r="N31" s="3">
        <f t="shared" si="17"/>
        <v>0.25</v>
      </c>
      <c r="O31" s="3">
        <f t="shared" si="18"/>
        <v>5.3333333333333344E-2</v>
      </c>
      <c r="P31" s="3">
        <f t="shared" si="18"/>
        <v>0.10333333333333333</v>
      </c>
    </row>
    <row r="32" spans="1:1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7">
    <mergeCell ref="A22:A24"/>
    <mergeCell ref="A25:A27"/>
    <mergeCell ref="A8:A9"/>
    <mergeCell ref="A10:A12"/>
    <mergeCell ref="A13:A15"/>
    <mergeCell ref="A16:A18"/>
    <mergeCell ref="A19:A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Wageningen University and Research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Kampers, Linde</dc:creator>
  <cp:keywords/>
  <dc:description/>
  <cp:lastModifiedBy>Kampers, Linde</cp:lastModifiedBy>
  <cp:revision/>
  <dcterms:created xsi:type="dcterms:W3CDTF">2017-12-19T13:05:20Z</dcterms:created>
  <dcterms:modified xsi:type="dcterms:W3CDTF">2020-03-20T14:58:57Z</dcterms:modified>
  <cp:category/>
  <cp:contentStatus/>
</cp:coreProperties>
</file>